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172.25.100.3\fs1\servicos\dgrh\BALANÇO SOCIAL\BSocial_em março 2020\"/>
    </mc:Choice>
  </mc:AlternateContent>
  <bookViews>
    <workbookView xWindow="0" yWindow="0" windowWidth="4875" windowHeight="6525" tabRatio="939" firstSheet="1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Y12" i="72" s="1"/>
  <c r="X10" i="32"/>
  <c r="Y10" i="63" s="1"/>
  <c r="Y10" i="32"/>
  <c r="X10" i="62" s="1"/>
  <c r="X11" i="32"/>
  <c r="Y11" i="32"/>
  <c r="X12" i="32"/>
  <c r="Y12" i="63" s="1"/>
  <c r="Y12" i="32"/>
  <c r="X15" i="72" s="1"/>
  <c r="X13" i="32"/>
  <c r="Y13" i="32"/>
  <c r="X14" i="32"/>
  <c r="Z14" i="32" s="1"/>
  <c r="Y14" i="32"/>
  <c r="X15" i="32"/>
  <c r="Y15" i="32"/>
  <c r="Z15" i="32" s="1"/>
  <c r="Y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W24" i="72" s="1"/>
  <c r="Y21" i="32"/>
  <c r="X24" i="72" s="1"/>
  <c r="X22" i="32"/>
  <c r="W22" i="62" s="1"/>
  <c r="Y22" i="32"/>
  <c r="X23" i="32"/>
  <c r="Y23" i="32"/>
  <c r="Z23" i="32" s="1"/>
  <c r="Y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Y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Y48" i="72" s="1"/>
  <c r="X46" i="32"/>
  <c r="Y46" i="63" s="1"/>
  <c r="Y46" i="32"/>
  <c r="Y5" i="32"/>
  <c r="X5" i="32"/>
  <c r="Z5" i="32" s="1"/>
  <c r="Y8" i="72" s="1"/>
  <c r="Y4" i="32"/>
  <c r="X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R21" i="71" s="1"/>
  <c r="Q20" i="71"/>
  <c r="P20" i="71"/>
  <c r="Q19" i="71"/>
  <c r="P19" i="71"/>
  <c r="R19" i="71" s="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R7" i="71" s="1"/>
  <c r="Q6" i="71"/>
  <c r="P6" i="71"/>
  <c r="Q5" i="71"/>
  <c r="P5" i="71"/>
  <c r="P48" i="71" s="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X40" i="63" s="1"/>
  <c r="V40" i="63"/>
  <c r="W39" i="63"/>
  <c r="V39" i="63"/>
  <c r="W38" i="63"/>
  <c r="V38" i="63"/>
  <c r="W37" i="63"/>
  <c r="V37" i="63"/>
  <c r="W36" i="63"/>
  <c r="X36" i="63" s="1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Y10" i="72" s="1"/>
  <c r="Z11" i="32"/>
  <c r="Y14" i="72" s="1"/>
  <c r="Z17" i="32"/>
  <c r="Y17" i="62" s="1"/>
  <c r="Z19" i="32"/>
  <c r="U19" i="71" s="1"/>
  <c r="Z29" i="32"/>
  <c r="U29" i="71" s="1"/>
  <c r="Z13" i="32"/>
  <c r="Y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Z25" i="32"/>
  <c r="A2" i="2"/>
  <c r="B13" i="1"/>
  <c r="B14" i="1"/>
  <c r="R19" i="66"/>
  <c r="R35" i="66"/>
  <c r="AF23" i="68"/>
  <c r="AF27" i="68"/>
  <c r="AF39" i="68"/>
  <c r="AF43" i="68"/>
  <c r="N45" i="70"/>
  <c r="R18" i="71"/>
  <c r="R35" i="71"/>
  <c r="V43" i="72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Y34" i="72"/>
  <c r="AE31" i="61"/>
  <c r="U23" i="71"/>
  <c r="Y23" i="62"/>
  <c r="Y40" i="72"/>
  <c r="AA37" i="63"/>
  <c r="AE37" i="61"/>
  <c r="Y9" i="62"/>
  <c r="Y50" i="72"/>
  <c r="U47" i="71"/>
  <c r="AA47" i="63"/>
  <c r="Y47" i="62"/>
  <c r="AE47" i="61"/>
  <c r="Y46" i="72"/>
  <c r="AE43" i="61"/>
  <c r="Y30" i="72"/>
  <c r="AA27" i="63"/>
  <c r="AE27" i="61"/>
  <c r="AA17" i="63"/>
  <c r="U5" i="71"/>
  <c r="Y5" i="62"/>
  <c r="U45" i="71"/>
  <c r="Y45" i="62"/>
  <c r="X50" i="72"/>
  <c r="T47" i="71"/>
  <c r="Z47" i="63"/>
  <c r="X47" i="62"/>
  <c r="AD47" i="61"/>
  <c r="X48" i="72"/>
  <c r="T45" i="71"/>
  <c r="Z45" i="63"/>
  <c r="X45" i="62"/>
  <c r="AD45" i="61"/>
  <c r="X37" i="72"/>
  <c r="T22" i="7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S38" i="71"/>
  <c r="Y38" i="63"/>
  <c r="W36" i="72"/>
  <c r="S33" i="71"/>
  <c r="Y33" i="63"/>
  <c r="W33" i="62"/>
  <c r="AC33" i="61"/>
  <c r="W34" i="72"/>
  <c r="S31" i="71"/>
  <c r="Y31" i="63"/>
  <c r="W31" i="62"/>
  <c r="AC31" i="61"/>
  <c r="S30" i="71"/>
  <c r="Y30" i="63"/>
  <c r="W28" i="72"/>
  <c r="S25" i="71"/>
  <c r="Y25" i="63"/>
  <c r="W25" i="62"/>
  <c r="AC25" i="61"/>
  <c r="W26" i="72"/>
  <c r="S23" i="71"/>
  <c r="Y23" i="63"/>
  <c r="W23" i="62"/>
  <c r="AC23" i="61"/>
  <c r="S22" i="71"/>
  <c r="Y22" i="63"/>
  <c r="W18" i="72"/>
  <c r="S15" i="71"/>
  <c r="Y15" i="63"/>
  <c r="W15" i="62"/>
  <c r="AC15" i="61"/>
  <c r="W16" i="72"/>
  <c r="S13" i="71"/>
  <c r="Y13" i="63"/>
  <c r="W13" i="62"/>
  <c r="AC13" i="61"/>
  <c r="W13" i="72"/>
  <c r="S10" i="71"/>
  <c r="AC10" i="61"/>
  <c r="W10" i="72"/>
  <c r="S7" i="71"/>
  <c r="Y7" i="63"/>
  <c r="W7" i="62"/>
  <c r="AC7" i="61"/>
  <c r="W8" i="72"/>
  <c r="S5" i="71"/>
  <c r="Y5" i="63"/>
  <c r="W5" i="62"/>
  <c r="AC5" i="61"/>
  <c r="AA53" i="63"/>
  <c r="AE53" i="61"/>
  <c r="Y36" i="72"/>
  <c r="U33" i="71"/>
  <c r="AA33" i="63"/>
  <c r="Y33" i="62"/>
  <c r="AE33" i="61"/>
  <c r="X46" i="72"/>
  <c r="T43" i="71"/>
  <c r="Z43" i="63"/>
  <c r="X43" i="62"/>
  <c r="AD43" i="61"/>
  <c r="X44" i="72"/>
  <c r="T41" i="71"/>
  <c r="Z41" i="63"/>
  <c r="X41" i="62"/>
  <c r="AD41" i="61"/>
  <c r="X40" i="62"/>
  <c r="X42" i="72"/>
  <c r="T39" i="71"/>
  <c r="Z39" i="63"/>
  <c r="X39" i="62"/>
  <c r="AD39" i="61"/>
  <c r="X40" i="72"/>
  <c r="T37" i="71"/>
  <c r="Z37" i="63"/>
  <c r="X37" i="62"/>
  <c r="AD37" i="61"/>
  <c r="Z36" i="63"/>
  <c r="X38" i="72"/>
  <c r="T35" i="71"/>
  <c r="Z35" i="63"/>
  <c r="X35" i="62"/>
  <c r="AD35" i="61"/>
  <c r="X36" i="72"/>
  <c r="T33" i="71"/>
  <c r="Z33" i="63"/>
  <c r="X33" i="62"/>
  <c r="AD33" i="61"/>
  <c r="T32" i="71"/>
  <c r="X34" i="72"/>
  <c r="T31" i="71"/>
  <c r="Z31" i="63"/>
  <c r="X31" i="62"/>
  <c r="AD31" i="61"/>
  <c r="X32" i="72"/>
  <c r="T29" i="71"/>
  <c r="Z29" i="63"/>
  <c r="X29" i="62"/>
  <c r="AD29" i="61"/>
  <c r="X31" i="72"/>
  <c r="X30" i="72"/>
  <c r="T27" i="71"/>
  <c r="Z27" i="63"/>
  <c r="X27" i="62"/>
  <c r="AD27" i="61"/>
  <c r="X28" i="72"/>
  <c r="T25" i="71"/>
  <c r="Z25" i="63"/>
  <c r="X25" i="62"/>
  <c r="AD25" i="61"/>
  <c r="X26" i="72"/>
  <c r="T23" i="71"/>
  <c r="Z23" i="63"/>
  <c r="X23" i="62"/>
  <c r="AD23" i="61"/>
  <c r="X21" i="62"/>
  <c r="X22" i="72"/>
  <c r="T19" i="71"/>
  <c r="Z19" i="63"/>
  <c r="X19" i="62"/>
  <c r="AD19" i="61"/>
  <c r="X20" i="72"/>
  <c r="T17" i="71"/>
  <c r="Z17" i="63"/>
  <c r="X17" i="62"/>
  <c r="AD17" i="61"/>
  <c r="X17" i="72"/>
  <c r="X16" i="72"/>
  <c r="T13" i="71"/>
  <c r="Z13" i="63"/>
  <c r="X13" i="62"/>
  <c r="AD13" i="61"/>
  <c r="X12" i="72"/>
  <c r="T9" i="71"/>
  <c r="Z9" i="63"/>
  <c r="X9" i="62"/>
  <c r="AD9" i="61"/>
  <c r="X9" i="72"/>
  <c r="W50" i="72"/>
  <c r="S47" i="71"/>
  <c r="Y47" i="63"/>
  <c r="W47" i="62"/>
  <c r="AC47" i="61"/>
  <c r="W49" i="72"/>
  <c r="S46" i="71"/>
  <c r="AC46" i="61"/>
  <c r="W46" i="72"/>
  <c r="S43" i="71"/>
  <c r="Y43" i="63"/>
  <c r="W43" i="62"/>
  <c r="AC43" i="61"/>
  <c r="S42" i="71"/>
  <c r="Y42" i="63"/>
  <c r="S40" i="71"/>
  <c r="W40" i="72"/>
  <c r="S37" i="71"/>
  <c r="Y37" i="63"/>
  <c r="W37" i="62"/>
  <c r="AC37" i="61"/>
  <c r="W38" i="72"/>
  <c r="S35" i="71"/>
  <c r="Y35" i="63"/>
  <c r="W35" i="62"/>
  <c r="AC35" i="61"/>
  <c r="S34" i="71"/>
  <c r="Y34" i="63"/>
  <c r="AC32" i="61"/>
  <c r="W32" i="72"/>
  <c r="S29" i="71"/>
  <c r="Y29" i="63"/>
  <c r="W29" i="62"/>
  <c r="AC29" i="61"/>
  <c r="W30" i="72"/>
  <c r="S27" i="71"/>
  <c r="Y27" i="63"/>
  <c r="W27" i="62"/>
  <c r="AC27" i="61"/>
  <c r="S26" i="71"/>
  <c r="Y26" i="63"/>
  <c r="S21" i="71"/>
  <c r="W21" i="62"/>
  <c r="W22" i="72"/>
  <c r="S19" i="71"/>
  <c r="Y19" i="63"/>
  <c r="W19" i="62"/>
  <c r="AC19" i="61"/>
  <c r="S18" i="71"/>
  <c r="Y18" i="63"/>
  <c r="W20" i="72"/>
  <c r="S17" i="71"/>
  <c r="Y17" i="63"/>
  <c r="W17" i="62"/>
  <c r="AC17" i="61"/>
  <c r="U15" i="71"/>
  <c r="Y15" i="62"/>
  <c r="S14" i="71"/>
  <c r="W14" i="72"/>
  <c r="S11" i="71"/>
  <c r="Y11" i="63"/>
  <c r="W11" i="62"/>
  <c r="AC11" i="61"/>
  <c r="W12" i="72"/>
  <c r="S9" i="71"/>
  <c r="Y9" i="63"/>
  <c r="W9" i="62"/>
  <c r="AC9" i="61"/>
  <c r="U7" i="71"/>
  <c r="W9" i="72"/>
  <c r="S6" i="71"/>
  <c r="AC6" i="61"/>
  <c r="Y4" i="63"/>
  <c r="AE52" i="61"/>
  <c r="X6" i="63"/>
  <c r="X23" i="63"/>
  <c r="X37" i="63"/>
  <c r="V18" i="72"/>
  <c r="V35" i="72"/>
  <c r="V8" i="72"/>
  <c r="V16" i="72"/>
  <c r="V23" i="72"/>
  <c r="V31" i="72"/>
  <c r="V41" i="72"/>
  <c r="R46" i="71"/>
  <c r="X5" i="63"/>
  <c r="X13" i="63"/>
  <c r="V23" i="62"/>
  <c r="AB24" i="61"/>
  <c r="Y19" i="62"/>
  <c r="T51" i="72"/>
  <c r="V11" i="72"/>
  <c r="V19" i="72"/>
  <c r="V26" i="72"/>
  <c r="V34" i="72"/>
  <c r="V45" i="72"/>
  <c r="Q48" i="71"/>
  <c r="S28" i="71" l="1"/>
  <c r="W39" i="72"/>
  <c r="S12" i="71"/>
  <c r="AC40" i="61"/>
  <c r="U11" i="71"/>
  <c r="Z44" i="32"/>
  <c r="Y41" i="62"/>
  <c r="AC16" i="61"/>
  <c r="AC24" i="61"/>
  <c r="AC44" i="61"/>
  <c r="W35" i="72"/>
  <c r="W44" i="62"/>
  <c r="W16" i="62"/>
  <c r="AC36" i="61"/>
  <c r="S32" i="71"/>
  <c r="W43" i="72"/>
  <c r="S24" i="71"/>
  <c r="W27" i="72"/>
  <c r="W47" i="72"/>
  <c r="W8" i="62"/>
  <c r="W19" i="72"/>
  <c r="AC28" i="61"/>
  <c r="S36" i="71"/>
  <c r="R5" i="71"/>
  <c r="X4" i="62"/>
  <c r="I48" i="64"/>
  <c r="X48" i="67"/>
  <c r="AD48" i="68"/>
  <c r="AC20" i="61"/>
  <c r="Z4" i="63"/>
  <c r="S20" i="71"/>
  <c r="W31" i="72"/>
  <c r="R11" i="71"/>
  <c r="W23" i="72"/>
  <c r="Y29" i="62"/>
  <c r="N10" i="70"/>
  <c r="AB12" i="61"/>
  <c r="T21" i="71"/>
  <c r="AD21" i="61"/>
  <c r="Z21" i="63"/>
  <c r="AC21" i="61"/>
  <c r="Y21" i="63"/>
  <c r="Z21" i="32"/>
  <c r="Y14" i="63"/>
  <c r="AC12" i="61"/>
  <c r="W15" i="72"/>
  <c r="AE11" i="61"/>
  <c r="Y11" i="62"/>
  <c r="AC8" i="61"/>
  <c r="W11" i="72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Y13" i="62"/>
  <c r="AA11" i="63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Z40" i="63"/>
  <c r="X43" i="72"/>
  <c r="AD40" i="61"/>
  <c r="X36" i="62"/>
  <c r="Z36" i="32"/>
  <c r="T36" i="71"/>
  <c r="X35" i="72"/>
  <c r="AD32" i="61"/>
  <c r="Z32" i="32"/>
  <c r="Y32" i="62" s="1"/>
  <c r="Z32" i="63"/>
  <c r="T28" i="71"/>
  <c r="Z28" i="32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AE10" i="61" s="1"/>
  <c r="X13" i="72"/>
  <c r="AD10" i="61"/>
  <c r="Z10" i="63"/>
  <c r="Z8" i="32"/>
  <c r="AA8" i="63" s="1"/>
  <c r="Z8" i="63"/>
  <c r="X11" i="72"/>
  <c r="AD8" i="61"/>
  <c r="Z6" i="32"/>
  <c r="T6" i="71"/>
  <c r="Y48" i="32"/>
  <c r="Q49" i="71" s="1"/>
  <c r="X6" i="62"/>
  <c r="W7" i="72"/>
  <c r="X8" i="62"/>
  <c r="T10" i="71"/>
  <c r="X16" i="62"/>
  <c r="AD20" i="61"/>
  <c r="X39" i="72"/>
  <c r="T40" i="71"/>
  <c r="X46" i="62"/>
  <c r="Z26" i="63"/>
  <c r="U14" i="71"/>
  <c r="Y14" i="62"/>
  <c r="X47" i="72"/>
  <c r="AD44" i="61"/>
  <c r="T44" i="71"/>
  <c r="Z44" i="63"/>
  <c r="Z38" i="63"/>
  <c r="X38" i="62"/>
  <c r="X41" i="72"/>
  <c r="AD38" i="61"/>
  <c r="Z34" i="32"/>
  <c r="AA34" i="63" s="1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Y28" i="72"/>
  <c r="Y25" i="62"/>
  <c r="AB34" i="61"/>
  <c r="AA48" i="61"/>
  <c r="AB48" i="61" s="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" i="68"/>
  <c r="AE13" i="61"/>
  <c r="Y26" i="62"/>
  <c r="AA28" i="63"/>
  <c r="AE7" i="61"/>
  <c r="AA7" i="63"/>
  <c r="U44" i="71"/>
  <c r="U25" i="71"/>
  <c r="AA14" i="63"/>
  <c r="Y22" i="72"/>
  <c r="W48" i="63"/>
  <c r="X48" i="63" s="1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AE5" i="61"/>
  <c r="AA5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A10" i="63"/>
  <c r="AE14" i="61"/>
  <c r="Y17" i="72"/>
  <c r="Y27" i="62"/>
  <c r="AE34" i="61"/>
  <c r="Y43" i="62"/>
  <c r="Y31" i="72"/>
  <c r="Y6" i="62"/>
  <c r="AE9" i="61"/>
  <c r="AA9" i="63"/>
  <c r="U26" i="71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Y47" i="72" l="1"/>
  <c r="Y44" i="62"/>
  <c r="J54" i="64"/>
  <c r="AF48" i="68"/>
  <c r="N48" i="70"/>
  <c r="R48" i="66"/>
  <c r="W49" i="63"/>
  <c r="Y24" i="72"/>
  <c r="AA21" i="63"/>
  <c r="AE21" i="61"/>
  <c r="U21" i="71"/>
  <c r="Y21" i="62"/>
  <c r="T52" i="72"/>
  <c r="Z49" i="61"/>
  <c r="P49" i="71"/>
  <c r="AE8" i="61"/>
  <c r="Z48" i="32"/>
  <c r="D30" i="77" s="1"/>
  <c r="B30" i="77"/>
  <c r="T49" i="62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AB49" i="61" l="1"/>
  <c r="R49" i="71"/>
  <c r="V52" i="72"/>
  <c r="V49" i="62"/>
  <c r="X49" i="63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<sst xmlns="http://schemas.openxmlformats.org/spreadsheetml/2006/main" count="2365" uniqueCount="560">
  <si>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</si>
  <si>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</si>
  <si>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</si>
  <si>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</si>
  <si>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</si>
  <si>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</si>
  <si>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</si>
  <si>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</si>
  <si>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</si>
  <si>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</si>
  <si>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</si>
  <si>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</si>
  <si>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</si>
  <si>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</si>
  <si>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</si>
  <si>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</si>
  <si>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</si>
  <si>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</si>
  <si>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</si>
  <si>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</si>
  <si>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</si>
  <si>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</si>
  <si>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</si>
  <si>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</si>
  <si>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</si>
  <si>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</si>
  <si>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</si>
  <si>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</si>
  <si>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</si>
  <si>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</si>
  <si>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</si>
  <si>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</si>
  <si>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</si>
  <si>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</si>
  <si>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</si>
  <si>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</si>
  <si>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</si>
  <si>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</si>
  <si>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</si>
  <si>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</si>
  <si>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</si>
  <si>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</si>
  <si>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</si>
  <si>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</si>
  <si>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</si>
  <si>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</si>
  <si>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</si>
  <si>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</si>
  <si>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</si>
  <si>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</si>
  <si>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</si>
  <si>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</si>
  <si>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</si>
  <si>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</si>
  <si>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</si>
  <si>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</si>
  <si>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</si>
  <si>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</si>
  <si>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</si>
  <si>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</si>
  <si>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</si>
  <si>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</si>
  <si>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</si>
  <si>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</si>
  <si>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</si>
  <si>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</si>
  <si>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</si>
  <si>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</si>
  <si>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</si>
  <si>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</si>
  <si>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</si>
  <si>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</si>
  <si>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</si>
  <si>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</si>
  <si>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</si>
  <si>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</si>
  <si>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</si>
  <si>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</si>
  <si>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</si>
  <si>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</si>
  <si>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</si>
  <si>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</si>
  <si>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</si>
  <si>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</si>
  <si>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</si>
  <si>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</si>
  <si>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</si>
  <si>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</si>
  <si>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</si>
  <si>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</si>
  <si>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</si>
  <si>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</si>
  <si>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</si>
  <si>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</si>
  <si>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</si>
  <si>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</si>
  <si>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</si>
  <si>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</si>
  <si>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</si>
  <si>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</si>
  <si>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</si>
  <si>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</si>
  <si>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</si>
  <si>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</si>
  <si>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</si>
  <si>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</si>
  <si>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</si>
  <si>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</si>
  <si>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</si>
  <si>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</si>
  <si>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</si>
  <si>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</si>
  <si>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</si>
  <si>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</si>
  <si>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</si>
  <si>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</si>
  <si>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</si>
  <si>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</si>
  <si>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</si>
  <si>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</si>
  <si>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</si>
  <si>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</si>
  <si>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</si>
  <si>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</si>
  <si>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</si>
  <si>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</si>
  <si>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</si>
  <si>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</si>
  <si>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</si>
  <si>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</si>
  <si>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</si>
  <si>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</si>
  <si>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</si>
  <si>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</si>
  <si>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</si>
  <si>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</si>
  <si>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</si>
  <si>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</si>
  <si>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</si>
  <si>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</si>
  <si>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</si>
  <si>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</si>
  <si>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</si>
  <si>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</si>
  <si>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</si>
  <si>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</si>
  <si>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</si>
  <si>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</si>
  <si>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</si>
  <si>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</si>
  <si>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</si>
  <si>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</si>
  <si>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</si>
  <si>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</si>
  <si>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</si>
  <si>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</si>
  <si>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</si>
  <si>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</si>
  <si>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</si>
  <si>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</si>
  <si>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</si>
  <si>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</si>
  <si>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</si>
  <si>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</si>
  <si>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</si>
  <si>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</si>
  <si>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</si>
  <si>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</si>
  <si>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</si>
  <si>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</si>
  <si>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</si>
  <si>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</si>
  <si>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</si>
  <si>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</si>
  <si>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</si>
  <si>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</si>
  <si>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</si>
  <si>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</si>
  <si>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</si>
  <si>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</si>
  <si>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</si>
  <si>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</si>
  <si>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</si>
  <si>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</si>
  <si>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</si>
  <si>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</si>
  <si>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</si>
  <si>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</si>
  <si>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</si>
  <si>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</si>
  <si>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</si>
  <si>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</si>
  <si>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</si>
  <si>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</si>
  <si>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</si>
  <si>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</si>
  <si>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</si>
  <si>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</si>
  <si>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</si>
  <si>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</si>
  <si>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</si>
  <si>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</si>
  <si>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</si>
  <si>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</si>
  <si>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</si>
  <si>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</si>
  <si>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</si>
  <si>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</si>
  <si>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</si>
  <si>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</si>
  <si>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</si>
  <si>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</si>
  <si>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</si>
  <si>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</si>
  <si>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</si>
  <si>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</si>
  <si>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</si>
  <si>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</si>
  <si>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</si>
  <si>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</si>
  <si>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</si>
  <si>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</si>
  <si>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</si>
  <si>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</si>
  <si>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</si>
  <si>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</si>
  <si>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</si>
  <si>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</si>
  <si>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</si>
  <si>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</si>
  <si>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</si>
  <si>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</si>
  <si>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</si>
  <si>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</si>
  <si>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</si>
  <si>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</si>
  <si>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</si>
  <si>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</si>
  <si>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</si>
  <si>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</si>
  <si>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</si>
  <si>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</si>
  <si>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</si>
  <si>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</si>
  <si>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</si>
  <si>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</si>
  <si>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</si>
  <si>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</si>
  <si>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</si>
  <si>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</si>
  <si>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</si>
  <si>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</si>
  <si>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</si>
  <si>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</si>
  <si>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</si>
  <si>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</si>
  <si>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</si>
  <si>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</si>
  <si>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</si>
  <si>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</si>
  <si>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</si>
  <si>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</si>
  <si>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</si>
  <si>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</si>
  <si>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</si>
  <si>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</si>
  <si>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</si>
  <si>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</si>
  <si>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</si>
  <si>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</si>
  <si>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</si>
  <si>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</si>
  <si>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</si>
  <si>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</si>
  <si>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</si>
  <si>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</si>
  <si>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</si>
  <si>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</si>
  <si>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</si>
  <si>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</si>
  <si>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</si>
  <si>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</si>
  <si>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</si>
  <si>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</si>
  <si>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</si>
  <si>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</si>
  <si>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</si>
  <si>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</si>
  <si>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</si>
  <si>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</si>
  <si>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</si>
  <si>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</si>
  <si>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</si>
  <si>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</si>
  <si>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</si>
  <si>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</si>
  <si>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</si>
  <si>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</si>
  <si>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</si>
  <si>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</si>
  <si>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</si>
  <si>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</si>
  <si>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</si>
  <si>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</si>
  <si>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</si>
  <si>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</si>
  <si>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</si>
  <si>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</si>
  <si>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</si>
  <si>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</si>
  <si>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</si>
  <si>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</si>
  <si>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</si>
  <si>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</si>
  <si>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</si>
  <si>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</si>
  <si>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</si>
  <si>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</si>
  <si>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</si>
  <si>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</si>
  <si>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</si>
  <si>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</si>
  <si>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</si>
  <si>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</si>
  <si>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</si>
  <si>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</si>
  <si>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</si>
  <si>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</si>
  <si>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</si>
  <si>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</si>
  <si>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</si>
  <si>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</si>
  <si>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</si>
  <si>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</si>
  <si>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</si>
  <si>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</si>
  <si>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</si>
  <si>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</si>
  <si>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</si>
  <si>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</si>
  <si>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</si>
  <si>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</si>
  <si>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</si>
  <si>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</si>
  <si>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</si>
  <si>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</si>
  <si>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</si>
  <si>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</si>
  <si>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</si>
  <si>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</si>
  <si>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</si>
  <si>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</si>
  <si>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</si>
  <si>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</si>
  <si>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</si>
  <si>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</si>
  <si>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</si>
  <si>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</si>
  <si>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</si>
  <si>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</si>
  <si>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</si>
  <si>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</si>
  <si>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</si>
  <si>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</si>
  <si>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</si>
  <si>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</si>
  <si>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</si>
  <si>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</si>
  <si>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</si>
  <si>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</si>
  <si>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</si>
  <si>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</si>
  <si>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</si>
  <si>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</si>
  <si>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</si>
  <si>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</si>
  <si>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</si>
  <si>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</si>
  <si>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</si>
  <si>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</si>
  <si>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</si>
  <si>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</si>
  <si>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</si>
  <si>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</si>
  <si>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</si>
  <si>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</si>
  <si>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</si>
  <si>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</si>
  <si>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</si>
  <si>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</si>
  <si>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</si>
  <si>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</si>
  <si>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</si>
  <si>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</si>
  <si>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</si>
  <si>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</si>
  <si>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</si>
  <si>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</si>
  <si>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</si>
  <si>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</si>
  <si>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</si>
  <si>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</si>
  <si>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</si>
  <si>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</si>
  <si>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</si>
  <si>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</si>
  <si>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</si>
  <si>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</si>
  <si>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</si>
  <si>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</si>
  <si>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</si>
  <si>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</si>
  <si>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</si>
  <si>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</si>
  <si>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</si>
  <si>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</si>
  <si>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</si>
  <si>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</si>
  <si>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</si>
  <si>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</si>
  <si>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</si>
  <si>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</si>
  <si>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</si>
  <si>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</si>
  <si>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</si>
  <si>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</si>
  <si>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</si>
  <si>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</si>
  <si>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</si>
  <si>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</si>
  <si>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</si>
  <si>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</si>
  <si>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</si>
  <si>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</si>
  <si>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</si>
  <si>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</si>
  <si>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</si>
  <si>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</si>
  <si>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</si>
  <si>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</si>
  <si>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</si>
  <si>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</si>
  <si>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</si>
  <si>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</si>
  <si>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</si>
  <si>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</si>
  <si>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</si>
  <si>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</si>
  <si>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</si>
  <si>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</si>
  <si>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</si>
  <si>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</si>
  <si>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</si>
  <si>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</si>
  <si>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</si>
  <si>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</si>
  <si>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</si>
  <si>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</si>
  <si>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</si>
  <si>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</si>
  <si>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</si>
  <si>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</si>
  <si>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</si>
  <si>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</si>
  <si>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</si>
  <si>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</si>
  <si>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</si>
  <si>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</si>
  <si>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</si>
  <si>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</si>
  <si>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</si>
  <si>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</si>
  <si>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</si>
  <si>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</si>
  <si>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</si>
  <si>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</si>
  <si>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</si>
  <si>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</si>
  <si>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</si>
  <si>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</si>
  <si>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</si>
  <si>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</si>
  <si>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</si>
  <si>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</si>
  <si>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</si>
  <si>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</si>
  <si>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</si>
  <si>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</si>
  <si>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</si>
  <si>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</si>
  <si>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</si>
  <si>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</si>
  <si>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</si>
  <si>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</si>
  <si>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</si>
  <si>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</si>
  <si>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</si>
  <si>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</si>
  <si>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</si>
  <si>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</si>
  <si>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</si>
  <si>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</si>
  <si>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</si>
  <si>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</si>
  <si>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</si>
  <si>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</si>
  <si>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</si>
  <si>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</si>
  <si>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</si>
  <si>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</si>
  <si>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</si>
  <si>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</si>
  <si>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</si>
  <si>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</si>
  <si>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</si>
  <si>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</si>
  <si>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</si>
  <si>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</si>
  <si>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</si>
  <si>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</si>
  <si>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</si>
  <si>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</si>
  <si>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</si>
  <si>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</si>
  <si>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</si>
  <si>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</si>
  <si>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</si>
  <si>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</si>
  <si>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</si>
  <si>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</si>
  <si>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</si>
  <si>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</si>
  <si>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</si>
  <si>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</si>
  <si>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</si>
  <si>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</si>
  <si>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</si>
  <si>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</si>
  <si>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</si>
  <si>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</si>
  <si>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</si>
  <si>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</si>
  <si>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</si>
  <si>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</si>
  <si>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</si>
  <si>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</si>
  <si>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</si>
  <si>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</si>
  <si>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</si>
  <si>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</si>
  <si>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/>
        <sz val="11"/>
        <color indexed="60"/>
        <rFont val="Trebuchet MS"/>
        <family val="2"/>
      </rPr>
      <t>"Criterio"</t>
    </r>
  </si>
  <si>
    <t>da Ciência, Tecnologia e Ensino Superior</t>
  </si>
  <si>
    <t>Instituto Superior de Contabilidade e Administração</t>
  </si>
  <si>
    <t>de Coimbra</t>
  </si>
  <si>
    <t>Olga Maria Ferreira Gaspar Pratas Casaleiro</t>
  </si>
  <si>
    <t>rhumanos@iscac.pt</t>
  </si>
  <si>
    <t>&lt;12horas</t>
  </si>
  <si>
    <t>entre 12 e 17horas</t>
  </si>
  <si>
    <t>&gt;17horas</t>
  </si>
  <si>
    <t xml:space="preserve">5563,69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</si>
</sst>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9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167" fontId="29" fillId="0" borderId="42" xfId="0" applyNumberFormat="1" applyFont="1" applyFill="1" applyBorder="1" applyAlignment="1" applyProtection="1">
      <alignment horizontal="right" vertical="center"/>
      <protection locked="0"/>
    </xf>
    <xf numFmtId="167" fontId="29" fillId="0" borderId="43" xfId="0" applyNumberFormat="1" applyFont="1" applyFill="1" applyBorder="1" applyAlignment="1" applyProtection="1">
      <alignment horizontal="right" vertical="center"/>
      <protection locked="0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</sheetPr>
  <dimension ref="A1:H890"/>
  <sheetViews>
    <sheetView showGridLines="0" zoomScaleNormal="100" workbookViewId="0">
      <selection activeCell="C22" sqref="C22:D22"/>
    </sheetView>
  </sheetViews>
  <sheetFormatPr defaultColWidth="9.140625"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92" t="s">
        <v>0</v>
      </c>
      <c r="C2" s="493"/>
      <c r="D2" s="494"/>
      <c r="E2" s="8"/>
      <c r="F2" s="9"/>
      <c r="G2" s="467"/>
      <c r="H2" s="467"/>
    </row>
    <row r="3" spans="1:8" ht="30" customHeight="1" x14ac:dyDescent="0.2">
      <c r="A3" s="10"/>
      <c r="B3" s="495" t="s">
        <v>1</v>
      </c>
      <c r="C3" s="496"/>
      <c r="D3" s="496"/>
      <c r="E3" s="11"/>
      <c r="F3" s="9"/>
      <c r="G3" s="467"/>
      <c r="H3" s="467"/>
    </row>
    <row r="4" spans="1:8" ht="30" customHeight="1" x14ac:dyDescent="0.2">
      <c r="A4" s="10"/>
      <c r="B4" s="497">
        <v>2019</v>
      </c>
      <c r="C4" s="498"/>
      <c r="D4" s="499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500" t="s">
        <v>2</v>
      </c>
      <c r="C6" s="501"/>
      <c r="D6" s="501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102350300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82" t="s">
        <v>551</v>
      </c>
      <c r="D8" s="482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3" t="s">
        <v>552</v>
      </c>
      <c r="D9" s="483"/>
      <c r="E9" s="20"/>
      <c r="F9" s="9"/>
      <c r="G9" s="467"/>
      <c r="H9" s="467"/>
    </row>
    <row r="10" spans="1:8" ht="28.5" customHeight="1" x14ac:dyDescent="0.3">
      <c r="A10" s="10"/>
      <c r="B10" s="16"/>
      <c r="C10" s="483" t="s">
        <v>553</v>
      </c>
      <c r="D10" s="483"/>
      <c r="E10" s="20"/>
      <c r="F10" s="9"/>
      <c r="G10" s="467"/>
      <c r="H10" s="467"/>
    </row>
    <row r="11" spans="1:8" ht="50.1" customHeight="1" x14ac:dyDescent="0.3">
      <c r="A11" s="10"/>
      <c r="B11" s="485" t="s">
        <v>6</v>
      </c>
      <c r="C11" s="485"/>
      <c r="D11" s="486"/>
      <c r="E11" s="20"/>
      <c r="F11" s="9"/>
      <c r="G11" s="467"/>
      <c r="H11" s="467"/>
    </row>
    <row r="12" spans="1:8" ht="24.75" customHeight="1" x14ac:dyDescent="0.3">
      <c r="A12" s="10"/>
      <c r="B12" s="487" t="s">
        <v>7</v>
      </c>
      <c r="C12" s="485"/>
      <c r="D12" s="48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2019</v>
      </c>
      <c r="C13" s="22">
        <v>144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2019</v>
      </c>
      <c r="C14" s="24">
        <v>152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0" t="s">
        <v>550</v>
      </c>
      <c r="C16" s="491"/>
      <c r="D16" s="491"/>
      <c r="E16" s="20"/>
      <c r="F16" s="9"/>
      <c r="G16" s="467"/>
      <c r="H16" s="467"/>
    </row>
    <row r="17" spans="1:8" ht="24.75" customHeight="1" x14ac:dyDescent="0.3">
      <c r="A17" s="10"/>
      <c r="B17" s="488" t="s">
        <v>437</v>
      </c>
      <c r="C17" s="489"/>
      <c r="D17" s="489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 x14ac:dyDescent="0.3">
      <c r="A19" s="10"/>
      <c r="B19" s="6"/>
      <c r="C19" s="483"/>
      <c r="D19" s="483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82">
        <v>239802006</v>
      </c>
      <c r="D20" s="482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3" t="s">
        <v>555</v>
      </c>
      <c r="D21" s="483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4">
        <v>43921</v>
      </c>
      <c r="D22" s="483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17" right="0.17" top="0.16" bottom="0.18" header="0.59055118110236227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29" activePane="bottomRight" state="frozen"/>
      <selection activeCell="J10" sqref="J10"/>
      <selection pane="topRight" activeCell="J10" sqref="J10"/>
      <selection pane="bottomLeft" activeCell="J10" sqref="J10"/>
      <selection pane="bottomRight" activeCell="B47" sqref="B47"/>
    </sheetView>
  </sheetViews>
  <sheetFormatPr defaultColWidth="9.140625"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15">
      <c r="A2" s="535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5" t="s">
        <v>41</v>
      </c>
      <c r="Q2" s="535"/>
      <c r="R2" s="535" t="s">
        <v>41</v>
      </c>
    </row>
    <row r="3" spans="1:18" s="53" customFormat="1" ht="15" customHeight="1" x14ac:dyDescent="0.15">
      <c r="A3" s="535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5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0</v>
      </c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>
        <v>2</v>
      </c>
      <c r="G14" s="358">
        <v>0</v>
      </c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2</v>
      </c>
      <c r="Q14" s="225">
        <f t="shared" si="0"/>
        <v>0</v>
      </c>
      <c r="R14" s="225">
        <f t="shared" si="1"/>
        <v>2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>
        <v>3</v>
      </c>
      <c r="C21" s="358">
        <v>2</v>
      </c>
      <c r="D21" s="314"/>
      <c r="E21" s="358"/>
      <c r="F21" s="314"/>
      <c r="G21" s="358"/>
      <c r="H21" s="314">
        <v>1</v>
      </c>
      <c r="I21" s="358">
        <v>0</v>
      </c>
      <c r="J21" s="314"/>
      <c r="K21" s="358"/>
      <c r="L21" s="314"/>
      <c r="M21" s="358"/>
      <c r="N21" s="314">
        <v>36</v>
      </c>
      <c r="O21" s="358">
        <v>43</v>
      </c>
      <c r="P21" s="225">
        <f t="shared" si="0"/>
        <v>40</v>
      </c>
      <c r="Q21" s="225">
        <f t="shared" si="0"/>
        <v>45</v>
      </c>
      <c r="R21" s="225">
        <f t="shared" si="1"/>
        <v>85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3</v>
      </c>
      <c r="C48" s="282">
        <f t="shared" ref="C48:O48" si="2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1</v>
      </c>
      <c r="H48" s="226">
        <f t="shared" si="2"/>
        <v>1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36</v>
      </c>
      <c r="O48" s="226">
        <f t="shared" si="2"/>
        <v>43</v>
      </c>
      <c r="P48" s="226">
        <f>SUM(P4:P47)</f>
        <v>42</v>
      </c>
      <c r="Q48" s="226">
        <f>SUM(Q4:Q47)</f>
        <v>46</v>
      </c>
      <c r="R48" s="226">
        <f>P48+Q48</f>
        <v>88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23" bottom="0.19685039370078741" header="0" footer="0"/>
  <pageSetup paperSize="9" scale="4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0000000000003" customHeight="1" x14ac:dyDescent="0.15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494</v>
      </c>
      <c r="Q2" s="526"/>
      <c r="R2" s="526" t="s">
        <v>407</v>
      </c>
      <c r="S2" s="526"/>
      <c r="T2" s="526" t="s">
        <v>408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 x14ac:dyDescent="0.15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2" bottom="0.19685039370078741" header="0" footer="0"/>
  <pageSetup paperSize="9" scale="4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90" zoomScaleNormal="90" workbookViewId="0">
      <pane xSplit="1" ySplit="3" topLeftCell="C29" activePane="bottomRight" state="frozen"/>
      <selection activeCell="J10" sqref="J10"/>
      <selection pane="topRight" activeCell="J10" sqref="J10"/>
      <selection pane="bottomLeft" activeCell="J10" sqref="J10"/>
      <selection pane="bottomRight" activeCell="AC47" sqref="AC47"/>
    </sheetView>
  </sheetViews>
  <sheetFormatPr defaultColWidth="9.140625"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0000000000003" customHeight="1" x14ac:dyDescent="0.15">
      <c r="A2" s="535" t="s">
        <v>154</v>
      </c>
      <c r="B2" s="535" t="s">
        <v>155</v>
      </c>
      <c r="C2" s="535"/>
      <c r="D2" s="535" t="s">
        <v>164</v>
      </c>
      <c r="E2" s="535"/>
      <c r="F2" s="535" t="s">
        <v>165</v>
      </c>
      <c r="G2" s="535"/>
      <c r="H2" s="535" t="s">
        <v>166</v>
      </c>
      <c r="I2" s="535"/>
      <c r="J2" s="535" t="s">
        <v>158</v>
      </c>
      <c r="K2" s="535"/>
      <c r="L2" s="535" t="s">
        <v>167</v>
      </c>
      <c r="M2" s="535"/>
      <c r="N2" s="535" t="s">
        <v>168</v>
      </c>
      <c r="O2" s="535"/>
      <c r="P2" s="535" t="s">
        <v>169</v>
      </c>
      <c r="Q2" s="535"/>
      <c r="R2" s="535" t="s">
        <v>170</v>
      </c>
      <c r="S2" s="535"/>
      <c r="T2" s="535" t="s">
        <v>171</v>
      </c>
      <c r="U2" s="535"/>
      <c r="V2" s="535" t="s">
        <v>172</v>
      </c>
      <c r="W2" s="535"/>
      <c r="X2" s="535" t="s">
        <v>494</v>
      </c>
      <c r="Y2" s="535"/>
      <c r="Z2" s="535" t="s">
        <v>407</v>
      </c>
      <c r="AA2" s="535"/>
      <c r="AB2" s="535" t="s">
        <v>173</v>
      </c>
      <c r="AC2" s="535"/>
      <c r="AD2" s="535" t="s">
        <v>41</v>
      </c>
      <c r="AE2" s="535"/>
      <c r="AF2" s="535" t="s">
        <v>77</v>
      </c>
    </row>
    <row r="3" spans="1:32" s="105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5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0</v>
      </c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>
        <v>1</v>
      </c>
      <c r="Y12" s="358">
        <v>0</v>
      </c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>
        <v>2</v>
      </c>
      <c r="Y14" s="358">
        <v>0</v>
      </c>
      <c r="Z14" s="314"/>
      <c r="AA14" s="358"/>
      <c r="AB14" s="314"/>
      <c r="AC14" s="358"/>
      <c r="AD14" s="225">
        <f t="shared" si="0"/>
        <v>2</v>
      </c>
      <c r="AE14" s="225">
        <f t="shared" si="0"/>
        <v>0</v>
      </c>
      <c r="AF14" s="225">
        <f t="shared" si="1"/>
        <v>2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29</v>
      </c>
      <c r="E21" s="358">
        <v>37</v>
      </c>
      <c r="F21" s="314">
        <v>1</v>
      </c>
      <c r="G21" s="358">
        <v>1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4</v>
      </c>
      <c r="AC21" s="358">
        <v>4</v>
      </c>
      <c r="AD21" s="225">
        <f t="shared" si="0"/>
        <v>34</v>
      </c>
      <c r="AE21" s="225">
        <f t="shared" si="0"/>
        <v>42</v>
      </c>
      <c r="AF21" s="225">
        <f t="shared" si="1"/>
        <v>76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29</v>
      </c>
      <c r="E48" s="226">
        <f t="shared" si="2"/>
        <v>37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3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4</v>
      </c>
      <c r="AC48" s="226">
        <f t="shared" si="2"/>
        <v>4</v>
      </c>
      <c r="AD48" s="226">
        <f>SUM(AD4:AD47)</f>
        <v>37</v>
      </c>
      <c r="AE48" s="226">
        <f>SUM(AE4:AE47)</f>
        <v>43</v>
      </c>
      <c r="AF48" s="226">
        <f>AD48+AE48</f>
        <v>80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17" bottom="0.19685039370078741" header="0" footer="0"/>
  <pageSetup paperSize="9" scale="49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29" activePane="bottomLeft" state="frozen"/>
      <selection activeCell="J10" sqref="J10"/>
      <selection pane="bottomLeft" activeCell="B47" sqref="B47"/>
    </sheetView>
  </sheetViews>
  <sheetFormatPr defaultColWidth="9.140625"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15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15">
      <c r="A3" s="548"/>
      <c r="B3" s="549"/>
      <c r="C3" s="549"/>
      <c r="D3" s="549"/>
      <c r="E3" s="549"/>
      <c r="F3" s="549"/>
      <c r="G3" s="549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2</v>
      </c>
      <c r="C10" s="362"/>
      <c r="D10" s="361"/>
      <c r="E10" s="361"/>
      <c r="F10" s="361"/>
      <c r="G10" s="225">
        <f t="shared" si="0"/>
        <v>2</v>
      </c>
    </row>
    <row r="11" spans="1:7" s="112" customFormat="1" ht="24.95" customHeight="1" x14ac:dyDescent="0.15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>
        <v>4</v>
      </c>
      <c r="G21" s="225">
        <f t="shared" si="0"/>
        <v>4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4</v>
      </c>
      <c r="G48" s="226">
        <f>SUM(B48:F48)</f>
        <v>8</v>
      </c>
    </row>
    <row r="49" spans="1:13" s="112" customFormat="1" ht="9.9499999999999993" customHeight="1" x14ac:dyDescent="0.15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17" right="0.19685039370078741" top="0.26" bottom="0.18" header="0" footer="0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29" activePane="bottomRight" state="frozen"/>
      <selection activeCell="J10" sqref="J10"/>
      <selection pane="topRight" activeCell="J10" sqref="J10"/>
      <selection pane="bottomLeft" activeCell="J10" sqref="J10"/>
      <selection pane="bottomRight" activeCell="E47" sqref="E47"/>
    </sheetView>
  </sheetViews>
  <sheetFormatPr defaultColWidth="9.140625"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0000000000003" customHeight="1" x14ac:dyDescent="0.2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>
        <v>0</v>
      </c>
      <c r="G10" s="358">
        <v>4</v>
      </c>
      <c r="H10" s="314"/>
      <c r="I10" s="358"/>
      <c r="J10" s="314"/>
      <c r="K10" s="358"/>
      <c r="L10" s="279">
        <f t="shared" si="0"/>
        <v>0</v>
      </c>
      <c r="M10" s="279">
        <f t="shared" si="0"/>
        <v>4</v>
      </c>
      <c r="N10" s="279">
        <f t="shared" si="1"/>
        <v>4</v>
      </c>
    </row>
    <row r="11" spans="1:14" ht="24.95" customHeight="1" x14ac:dyDescent="0.2">
      <c r="A11" s="374" t="s">
        <v>46</v>
      </c>
      <c r="B11" s="314"/>
      <c r="C11" s="358"/>
      <c r="D11" s="314">
        <v>0</v>
      </c>
      <c r="E11" s="358">
        <v>5</v>
      </c>
      <c r="F11" s="314">
        <v>0</v>
      </c>
      <c r="G11" s="358">
        <v>1</v>
      </c>
      <c r="H11" s="314"/>
      <c r="I11" s="358"/>
      <c r="J11" s="314"/>
      <c r="K11" s="358"/>
      <c r="L11" s="279">
        <f t="shared" si="0"/>
        <v>0</v>
      </c>
      <c r="M11" s="279">
        <f t="shared" si="0"/>
        <v>6</v>
      </c>
      <c r="N11" s="279">
        <f t="shared" si="1"/>
        <v>6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>
        <v>0</v>
      </c>
      <c r="G12" s="358">
        <v>2</v>
      </c>
      <c r="H12" s="314"/>
      <c r="I12" s="358"/>
      <c r="J12" s="314"/>
      <c r="K12" s="358"/>
      <c r="L12" s="279">
        <f t="shared" si="0"/>
        <v>0</v>
      </c>
      <c r="M12" s="279">
        <f t="shared" si="0"/>
        <v>2</v>
      </c>
      <c r="N12" s="279">
        <f t="shared" si="1"/>
        <v>2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>
        <v>3</v>
      </c>
      <c r="E21" s="358">
        <v>5</v>
      </c>
      <c r="F21" s="314"/>
      <c r="G21" s="358"/>
      <c r="H21" s="314"/>
      <c r="I21" s="358"/>
      <c r="J21" s="314"/>
      <c r="K21" s="358"/>
      <c r="L21" s="279">
        <f t="shared" si="0"/>
        <v>3</v>
      </c>
      <c r="M21" s="279">
        <f t="shared" si="0"/>
        <v>5</v>
      </c>
      <c r="N21" s="279">
        <f t="shared" si="1"/>
        <v>8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10</v>
      </c>
      <c r="F48" s="281">
        <f t="shared" si="2"/>
        <v>0</v>
      </c>
      <c r="G48" s="281">
        <f t="shared" si="2"/>
        <v>7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3</v>
      </c>
      <c r="M48" s="280">
        <f>SUM(M4:M47)</f>
        <v>17</v>
      </c>
      <c r="N48" s="280">
        <f>L48+M48</f>
        <v>20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24" bottom="0.19685039370078741" header="0" footer="0"/>
  <pageSetup paperSize="9" scale="4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zoomScale="86" zoomScaleNormal="86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2" t="s">
        <v>83</v>
      </c>
      <c r="Q1" s="533"/>
      <c r="R1" s="534"/>
    </row>
    <row r="2" spans="1:21" ht="15" customHeight="1" x14ac:dyDescent="0.2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0</v>
      </c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>
        <v>1</v>
      </c>
      <c r="C10" s="367">
        <v>4</v>
      </c>
      <c r="D10" s="314">
        <v>0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7</v>
      </c>
      <c r="R10" s="279">
        <f t="shared" si="1"/>
        <v>8</v>
      </c>
      <c r="S10" s="119">
        <f>'Quadro 1'!X10</f>
        <v>1</v>
      </c>
      <c r="T10" s="119">
        <f>'Quadro 1'!Y10</f>
        <v>7</v>
      </c>
      <c r="U10" s="119">
        <f>'Quadro 1'!Z10</f>
        <v>8</v>
      </c>
    </row>
    <row r="11" spans="1:21" ht="24.95" customHeight="1" x14ac:dyDescent="0.2">
      <c r="A11" s="374" t="s">
        <v>46</v>
      </c>
      <c r="B11" s="366">
        <v>0</v>
      </c>
      <c r="C11" s="367">
        <v>16</v>
      </c>
      <c r="D11" s="314"/>
      <c r="E11" s="358"/>
      <c r="F11" s="314"/>
      <c r="G11" s="358"/>
      <c r="H11" s="314">
        <v>0</v>
      </c>
      <c r="I11" s="358">
        <v>1</v>
      </c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17</v>
      </c>
      <c r="R11" s="279">
        <f t="shared" si="1"/>
        <v>17</v>
      </c>
      <c r="S11" s="119">
        <f>'Quadro 1'!X11</f>
        <v>0</v>
      </c>
      <c r="T11" s="119">
        <f>'Quadro 1'!Y11</f>
        <v>17</v>
      </c>
      <c r="U11" s="119">
        <f>'Quadro 1'!Z11</f>
        <v>17</v>
      </c>
    </row>
    <row r="12" spans="1:2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>
        <v>3</v>
      </c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>
        <v>3</v>
      </c>
      <c r="C14" s="367">
        <v>0</v>
      </c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0</v>
      </c>
      <c r="R14" s="279">
        <f t="shared" si="1"/>
        <v>3</v>
      </c>
      <c r="S14" s="119">
        <f>'Quadro 1'!X14</f>
        <v>3</v>
      </c>
      <c r="T14" s="119">
        <f>'Quadro 1'!Y14</f>
        <v>0</v>
      </c>
      <c r="U14" s="119">
        <f>'Quadro 1'!Z14</f>
        <v>3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60</v>
      </c>
      <c r="M21" s="358">
        <v>59</v>
      </c>
      <c r="N21" s="314"/>
      <c r="O21" s="358"/>
      <c r="P21" s="279">
        <f t="shared" si="0"/>
        <v>60</v>
      </c>
      <c r="Q21" s="279">
        <f t="shared" si="0"/>
        <v>59</v>
      </c>
      <c r="R21" s="279">
        <f t="shared" si="1"/>
        <v>119</v>
      </c>
      <c r="S21" s="119">
        <f>'Quadro 1'!X21</f>
        <v>60</v>
      </c>
      <c r="T21" s="119">
        <f>'Quadro 1'!Y21</f>
        <v>59</v>
      </c>
      <c r="U21" s="119">
        <f>'Quadro 1'!Z21</f>
        <v>119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4</v>
      </c>
      <c r="C48" s="281">
        <f t="shared" ref="C48:O48" si="2">SUM(C4:C47)</f>
        <v>20</v>
      </c>
      <c r="D48" s="281">
        <f t="shared" si="2"/>
        <v>0</v>
      </c>
      <c r="E48" s="281">
        <f t="shared" si="2"/>
        <v>3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1</v>
      </c>
      <c r="K48" s="281">
        <f t="shared" si="2"/>
        <v>3</v>
      </c>
      <c r="L48" s="281">
        <f t="shared" si="2"/>
        <v>60</v>
      </c>
      <c r="M48" s="281">
        <f t="shared" si="2"/>
        <v>59</v>
      </c>
      <c r="N48" s="281">
        <f t="shared" si="2"/>
        <v>0</v>
      </c>
      <c r="O48" s="281">
        <f t="shared" si="2"/>
        <v>1</v>
      </c>
      <c r="P48" s="281">
        <f>SUM(P4:P47)</f>
        <v>65</v>
      </c>
      <c r="Q48" s="281">
        <f>SUM(Q4:Q47)</f>
        <v>87</v>
      </c>
      <c r="R48" s="281">
        <f>P48+Q48</f>
        <v>152</v>
      </c>
    </row>
    <row r="49" spans="1:18" ht="9.9499999999999993" customHeight="1" x14ac:dyDescent="0.2">
      <c r="P49" s="120">
        <f>'Quadro 1'!X48</f>
        <v>65</v>
      </c>
      <c r="Q49" s="120">
        <f>'Quadro 1'!Y48</f>
        <v>87</v>
      </c>
      <c r="R49" s="120">
        <f>'Quadro 1'!Z48</f>
        <v>152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25" bottom="0.19685039370078741" header="0" footer="0"/>
  <pageSetup paperSize="9" scale="44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B10" activePane="bottomRight" state="frozen"/>
      <selection activeCell="J10" sqref="J10"/>
      <selection pane="topRight" activeCell="J10" sqref="J10"/>
      <selection pane="bottomLeft" activeCell="J10" sqref="J10"/>
      <selection pane="bottomRight" activeCell="P24" sqref="P24"/>
    </sheetView>
  </sheetViews>
  <sheetFormatPr defaultColWidth="9.140625"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2" t="s">
        <v>83</v>
      </c>
      <c r="U1" s="533"/>
      <c r="V1" s="534"/>
    </row>
    <row r="2" spans="1:25" ht="19.5" customHeight="1" x14ac:dyDescent="0.2">
      <c r="A2" s="556" t="s">
        <v>125</v>
      </c>
      <c r="B2" s="558" t="s">
        <v>199</v>
      </c>
      <c r="C2" s="558"/>
      <c r="D2" s="558"/>
      <c r="E2" s="558"/>
      <c r="F2" s="558"/>
      <c r="G2" s="558"/>
      <c r="H2" s="558"/>
      <c r="I2" s="558"/>
      <c r="J2" s="560" t="s">
        <v>200</v>
      </c>
      <c r="K2" s="560"/>
      <c r="L2" s="560"/>
      <c r="M2" s="560"/>
      <c r="N2" s="560"/>
      <c r="O2" s="560"/>
      <c r="P2" s="560"/>
      <c r="Q2" s="560"/>
      <c r="R2" s="560"/>
      <c r="S2" s="560"/>
      <c r="T2" s="538" t="s">
        <v>41</v>
      </c>
      <c r="U2" s="538"/>
      <c r="V2" s="538" t="s">
        <v>77</v>
      </c>
    </row>
    <row r="3" spans="1:25" ht="46.5" customHeight="1" x14ac:dyDescent="0.2">
      <c r="A3" s="557"/>
      <c r="B3" s="559"/>
      <c r="C3" s="559"/>
      <c r="D3" s="559"/>
      <c r="E3" s="559"/>
      <c r="F3" s="559"/>
      <c r="G3" s="559"/>
      <c r="H3" s="558"/>
      <c r="I3" s="558"/>
      <c r="J3" s="561" t="s">
        <v>201</v>
      </c>
      <c r="K3" s="562"/>
      <c r="L3" s="561" t="s">
        <v>201</v>
      </c>
      <c r="M3" s="562"/>
      <c r="N3" s="561" t="s">
        <v>201</v>
      </c>
      <c r="O3" s="562"/>
      <c r="P3" s="561" t="s">
        <v>201</v>
      </c>
      <c r="Q3" s="562"/>
      <c r="R3" s="561" t="s">
        <v>201</v>
      </c>
      <c r="S3" s="562"/>
      <c r="T3" s="538" t="s">
        <v>42</v>
      </c>
      <c r="U3" s="538" t="s">
        <v>43</v>
      </c>
      <c r="V3" s="538"/>
    </row>
    <row r="4" spans="1:25" ht="29.25" customHeight="1" x14ac:dyDescent="0.2">
      <c r="A4" s="557"/>
      <c r="B4" s="227"/>
      <c r="C4" s="228"/>
      <c r="D4" s="228"/>
      <c r="E4" s="228"/>
      <c r="F4" s="228"/>
      <c r="G4" s="229"/>
      <c r="H4" s="566" t="s">
        <v>202</v>
      </c>
      <c r="I4" s="566"/>
      <c r="J4" s="563" t="s">
        <v>202</v>
      </c>
      <c r="K4" s="564"/>
      <c r="L4" s="564"/>
      <c r="M4" s="564"/>
      <c r="N4" s="564"/>
      <c r="O4" s="564"/>
      <c r="P4" s="564"/>
      <c r="Q4" s="564"/>
      <c r="R4" s="564"/>
      <c r="S4" s="565"/>
      <c r="T4" s="538"/>
      <c r="U4" s="538"/>
      <c r="V4" s="538"/>
    </row>
    <row r="5" spans="1:25" ht="15" customHeight="1" x14ac:dyDescent="0.2">
      <c r="A5" s="557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67"/>
      <c r="I5" s="568"/>
      <c r="J5" s="567" t="s">
        <v>556</v>
      </c>
      <c r="K5" s="568"/>
      <c r="L5" s="567" t="s">
        <v>557</v>
      </c>
      <c r="M5" s="568"/>
      <c r="N5" s="567" t="s">
        <v>558</v>
      </c>
      <c r="O5" s="568"/>
      <c r="P5" s="567"/>
      <c r="Q5" s="568"/>
      <c r="R5" s="567"/>
      <c r="S5" s="568"/>
      <c r="T5" s="538"/>
      <c r="U5" s="538"/>
      <c r="V5" s="538"/>
    </row>
    <row r="6" spans="1:25" ht="15" customHeight="1" x14ac:dyDescent="0.2">
      <c r="A6" s="557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 x14ac:dyDescent="0.2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 x14ac:dyDescent="0.2">
      <c r="A11" s="374" t="s">
        <v>418</v>
      </c>
      <c r="B11" s="366">
        <v>0</v>
      </c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 x14ac:dyDescent="0.2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>
        <v>1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</v>
      </c>
      <c r="U13" s="279">
        <f t="shared" si="1"/>
        <v>7</v>
      </c>
      <c r="V13" s="279">
        <f t="shared" si="2"/>
        <v>8</v>
      </c>
      <c r="W13" s="119">
        <f>'Quadro 1'!X10</f>
        <v>1</v>
      </c>
      <c r="X13" s="119">
        <f>'Quadro 1'!Y10</f>
        <v>7</v>
      </c>
      <c r="Y13" s="119">
        <f>'Quadro 1'!Z10</f>
        <v>8</v>
      </c>
    </row>
    <row r="14" spans="1:25" ht="24.95" customHeight="1" x14ac:dyDescent="0.2">
      <c r="A14" s="374" t="s">
        <v>46</v>
      </c>
      <c r="B14" s="366">
        <v>0</v>
      </c>
      <c r="C14" s="367">
        <v>17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17</v>
      </c>
      <c r="V14" s="279">
        <f t="shared" si="2"/>
        <v>17</v>
      </c>
      <c r="W14" s="119">
        <f>'Quadro 1'!X11</f>
        <v>0</v>
      </c>
      <c r="X14" s="119">
        <f>'Quadro 1'!Y11</f>
        <v>17</v>
      </c>
      <c r="Y14" s="119">
        <f>'Quadro 1'!Z11</f>
        <v>17</v>
      </c>
    </row>
    <row r="15" spans="1:25" ht="24.95" customHeight="1" x14ac:dyDescent="0.2">
      <c r="A15" s="374" t="s">
        <v>47</v>
      </c>
      <c r="B15" s="366">
        <v>1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>
        <v>3</v>
      </c>
      <c r="C17" s="367">
        <v>0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3</v>
      </c>
      <c r="U17" s="279">
        <f t="shared" si="1"/>
        <v>0</v>
      </c>
      <c r="V17" s="279">
        <f t="shared" si="2"/>
        <v>3</v>
      </c>
      <c r="W17" s="119">
        <f>'Quadro 1'!X14</f>
        <v>3</v>
      </c>
      <c r="X17" s="119">
        <f>'Quadro 1'!Y14</f>
        <v>0</v>
      </c>
      <c r="Y17" s="119">
        <f>'Quadro 1'!Z14</f>
        <v>3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>
        <v>41</v>
      </c>
      <c r="C24" s="367">
        <v>42</v>
      </c>
      <c r="D24" s="333"/>
      <c r="E24" s="354"/>
      <c r="F24" s="333"/>
      <c r="G24" s="354"/>
      <c r="H24" s="333"/>
      <c r="I24" s="354"/>
      <c r="J24" s="333">
        <v>7</v>
      </c>
      <c r="K24" s="354">
        <v>8</v>
      </c>
      <c r="L24" s="333">
        <v>3</v>
      </c>
      <c r="M24" s="354">
        <v>1</v>
      </c>
      <c r="N24" s="333">
        <v>9</v>
      </c>
      <c r="O24" s="354">
        <v>8</v>
      </c>
      <c r="P24" s="333"/>
      <c r="Q24" s="354"/>
      <c r="R24" s="333"/>
      <c r="S24" s="354"/>
      <c r="T24" s="279">
        <f t="shared" si="0"/>
        <v>60</v>
      </c>
      <c r="U24" s="279">
        <f t="shared" si="1"/>
        <v>59</v>
      </c>
      <c r="V24" s="279">
        <f t="shared" si="2"/>
        <v>119</v>
      </c>
      <c r="W24" s="119">
        <f>'Quadro 1'!X21</f>
        <v>60</v>
      </c>
      <c r="X24" s="119">
        <f>'Quadro 1'!Y21</f>
        <v>59</v>
      </c>
      <c r="Y24" s="119">
        <f>'Quadro 1'!Z21</f>
        <v>119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">
      <c r="A51" s="78" t="s">
        <v>77</v>
      </c>
      <c r="B51" s="281">
        <f t="shared" ref="B51:U51" si="3">SUM(B7:B50)</f>
        <v>46</v>
      </c>
      <c r="C51" s="281">
        <f t="shared" si="3"/>
        <v>70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7</v>
      </c>
      <c r="K51" s="281">
        <f t="shared" si="3"/>
        <v>8</v>
      </c>
      <c r="L51" s="281">
        <f t="shared" si="3"/>
        <v>3</v>
      </c>
      <c r="M51" s="281">
        <f t="shared" si="3"/>
        <v>1</v>
      </c>
      <c r="N51" s="281">
        <f t="shared" si="3"/>
        <v>9</v>
      </c>
      <c r="O51" s="281">
        <f t="shared" si="3"/>
        <v>8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65</v>
      </c>
      <c r="U51" s="281">
        <f t="shared" si="3"/>
        <v>87</v>
      </c>
      <c r="V51" s="281">
        <f>T51+U51</f>
        <v>152</v>
      </c>
    </row>
    <row r="52" spans="1:26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65</v>
      </c>
      <c r="U52" s="125">
        <f>'Quadro 1'!Y48</f>
        <v>87</v>
      </c>
      <c r="V52" s="125">
        <f>'Quadro 1'!Z48</f>
        <v>152</v>
      </c>
    </row>
    <row r="53" spans="1:26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">
      <c r="A56" s="569" t="s">
        <v>206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396"/>
    </row>
    <row r="57" spans="1:26" s="117" customFormat="1" ht="16.5" customHeight="1" x14ac:dyDescent="0.2">
      <c r="A57" s="569" t="s">
        <v>521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</row>
    <row r="58" spans="1:26" s="117" customFormat="1" ht="13.35" customHeight="1" x14ac:dyDescent="0.2">
      <c r="A58" s="570" t="s">
        <v>433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</row>
    <row r="59" spans="1:26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5" customHeight="1" x14ac:dyDescent="0.3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24" bottom="0.19" header="0" footer="0"/>
  <pageSetup paperSize="9" scale="40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H17" sqref="H17"/>
    </sheetView>
  </sheetViews>
  <sheetFormatPr defaultColWidth="9.140625"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">
      <c r="A2" s="535" t="s">
        <v>498</v>
      </c>
      <c r="B2" s="535" t="s">
        <v>496</v>
      </c>
      <c r="C2" s="535"/>
      <c r="D2" s="535" t="s">
        <v>497</v>
      </c>
      <c r="E2" s="535"/>
      <c r="F2" s="535" t="s">
        <v>207</v>
      </c>
      <c r="G2" s="535"/>
      <c r="H2" s="535" t="s">
        <v>208</v>
      </c>
      <c r="I2" s="535"/>
      <c r="J2" s="535" t="s">
        <v>209</v>
      </c>
      <c r="K2" s="535"/>
      <c r="L2" s="535" t="s">
        <v>41</v>
      </c>
      <c r="M2" s="535"/>
      <c r="N2" s="535" t="s">
        <v>41</v>
      </c>
    </row>
    <row r="3" spans="1:15" s="69" customFormat="1" ht="15" customHeight="1" x14ac:dyDescent="0.2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5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>
        <v>0</v>
      </c>
      <c r="G10" s="350">
        <v>5.5</v>
      </c>
      <c r="H10" s="349"/>
      <c r="I10" s="350"/>
      <c r="J10" s="349"/>
      <c r="K10" s="350"/>
      <c r="L10" s="288">
        <f t="shared" si="0"/>
        <v>0</v>
      </c>
      <c r="M10" s="288">
        <f t="shared" si="0"/>
        <v>5.5</v>
      </c>
      <c r="N10" s="288">
        <f t="shared" si="1"/>
        <v>5.5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5.5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5.5</v>
      </c>
      <c r="N48" s="290">
        <f>L48+M48</f>
        <v>5.5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523</v>
      </c>
      <c r="L52" s="129"/>
      <c r="M52" s="129"/>
    </row>
    <row r="53" spans="1:15" s="61" customFormat="1" ht="13.35" customHeight="1" x14ac:dyDescent="0.2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23" bottom="0.19685039370078741" header="0" footer="0"/>
  <pageSetup paperSize="9" scale="63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15">
      <c r="A2" s="535" t="s">
        <v>211</v>
      </c>
      <c r="B2" s="535" t="s">
        <v>212</v>
      </c>
      <c r="C2" s="535"/>
      <c r="D2" s="535" t="s">
        <v>504</v>
      </c>
      <c r="E2" s="535"/>
      <c r="F2" s="535" t="s">
        <v>41</v>
      </c>
      <c r="G2" s="535"/>
      <c r="H2" s="535" t="s">
        <v>41</v>
      </c>
    </row>
    <row r="3" spans="1:8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5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>
        <v>0</v>
      </c>
      <c r="C11" s="350">
        <v>6.625</v>
      </c>
      <c r="D11" s="349"/>
      <c r="E11" s="350"/>
      <c r="F11" s="288">
        <f t="shared" si="0"/>
        <v>0</v>
      </c>
      <c r="G11" s="288">
        <f t="shared" si="0"/>
        <v>6.625</v>
      </c>
      <c r="H11" s="288">
        <f t="shared" si="1"/>
        <v>6.625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6.625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6.625</v>
      </c>
      <c r="H48" s="290">
        <f>F48+G48</f>
        <v>6.625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26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15">
      <c r="A2" s="535" t="s">
        <v>214</v>
      </c>
      <c r="B2" s="535" t="s">
        <v>215</v>
      </c>
      <c r="C2" s="535"/>
      <c r="D2" s="535" t="s">
        <v>216</v>
      </c>
      <c r="E2" s="535" t="s">
        <v>217</v>
      </c>
      <c r="F2" s="535" t="s">
        <v>218</v>
      </c>
      <c r="G2" s="535"/>
      <c r="H2" s="535" t="s">
        <v>219</v>
      </c>
      <c r="I2" s="535"/>
      <c r="J2" s="535" t="s">
        <v>220</v>
      </c>
      <c r="K2" s="535"/>
      <c r="L2" s="535" t="s">
        <v>221</v>
      </c>
      <c r="M2" s="535"/>
      <c r="N2" s="535" t="s">
        <v>222</v>
      </c>
      <c r="O2" s="535"/>
      <c r="P2" s="535" t="s">
        <v>223</v>
      </c>
      <c r="Q2" s="535"/>
      <c r="R2" s="535" t="s">
        <v>224</v>
      </c>
      <c r="S2" s="535"/>
      <c r="T2" s="535" t="s">
        <v>225</v>
      </c>
      <c r="U2" s="535"/>
      <c r="V2" s="535" t="s">
        <v>226</v>
      </c>
      <c r="W2" s="535"/>
      <c r="X2" s="535" t="s">
        <v>227</v>
      </c>
      <c r="Y2" s="535"/>
      <c r="Z2" s="535" t="s">
        <v>228</v>
      </c>
      <c r="AA2" s="535"/>
      <c r="AB2" s="535" t="s">
        <v>77</v>
      </c>
      <c r="AC2" s="535"/>
      <c r="AD2" s="535" t="s">
        <v>41</v>
      </c>
    </row>
    <row r="3" spans="1:30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5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>
        <v>1</v>
      </c>
      <c r="G10" s="411">
        <v>8</v>
      </c>
      <c r="H10" s="410">
        <v>0</v>
      </c>
      <c r="I10" s="411">
        <v>13</v>
      </c>
      <c r="J10" s="410"/>
      <c r="K10" s="411"/>
      <c r="L10" s="410"/>
      <c r="M10" s="411"/>
      <c r="N10" s="410"/>
      <c r="O10" s="411"/>
      <c r="P10" s="410">
        <v>2</v>
      </c>
      <c r="Q10" s="411">
        <v>1</v>
      </c>
      <c r="R10" s="410"/>
      <c r="S10" s="411"/>
      <c r="T10" s="410"/>
      <c r="U10" s="411"/>
      <c r="V10" s="410"/>
      <c r="W10" s="411"/>
      <c r="X10" s="410"/>
      <c r="Y10" s="411"/>
      <c r="Z10" s="410">
        <v>2</v>
      </c>
      <c r="AA10" s="411">
        <v>23.5</v>
      </c>
      <c r="AB10" s="412">
        <f t="shared" si="0"/>
        <v>5</v>
      </c>
      <c r="AC10" s="412">
        <f t="shared" si="0"/>
        <v>45.5</v>
      </c>
      <c r="AD10" s="412">
        <f t="shared" si="1"/>
        <v>50.5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/>
      <c r="G11" s="411"/>
      <c r="H11" s="410">
        <v>0</v>
      </c>
      <c r="I11" s="411">
        <v>122</v>
      </c>
      <c r="J11" s="410"/>
      <c r="K11" s="411"/>
      <c r="L11" s="410">
        <v>0</v>
      </c>
      <c r="M11" s="411">
        <v>17</v>
      </c>
      <c r="N11" s="410">
        <v>0</v>
      </c>
      <c r="O11" s="411">
        <v>1</v>
      </c>
      <c r="P11" s="410">
        <v>0</v>
      </c>
      <c r="Q11" s="411">
        <v>19.5</v>
      </c>
      <c r="R11" s="410"/>
      <c r="S11" s="411"/>
      <c r="T11" s="410"/>
      <c r="U11" s="411"/>
      <c r="V11" s="410">
        <v>0</v>
      </c>
      <c r="W11" s="411">
        <v>3</v>
      </c>
      <c r="X11" s="410"/>
      <c r="Y11" s="411"/>
      <c r="Z11" s="410">
        <v>0</v>
      </c>
      <c r="AA11" s="411">
        <v>63</v>
      </c>
      <c r="AB11" s="412">
        <f t="shared" si="0"/>
        <v>0</v>
      </c>
      <c r="AC11" s="412">
        <f t="shared" si="0"/>
        <v>225.5</v>
      </c>
      <c r="AD11" s="412">
        <f t="shared" si="1"/>
        <v>225.5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/>
      <c r="H12" s="410">
        <v>6</v>
      </c>
      <c r="I12" s="411">
        <v>19</v>
      </c>
      <c r="J12" s="410"/>
      <c r="K12" s="411"/>
      <c r="L12" s="410"/>
      <c r="M12" s="411"/>
      <c r="N12" s="410"/>
      <c r="O12" s="411"/>
      <c r="P12" s="410">
        <v>0</v>
      </c>
      <c r="Q12" s="411">
        <v>1</v>
      </c>
      <c r="R12" s="410">
        <v>320</v>
      </c>
      <c r="S12" s="411">
        <v>0</v>
      </c>
      <c r="T12" s="410"/>
      <c r="U12" s="411"/>
      <c r="V12" s="410"/>
      <c r="W12" s="411"/>
      <c r="X12" s="410"/>
      <c r="Y12" s="411"/>
      <c r="Z12" s="410">
        <v>2</v>
      </c>
      <c r="AA12" s="411">
        <v>2</v>
      </c>
      <c r="AB12" s="412">
        <f t="shared" si="0"/>
        <v>328</v>
      </c>
      <c r="AC12" s="412">
        <f t="shared" si="0"/>
        <v>22</v>
      </c>
      <c r="AD12" s="412">
        <f t="shared" si="1"/>
        <v>350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4</v>
      </c>
      <c r="I14" s="411">
        <v>0</v>
      </c>
      <c r="J14" s="410"/>
      <c r="K14" s="411"/>
      <c r="L14" s="410"/>
      <c r="M14" s="411"/>
      <c r="N14" s="410">
        <v>5</v>
      </c>
      <c r="O14" s="411">
        <v>0</v>
      </c>
      <c r="P14" s="410">
        <v>3</v>
      </c>
      <c r="Q14" s="411">
        <v>0</v>
      </c>
      <c r="R14" s="410"/>
      <c r="S14" s="411"/>
      <c r="T14" s="410"/>
      <c r="U14" s="411"/>
      <c r="V14" s="410"/>
      <c r="W14" s="411"/>
      <c r="X14" s="410"/>
      <c r="Y14" s="411"/>
      <c r="Z14" s="410">
        <v>13.5</v>
      </c>
      <c r="AA14" s="411">
        <v>0</v>
      </c>
      <c r="AB14" s="412">
        <f t="shared" si="0"/>
        <v>25.5</v>
      </c>
      <c r="AC14" s="412">
        <f t="shared" si="0"/>
        <v>0</v>
      </c>
      <c r="AD14" s="412">
        <f t="shared" si="1"/>
        <v>25.5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>
        <v>25</v>
      </c>
      <c r="E21" s="411">
        <v>0</v>
      </c>
      <c r="F21" s="410">
        <v>1</v>
      </c>
      <c r="G21" s="411">
        <v>0</v>
      </c>
      <c r="H21" s="410">
        <v>176</v>
      </c>
      <c r="I21" s="411">
        <v>185</v>
      </c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>
        <v>0</v>
      </c>
      <c r="W21" s="411">
        <v>3</v>
      </c>
      <c r="X21" s="410"/>
      <c r="Y21" s="411"/>
      <c r="Z21" s="410">
        <v>0</v>
      </c>
      <c r="AA21" s="411">
        <v>1</v>
      </c>
      <c r="AB21" s="412">
        <f t="shared" si="0"/>
        <v>202</v>
      </c>
      <c r="AC21" s="412">
        <f t="shared" si="0"/>
        <v>189</v>
      </c>
      <c r="AD21" s="412">
        <f t="shared" si="1"/>
        <v>391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25</v>
      </c>
      <c r="E48" s="416">
        <f t="shared" si="2"/>
        <v>0</v>
      </c>
      <c r="F48" s="416">
        <f t="shared" si="2"/>
        <v>2</v>
      </c>
      <c r="G48" s="416">
        <f t="shared" si="2"/>
        <v>8</v>
      </c>
      <c r="H48" s="416">
        <f t="shared" si="2"/>
        <v>186</v>
      </c>
      <c r="I48" s="416">
        <f t="shared" si="2"/>
        <v>339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17</v>
      </c>
      <c r="N48" s="416">
        <f t="shared" si="2"/>
        <v>5</v>
      </c>
      <c r="O48" s="416">
        <f t="shared" si="2"/>
        <v>1</v>
      </c>
      <c r="P48" s="416">
        <f t="shared" si="2"/>
        <v>5</v>
      </c>
      <c r="Q48" s="416">
        <f t="shared" si="2"/>
        <v>21.5</v>
      </c>
      <c r="R48" s="416">
        <f t="shared" si="2"/>
        <v>320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6</v>
      </c>
      <c r="X48" s="416">
        <f t="shared" si="2"/>
        <v>0</v>
      </c>
      <c r="Y48" s="416">
        <f t="shared" si="2"/>
        <v>0</v>
      </c>
      <c r="Z48" s="416">
        <f t="shared" si="2"/>
        <v>17.5</v>
      </c>
      <c r="AA48" s="416">
        <f t="shared" si="2"/>
        <v>89.5</v>
      </c>
      <c r="AB48" s="416">
        <f>SUM(AB4:AB47)</f>
        <v>560.5</v>
      </c>
      <c r="AC48" s="416">
        <f>SUM(AC4:AC47)</f>
        <v>482</v>
      </c>
      <c r="AD48" s="416">
        <f>SUM(AD4:AD47)</f>
        <v>1042.5</v>
      </c>
    </row>
    <row r="49" spans="1:30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21" bottom="0.25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/>
  </sheetViews>
  <sheetFormatPr defaultColWidth="9.140625"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 x14ac:dyDescent="0.25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5" thickTop="1" x14ac:dyDescent="0.2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4" activePane="bottomLeft" state="frozen"/>
      <selection activeCell="J10" sqref="J10"/>
      <selection pane="bottomLeft" activeCell="B4" sqref="B4:C4"/>
    </sheetView>
  </sheetViews>
  <sheetFormatPr defaultColWidth="9.140625"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2" t="s">
        <v>451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3" t="s">
        <v>229</v>
      </c>
      <c r="B2" s="574"/>
      <c r="C2" s="574"/>
      <c r="D2" s="575"/>
    </row>
    <row r="3" spans="1:21" ht="15" customHeight="1" x14ac:dyDescent="0.2">
      <c r="A3" s="136" t="s">
        <v>11</v>
      </c>
      <c r="B3" s="576" t="s">
        <v>230</v>
      </c>
      <c r="C3" s="577"/>
      <c r="D3" s="137" t="s">
        <v>231</v>
      </c>
    </row>
    <row r="4" spans="1:21" ht="15" customHeight="1" x14ac:dyDescent="0.2">
      <c r="A4" s="417">
        <v>43511</v>
      </c>
      <c r="B4" s="578" t="s">
        <v>236</v>
      </c>
      <c r="C4" s="579"/>
      <c r="D4" s="580" t="s">
        <v>232</v>
      </c>
    </row>
    <row r="5" spans="1:21" ht="24.95" customHeight="1" x14ac:dyDescent="0.2">
      <c r="A5" s="138" t="s">
        <v>507</v>
      </c>
      <c r="B5" s="139" t="s">
        <v>233</v>
      </c>
      <c r="C5" s="140" t="s">
        <v>234</v>
      </c>
      <c r="D5" s="581"/>
    </row>
    <row r="6" spans="1:21" ht="21.95" customHeight="1" x14ac:dyDescent="0.2">
      <c r="A6" s="237" t="s">
        <v>203</v>
      </c>
      <c r="B6" s="312">
        <v>1</v>
      </c>
      <c r="C6" s="344">
        <v>0.29166666666666669</v>
      </c>
      <c r="D6" s="293" t="s">
        <v>463</v>
      </c>
      <c r="E6" s="455" t="s">
        <v>235</v>
      </c>
    </row>
    <row r="7" spans="1:21" ht="21.95" customHeight="1" x14ac:dyDescent="0.2">
      <c r="A7" s="238" t="s">
        <v>441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506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</v>
      </c>
      <c r="C11" s="230">
        <f>SUM(C6:C10)</f>
        <v>0.29166666666666669</v>
      </c>
      <c r="D11" s="292"/>
    </row>
    <row r="12" spans="1:21" ht="15" customHeight="1" x14ac:dyDescent="0.2">
      <c r="A12" s="291" t="s">
        <v>432</v>
      </c>
    </row>
    <row r="13" spans="1:21" s="61" customFormat="1" ht="30" customHeight="1" x14ac:dyDescent="0.2">
      <c r="A13" s="61" t="s">
        <v>508</v>
      </c>
      <c r="B13" s="582" t="s">
        <v>414</v>
      </c>
      <c r="C13" s="582"/>
      <c r="D13" s="58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522</v>
      </c>
    </row>
    <row r="16" spans="1:21" ht="15" customHeight="1" x14ac:dyDescent="0.2">
      <c r="A16" s="573" t="s">
        <v>229</v>
      </c>
      <c r="B16" s="574"/>
      <c r="C16" s="574"/>
      <c r="D16" s="575"/>
    </row>
    <row r="17" spans="1:21" ht="15" customHeight="1" x14ac:dyDescent="0.2">
      <c r="A17" s="141" t="s">
        <v>11</v>
      </c>
      <c r="B17" s="576" t="s">
        <v>230</v>
      </c>
      <c r="C17" s="577"/>
      <c r="D17" s="137" t="s">
        <v>231</v>
      </c>
    </row>
    <row r="18" spans="1:21" ht="15" customHeight="1" x14ac:dyDescent="0.2">
      <c r="A18" s="417">
        <v>43656</v>
      </c>
      <c r="B18" s="578" t="s">
        <v>236</v>
      </c>
      <c r="C18" s="579"/>
      <c r="D18" s="580" t="s">
        <v>232</v>
      </c>
    </row>
    <row r="19" spans="1:21" ht="24.95" customHeight="1" x14ac:dyDescent="0.2">
      <c r="A19" s="138" t="s">
        <v>507</v>
      </c>
      <c r="B19" s="139" t="s">
        <v>233</v>
      </c>
      <c r="C19" s="142" t="s">
        <v>234</v>
      </c>
      <c r="D19" s="581"/>
    </row>
    <row r="20" spans="1:21" ht="21.95" customHeight="1" x14ac:dyDescent="0.2">
      <c r="A20" s="237" t="s">
        <v>203</v>
      </c>
      <c r="B20" s="312">
        <v>2</v>
      </c>
      <c r="C20" s="344">
        <v>0.29166666666666669</v>
      </c>
      <c r="D20" s="293" t="s">
        <v>463</v>
      </c>
    </row>
    <row r="21" spans="1:21" ht="21.95" customHeight="1" x14ac:dyDescent="0.2">
      <c r="A21" s="238" t="s">
        <v>441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506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2</v>
      </c>
      <c r="C25" s="230">
        <f>SUM(C20:C24)</f>
        <v>0.29166666666666669</v>
      </c>
      <c r="D25" s="292"/>
    </row>
    <row r="26" spans="1:21" ht="15" customHeight="1" x14ac:dyDescent="0.2">
      <c r="A26" s="291" t="s">
        <v>432</v>
      </c>
    </row>
    <row r="27" spans="1:21" s="61" customFormat="1" ht="30" customHeight="1" x14ac:dyDescent="0.2">
      <c r="A27" s="61" t="s">
        <v>508</v>
      </c>
      <c r="B27" s="582" t="s">
        <v>414</v>
      </c>
      <c r="C27" s="582"/>
      <c r="D27" s="58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522</v>
      </c>
    </row>
    <row r="29" spans="1:21" ht="12" customHeight="1" x14ac:dyDescent="0.2"/>
    <row r="30" spans="1:21" ht="15" customHeight="1" x14ac:dyDescent="0.2">
      <c r="A30" s="573" t="s">
        <v>229</v>
      </c>
      <c r="B30" s="574"/>
      <c r="C30" s="574"/>
      <c r="D30" s="575"/>
    </row>
    <row r="31" spans="1:21" ht="15" customHeight="1" x14ac:dyDescent="0.2">
      <c r="A31" s="141" t="s">
        <v>11</v>
      </c>
      <c r="B31" s="576" t="s">
        <v>230</v>
      </c>
      <c r="C31" s="577"/>
      <c r="D31" s="137" t="s">
        <v>231</v>
      </c>
    </row>
    <row r="32" spans="1:21" ht="15" customHeight="1" x14ac:dyDescent="0.2">
      <c r="A32" s="417">
        <v>43776</v>
      </c>
      <c r="B32" s="578" t="s">
        <v>236</v>
      </c>
      <c r="C32" s="579"/>
      <c r="D32" s="580" t="s">
        <v>232</v>
      </c>
    </row>
    <row r="33" spans="1:21" ht="24.95" customHeight="1" x14ac:dyDescent="0.2">
      <c r="A33" s="138" t="s">
        <v>507</v>
      </c>
      <c r="B33" s="139" t="s">
        <v>233</v>
      </c>
      <c r="C33" s="142" t="s">
        <v>234</v>
      </c>
      <c r="D33" s="581"/>
    </row>
    <row r="34" spans="1:21" ht="21.95" customHeight="1" x14ac:dyDescent="0.2">
      <c r="A34" s="237" t="s">
        <v>203</v>
      </c>
      <c r="B34" s="312">
        <v>1</v>
      </c>
      <c r="C34" s="344">
        <v>0.29166666666666669</v>
      </c>
      <c r="D34" s="293" t="s">
        <v>463</v>
      </c>
    </row>
    <row r="35" spans="1:21" ht="21.95" customHeight="1" x14ac:dyDescent="0.2">
      <c r="A35" s="238" t="s">
        <v>441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506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1</v>
      </c>
      <c r="C39" s="230">
        <f>SUM(C34:C38)</f>
        <v>0.29166666666666669</v>
      </c>
      <c r="D39" s="292"/>
    </row>
    <row r="40" spans="1:21" ht="15" customHeight="1" x14ac:dyDescent="0.2">
      <c r="A40" s="291" t="s">
        <v>432</v>
      </c>
    </row>
    <row r="41" spans="1:21" s="61" customFormat="1" ht="30" customHeight="1" x14ac:dyDescent="0.2">
      <c r="A41" s="61" t="s">
        <v>508</v>
      </c>
      <c r="B41" s="582" t="s">
        <v>414</v>
      </c>
      <c r="C41" s="582"/>
      <c r="D41" s="58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522</v>
      </c>
    </row>
    <row r="43" spans="1:21" ht="10.5" customHeight="1" x14ac:dyDescent="0.2"/>
    <row r="44" spans="1:21" ht="15" customHeight="1" x14ac:dyDescent="0.2">
      <c r="A44" s="573" t="s">
        <v>229</v>
      </c>
      <c r="B44" s="574"/>
      <c r="C44" s="574"/>
      <c r="D44" s="575"/>
    </row>
    <row r="45" spans="1:21" ht="15" customHeight="1" x14ac:dyDescent="0.2">
      <c r="A45" s="141" t="s">
        <v>11</v>
      </c>
      <c r="B45" s="576" t="s">
        <v>230</v>
      </c>
      <c r="C45" s="577"/>
      <c r="D45" s="137" t="s">
        <v>231</v>
      </c>
    </row>
    <row r="46" spans="1:21" ht="15" customHeight="1" x14ac:dyDescent="0.2">
      <c r="A46" s="417">
        <v>43777</v>
      </c>
      <c r="B46" s="578" t="s">
        <v>236</v>
      </c>
      <c r="C46" s="579"/>
      <c r="D46" s="580" t="s">
        <v>232</v>
      </c>
    </row>
    <row r="47" spans="1:21" ht="24.95" customHeight="1" x14ac:dyDescent="0.2">
      <c r="A47" s="138" t="s">
        <v>507</v>
      </c>
      <c r="B47" s="139" t="s">
        <v>233</v>
      </c>
      <c r="C47" s="142" t="s">
        <v>234</v>
      </c>
      <c r="D47" s="581"/>
    </row>
    <row r="48" spans="1:21" ht="21.95" customHeight="1" x14ac:dyDescent="0.2">
      <c r="A48" s="237" t="s">
        <v>203</v>
      </c>
      <c r="B48" s="312">
        <v>2</v>
      </c>
      <c r="C48" s="344">
        <v>0.29166666666666669</v>
      </c>
      <c r="D48" s="293" t="s">
        <v>463</v>
      </c>
    </row>
    <row r="49" spans="1:21" ht="21.95" customHeight="1" x14ac:dyDescent="0.2">
      <c r="A49" s="238" t="s">
        <v>441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506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2</v>
      </c>
      <c r="C53" s="143">
        <f>SUM(C48:C52)</f>
        <v>0.29166666666666669</v>
      </c>
      <c r="D53" s="292"/>
    </row>
    <row r="54" spans="1:21" ht="15" customHeight="1" x14ac:dyDescent="0.2">
      <c r="A54" s="291" t="s">
        <v>432</v>
      </c>
    </row>
    <row r="55" spans="1:21" s="61" customFormat="1" ht="30" customHeight="1" x14ac:dyDescent="0.2">
      <c r="A55" s="61" t="s">
        <v>508</v>
      </c>
      <c r="B55" s="582" t="s">
        <v>414</v>
      </c>
      <c r="C55" s="582"/>
      <c r="D55" s="58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522</v>
      </c>
    </row>
    <row r="57" spans="1:21" ht="24.95" customHeight="1" x14ac:dyDescent="0.2"/>
    <row r="58" spans="1:21" ht="15" customHeight="1" x14ac:dyDescent="0.2">
      <c r="A58" s="573" t="s">
        <v>229</v>
      </c>
      <c r="B58" s="574"/>
      <c r="C58" s="574"/>
      <c r="D58" s="575"/>
    </row>
    <row r="59" spans="1:21" ht="15" customHeight="1" x14ac:dyDescent="0.2">
      <c r="A59" s="141" t="s">
        <v>11</v>
      </c>
      <c r="B59" s="576" t="s">
        <v>230</v>
      </c>
      <c r="C59" s="577"/>
      <c r="D59" s="137" t="s">
        <v>231</v>
      </c>
    </row>
    <row r="60" spans="1:21" ht="15" customHeight="1" x14ac:dyDescent="0.2">
      <c r="A60" s="417" t="s">
        <v>431</v>
      </c>
      <c r="B60" s="578"/>
      <c r="C60" s="579"/>
      <c r="D60" s="580" t="s">
        <v>232</v>
      </c>
    </row>
    <row r="61" spans="1:21" ht="24.95" customHeight="1" x14ac:dyDescent="0.2">
      <c r="A61" s="138" t="s">
        <v>507</v>
      </c>
      <c r="B61" s="139" t="s">
        <v>233</v>
      </c>
      <c r="C61" s="142" t="s">
        <v>234</v>
      </c>
      <c r="D61" s="581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441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506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432</v>
      </c>
    </row>
    <row r="69" spans="1:21" s="61" customFormat="1" ht="30" customHeight="1" x14ac:dyDescent="0.2">
      <c r="A69" s="61" t="s">
        <v>508</v>
      </c>
      <c r="B69" s="582" t="s">
        <v>414</v>
      </c>
      <c r="C69" s="582"/>
      <c r="D69" s="58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522</v>
      </c>
    </row>
    <row r="71" spans="1:21" ht="11.25" customHeight="1" x14ac:dyDescent="0.2"/>
    <row r="72" spans="1:21" ht="15" customHeight="1" x14ac:dyDescent="0.2">
      <c r="A72" s="573" t="s">
        <v>229</v>
      </c>
      <c r="B72" s="574"/>
      <c r="C72" s="574"/>
      <c r="D72" s="575"/>
    </row>
    <row r="73" spans="1:21" ht="15" customHeight="1" x14ac:dyDescent="0.2">
      <c r="A73" s="444" t="s">
        <v>11</v>
      </c>
      <c r="B73" s="576" t="s">
        <v>230</v>
      </c>
      <c r="C73" s="577"/>
      <c r="D73" s="137" t="s">
        <v>231</v>
      </c>
    </row>
    <row r="74" spans="1:21" ht="15" customHeight="1" x14ac:dyDescent="0.2">
      <c r="A74" s="417" t="s">
        <v>431</v>
      </c>
      <c r="B74" s="578"/>
      <c r="C74" s="579"/>
      <c r="D74" s="580" t="s">
        <v>232</v>
      </c>
    </row>
    <row r="75" spans="1:21" ht="24.95" customHeight="1" x14ac:dyDescent="0.2">
      <c r="A75" s="138" t="s">
        <v>507</v>
      </c>
      <c r="B75" s="139" t="s">
        <v>233</v>
      </c>
      <c r="C75" s="142" t="s">
        <v>234</v>
      </c>
      <c r="D75" s="581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441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506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432</v>
      </c>
    </row>
    <row r="83" spans="1:21" s="61" customFormat="1" ht="30" customHeight="1" x14ac:dyDescent="0.2">
      <c r="A83" s="61" t="s">
        <v>508</v>
      </c>
      <c r="B83" s="582" t="s">
        <v>414</v>
      </c>
      <c r="C83" s="582"/>
      <c r="D83" s="58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522</v>
      </c>
    </row>
    <row r="85" spans="1:21" ht="12" customHeight="1" x14ac:dyDescent="0.2"/>
    <row r="86" spans="1:21" ht="15" customHeight="1" x14ac:dyDescent="0.2">
      <c r="A86" s="573" t="s">
        <v>229</v>
      </c>
      <c r="B86" s="574"/>
      <c r="C86" s="574"/>
      <c r="D86" s="575"/>
    </row>
    <row r="87" spans="1:21" ht="15" customHeight="1" x14ac:dyDescent="0.2">
      <c r="A87" s="444" t="s">
        <v>11</v>
      </c>
      <c r="B87" s="576" t="s">
        <v>230</v>
      </c>
      <c r="C87" s="577"/>
      <c r="D87" s="137" t="s">
        <v>231</v>
      </c>
    </row>
    <row r="88" spans="1:21" ht="15" customHeight="1" x14ac:dyDescent="0.2">
      <c r="A88" s="417" t="s">
        <v>431</v>
      </c>
      <c r="B88" s="578"/>
      <c r="C88" s="579"/>
      <c r="D88" s="580" t="s">
        <v>232</v>
      </c>
    </row>
    <row r="89" spans="1:21" ht="24.95" customHeight="1" x14ac:dyDescent="0.2">
      <c r="A89" s="138" t="s">
        <v>507</v>
      </c>
      <c r="B89" s="139" t="s">
        <v>233</v>
      </c>
      <c r="C89" s="142" t="s">
        <v>234</v>
      </c>
      <c r="D89" s="581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441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506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432</v>
      </c>
    </row>
    <row r="97" spans="1:21" s="61" customFormat="1" ht="30" customHeight="1" x14ac:dyDescent="0.2">
      <c r="A97" s="61" t="s">
        <v>508</v>
      </c>
      <c r="B97" s="582" t="s">
        <v>414</v>
      </c>
      <c r="C97" s="582"/>
      <c r="D97" s="58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522</v>
      </c>
    </row>
    <row r="99" spans="1:21" ht="12" customHeight="1" x14ac:dyDescent="0.2"/>
    <row r="100" spans="1:21" ht="15" customHeight="1" x14ac:dyDescent="0.2">
      <c r="A100" s="573" t="s">
        <v>229</v>
      </c>
      <c r="B100" s="574"/>
      <c r="C100" s="574"/>
      <c r="D100" s="575"/>
    </row>
    <row r="101" spans="1:21" ht="15" customHeight="1" x14ac:dyDescent="0.2">
      <c r="A101" s="444" t="s">
        <v>11</v>
      </c>
      <c r="B101" s="576" t="s">
        <v>230</v>
      </c>
      <c r="C101" s="577"/>
      <c r="D101" s="137" t="s">
        <v>231</v>
      </c>
    </row>
    <row r="102" spans="1:21" ht="15" customHeight="1" x14ac:dyDescent="0.2">
      <c r="A102" s="417" t="s">
        <v>431</v>
      </c>
      <c r="B102" s="578"/>
      <c r="C102" s="579"/>
      <c r="D102" s="580" t="s">
        <v>232</v>
      </c>
    </row>
    <row r="103" spans="1:21" ht="24.95" customHeight="1" x14ac:dyDescent="0.2">
      <c r="A103" s="138" t="s">
        <v>507</v>
      </c>
      <c r="B103" s="139" t="s">
        <v>233</v>
      </c>
      <c r="C103" s="142" t="s">
        <v>234</v>
      </c>
      <c r="D103" s="581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441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506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432</v>
      </c>
    </row>
    <row r="111" spans="1:21" s="61" customFormat="1" ht="30" customHeight="1" x14ac:dyDescent="0.2">
      <c r="A111" s="61" t="s">
        <v>508</v>
      </c>
      <c r="B111" s="582" t="s">
        <v>414</v>
      </c>
      <c r="C111" s="582"/>
      <c r="D111" s="58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522</v>
      </c>
    </row>
    <row r="113" spans="1:21" ht="12" customHeight="1" x14ac:dyDescent="0.2"/>
    <row r="114" spans="1:21" ht="15" customHeight="1" x14ac:dyDescent="0.2">
      <c r="A114" s="573" t="s">
        <v>229</v>
      </c>
      <c r="B114" s="574"/>
      <c r="C114" s="574"/>
      <c r="D114" s="575"/>
    </row>
    <row r="115" spans="1:21" ht="15" customHeight="1" x14ac:dyDescent="0.2">
      <c r="A115" s="444" t="s">
        <v>11</v>
      </c>
      <c r="B115" s="576" t="s">
        <v>230</v>
      </c>
      <c r="C115" s="577"/>
      <c r="D115" s="137" t="s">
        <v>231</v>
      </c>
    </row>
    <row r="116" spans="1:21" ht="15" customHeight="1" x14ac:dyDescent="0.2">
      <c r="A116" s="417" t="s">
        <v>431</v>
      </c>
      <c r="B116" s="578"/>
      <c r="C116" s="579"/>
      <c r="D116" s="580" t="s">
        <v>232</v>
      </c>
    </row>
    <row r="117" spans="1:21" ht="24.95" customHeight="1" x14ac:dyDescent="0.2">
      <c r="A117" s="138" t="s">
        <v>507</v>
      </c>
      <c r="B117" s="139" t="s">
        <v>233</v>
      </c>
      <c r="C117" s="142" t="s">
        <v>234</v>
      </c>
      <c r="D117" s="581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441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506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432</v>
      </c>
    </row>
    <row r="125" spans="1:21" s="61" customFormat="1" ht="30" customHeight="1" x14ac:dyDescent="0.2">
      <c r="A125" s="61" t="s">
        <v>508</v>
      </c>
      <c r="B125" s="582" t="s">
        <v>414</v>
      </c>
      <c r="C125" s="582"/>
      <c r="D125" s="58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522</v>
      </c>
    </row>
    <row r="127" spans="1:21" ht="11.25" customHeight="1" x14ac:dyDescent="0.2"/>
    <row r="128" spans="1:21" ht="15" customHeight="1" x14ac:dyDescent="0.2">
      <c r="A128" s="573" t="s">
        <v>229</v>
      </c>
      <c r="B128" s="574"/>
      <c r="C128" s="574"/>
      <c r="D128" s="575"/>
    </row>
    <row r="129" spans="1:21" ht="15" customHeight="1" x14ac:dyDescent="0.2">
      <c r="A129" s="444" t="s">
        <v>11</v>
      </c>
      <c r="B129" s="576" t="s">
        <v>230</v>
      </c>
      <c r="C129" s="577"/>
      <c r="D129" s="137" t="s">
        <v>231</v>
      </c>
    </row>
    <row r="130" spans="1:21" ht="15" customHeight="1" x14ac:dyDescent="0.2">
      <c r="A130" s="417" t="s">
        <v>431</v>
      </c>
      <c r="B130" s="578"/>
      <c r="C130" s="579"/>
      <c r="D130" s="580" t="s">
        <v>232</v>
      </c>
    </row>
    <row r="131" spans="1:21" ht="24.95" customHeight="1" x14ac:dyDescent="0.2">
      <c r="A131" s="138" t="s">
        <v>507</v>
      </c>
      <c r="B131" s="139" t="s">
        <v>233</v>
      </c>
      <c r="C131" s="142" t="s">
        <v>234</v>
      </c>
      <c r="D131" s="581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441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506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432</v>
      </c>
    </row>
    <row r="139" spans="1:21" s="61" customFormat="1" ht="30" customHeight="1" x14ac:dyDescent="0.2">
      <c r="A139" s="61" t="s">
        <v>508</v>
      </c>
      <c r="B139" s="582" t="s">
        <v>414</v>
      </c>
      <c r="C139" s="582"/>
      <c r="D139" s="58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522</v>
      </c>
    </row>
    <row r="141" spans="1:21" ht="12" customHeight="1" x14ac:dyDescent="0.2"/>
    <row r="142" spans="1:21" ht="15" customHeight="1" x14ac:dyDescent="0.2">
      <c r="A142" s="573" t="s">
        <v>229</v>
      </c>
      <c r="B142" s="574"/>
      <c r="C142" s="574"/>
      <c r="D142" s="575"/>
    </row>
    <row r="143" spans="1:21" ht="15" customHeight="1" x14ac:dyDescent="0.2">
      <c r="A143" s="444" t="s">
        <v>11</v>
      </c>
      <c r="B143" s="576" t="s">
        <v>230</v>
      </c>
      <c r="C143" s="577"/>
      <c r="D143" s="137" t="s">
        <v>231</v>
      </c>
    </row>
    <row r="144" spans="1:21" ht="15" customHeight="1" x14ac:dyDescent="0.2">
      <c r="A144" s="417" t="s">
        <v>431</v>
      </c>
      <c r="B144" s="578"/>
      <c r="C144" s="579"/>
      <c r="D144" s="580" t="s">
        <v>232</v>
      </c>
    </row>
    <row r="145" spans="1:21" ht="24.95" customHeight="1" x14ac:dyDescent="0.2">
      <c r="A145" s="138" t="s">
        <v>507</v>
      </c>
      <c r="B145" s="139" t="s">
        <v>233</v>
      </c>
      <c r="C145" s="142" t="s">
        <v>234</v>
      </c>
      <c r="D145" s="581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441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506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432</v>
      </c>
    </row>
    <row r="153" spans="1:21" s="61" customFormat="1" ht="30" customHeight="1" x14ac:dyDescent="0.2">
      <c r="A153" s="61" t="s">
        <v>508</v>
      </c>
      <c r="B153" s="582" t="s">
        <v>414</v>
      </c>
      <c r="C153" s="582"/>
      <c r="D153" s="58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522</v>
      </c>
    </row>
    <row r="155" spans="1:21" ht="13.5" customHeight="1" x14ac:dyDescent="0.2"/>
    <row r="156" spans="1:21" ht="15" customHeight="1" x14ac:dyDescent="0.2">
      <c r="A156" s="573" t="s">
        <v>229</v>
      </c>
      <c r="B156" s="574"/>
      <c r="C156" s="574"/>
      <c r="D156" s="575"/>
    </row>
    <row r="157" spans="1:21" ht="15" customHeight="1" x14ac:dyDescent="0.2">
      <c r="A157" s="444" t="s">
        <v>11</v>
      </c>
      <c r="B157" s="576" t="s">
        <v>230</v>
      </c>
      <c r="C157" s="577"/>
      <c r="D157" s="137" t="s">
        <v>231</v>
      </c>
    </row>
    <row r="158" spans="1:21" ht="15" customHeight="1" x14ac:dyDescent="0.2">
      <c r="A158" s="417" t="s">
        <v>431</v>
      </c>
      <c r="B158" s="578"/>
      <c r="C158" s="579"/>
      <c r="D158" s="580" t="s">
        <v>232</v>
      </c>
    </row>
    <row r="159" spans="1:21" ht="24.95" customHeight="1" x14ac:dyDescent="0.2">
      <c r="A159" s="138" t="s">
        <v>507</v>
      </c>
      <c r="B159" s="139" t="s">
        <v>233</v>
      </c>
      <c r="C159" s="142" t="s">
        <v>234</v>
      </c>
      <c r="D159" s="581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441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506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432</v>
      </c>
    </row>
    <row r="167" spans="1:21" s="61" customFormat="1" ht="30" customHeight="1" x14ac:dyDescent="0.2">
      <c r="A167" s="61" t="s">
        <v>508</v>
      </c>
      <c r="B167" s="582" t="s">
        <v>414</v>
      </c>
      <c r="C167" s="582"/>
      <c r="D167" s="58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522</v>
      </c>
    </row>
    <row r="169" spans="1:21" ht="12.75" customHeight="1" x14ac:dyDescent="0.2"/>
    <row r="170" spans="1:21" ht="15" customHeight="1" x14ac:dyDescent="0.2">
      <c r="A170" s="573" t="s">
        <v>229</v>
      </c>
      <c r="B170" s="574"/>
      <c r="C170" s="574"/>
      <c r="D170" s="575"/>
    </row>
    <row r="171" spans="1:21" ht="15" customHeight="1" x14ac:dyDescent="0.2">
      <c r="A171" s="444" t="s">
        <v>11</v>
      </c>
      <c r="B171" s="576" t="s">
        <v>230</v>
      </c>
      <c r="C171" s="577"/>
      <c r="D171" s="137" t="s">
        <v>231</v>
      </c>
    </row>
    <row r="172" spans="1:21" ht="15" customHeight="1" x14ac:dyDescent="0.2">
      <c r="A172" s="417" t="s">
        <v>431</v>
      </c>
      <c r="B172" s="578"/>
      <c r="C172" s="579"/>
      <c r="D172" s="580" t="s">
        <v>232</v>
      </c>
    </row>
    <row r="173" spans="1:21" ht="24.95" customHeight="1" x14ac:dyDescent="0.2">
      <c r="A173" s="138" t="s">
        <v>507</v>
      </c>
      <c r="B173" s="139" t="s">
        <v>233</v>
      </c>
      <c r="C173" s="142" t="s">
        <v>234</v>
      </c>
      <c r="D173" s="581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441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506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432</v>
      </c>
    </row>
    <row r="181" spans="1:21" s="61" customFormat="1" ht="30" customHeight="1" x14ac:dyDescent="0.2">
      <c r="A181" s="61" t="s">
        <v>508</v>
      </c>
      <c r="B181" s="582" t="s">
        <v>414</v>
      </c>
      <c r="C181" s="582"/>
      <c r="D181" s="58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522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3" t="s">
        <v>229</v>
      </c>
      <c r="B184" s="574"/>
      <c r="C184" s="574"/>
      <c r="D184" s="575"/>
    </row>
    <row r="185" spans="1:21" ht="15" customHeight="1" x14ac:dyDescent="0.2">
      <c r="A185" s="464" t="s">
        <v>11</v>
      </c>
      <c r="B185" s="576" t="s">
        <v>230</v>
      </c>
      <c r="C185" s="577"/>
      <c r="D185" s="137" t="s">
        <v>231</v>
      </c>
    </row>
    <row r="186" spans="1:21" ht="15" customHeight="1" x14ac:dyDescent="0.2">
      <c r="A186" s="417" t="s">
        <v>431</v>
      </c>
      <c r="B186" s="578"/>
      <c r="C186" s="579"/>
      <c r="D186" s="580" t="s">
        <v>232</v>
      </c>
    </row>
    <row r="187" spans="1:21" ht="24.95" customHeight="1" x14ac:dyDescent="0.2">
      <c r="A187" s="138" t="s">
        <v>507</v>
      </c>
      <c r="B187" s="139" t="s">
        <v>233</v>
      </c>
      <c r="C187" s="142" t="s">
        <v>234</v>
      </c>
      <c r="D187" s="581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441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506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432</v>
      </c>
    </row>
    <row r="195" spans="1:21" s="61" customFormat="1" ht="30" customHeight="1" x14ac:dyDescent="0.2">
      <c r="A195" s="61" t="s">
        <v>508</v>
      </c>
      <c r="B195" s="582" t="s">
        <v>414</v>
      </c>
      <c r="C195" s="582"/>
      <c r="D195" s="58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522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3" t="s">
        <v>229</v>
      </c>
      <c r="B198" s="574"/>
      <c r="C198" s="574"/>
      <c r="D198" s="575"/>
    </row>
    <row r="199" spans="1:21" ht="15" customHeight="1" x14ac:dyDescent="0.2">
      <c r="A199" s="464" t="s">
        <v>11</v>
      </c>
      <c r="B199" s="576" t="s">
        <v>230</v>
      </c>
      <c r="C199" s="577"/>
      <c r="D199" s="137" t="s">
        <v>231</v>
      </c>
    </row>
    <row r="200" spans="1:21" ht="15" customHeight="1" x14ac:dyDescent="0.2">
      <c r="A200" s="417" t="s">
        <v>431</v>
      </c>
      <c r="B200" s="578"/>
      <c r="C200" s="579"/>
      <c r="D200" s="580" t="s">
        <v>232</v>
      </c>
    </row>
    <row r="201" spans="1:21" ht="24.95" customHeight="1" x14ac:dyDescent="0.2">
      <c r="A201" s="138" t="s">
        <v>507</v>
      </c>
      <c r="B201" s="139" t="s">
        <v>233</v>
      </c>
      <c r="C201" s="142" t="s">
        <v>234</v>
      </c>
      <c r="D201" s="581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441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506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432</v>
      </c>
    </row>
    <row r="209" spans="1:21" s="61" customFormat="1" ht="30" customHeight="1" x14ac:dyDescent="0.2">
      <c r="A209" s="61" t="s">
        <v>508</v>
      </c>
      <c r="B209" s="582" t="s">
        <v>414</v>
      </c>
      <c r="C209" s="582"/>
      <c r="D209" s="58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522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3" t="s">
        <v>229</v>
      </c>
      <c r="B212" s="574"/>
      <c r="C212" s="574"/>
      <c r="D212" s="575"/>
    </row>
    <row r="213" spans="1:21" ht="15" customHeight="1" x14ac:dyDescent="0.2">
      <c r="A213" s="464" t="s">
        <v>11</v>
      </c>
      <c r="B213" s="576" t="s">
        <v>230</v>
      </c>
      <c r="C213" s="577"/>
      <c r="D213" s="137" t="s">
        <v>231</v>
      </c>
    </row>
    <row r="214" spans="1:21" ht="15" customHeight="1" x14ac:dyDescent="0.2">
      <c r="A214" s="417" t="s">
        <v>431</v>
      </c>
      <c r="B214" s="578"/>
      <c r="C214" s="579"/>
      <c r="D214" s="580" t="s">
        <v>232</v>
      </c>
    </row>
    <row r="215" spans="1:21" ht="24.95" customHeight="1" x14ac:dyDescent="0.2">
      <c r="A215" s="138" t="s">
        <v>507</v>
      </c>
      <c r="B215" s="139" t="s">
        <v>233</v>
      </c>
      <c r="C215" s="142" t="s">
        <v>234</v>
      </c>
      <c r="D215" s="581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441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506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432</v>
      </c>
    </row>
    <row r="223" spans="1:21" s="61" customFormat="1" ht="30" customHeight="1" x14ac:dyDescent="0.2">
      <c r="A223" s="61" t="s">
        <v>508</v>
      </c>
      <c r="B223" s="582" t="s">
        <v>414</v>
      </c>
      <c r="C223" s="582"/>
      <c r="D223" s="58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522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3" t="s">
        <v>229</v>
      </c>
      <c r="B226" s="574"/>
      <c r="C226" s="574"/>
      <c r="D226" s="575"/>
    </row>
    <row r="227" spans="1:21" ht="15" customHeight="1" x14ac:dyDescent="0.2">
      <c r="A227" s="464" t="s">
        <v>11</v>
      </c>
      <c r="B227" s="576" t="s">
        <v>230</v>
      </c>
      <c r="C227" s="577"/>
      <c r="D227" s="137" t="s">
        <v>231</v>
      </c>
    </row>
    <row r="228" spans="1:21" ht="15" customHeight="1" x14ac:dyDescent="0.2">
      <c r="A228" s="417" t="s">
        <v>431</v>
      </c>
      <c r="B228" s="578"/>
      <c r="C228" s="579"/>
      <c r="D228" s="580" t="s">
        <v>232</v>
      </c>
    </row>
    <row r="229" spans="1:21" ht="24.95" customHeight="1" x14ac:dyDescent="0.2">
      <c r="A229" s="138" t="s">
        <v>507</v>
      </c>
      <c r="B229" s="139" t="s">
        <v>233</v>
      </c>
      <c r="C229" s="142" t="s">
        <v>234</v>
      </c>
      <c r="D229" s="581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441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506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432</v>
      </c>
    </row>
    <row r="237" spans="1:21" s="61" customFormat="1" ht="30" customHeight="1" x14ac:dyDescent="0.2">
      <c r="A237" s="61" t="s">
        <v>508</v>
      </c>
      <c r="B237" s="582" t="s">
        <v>414</v>
      </c>
      <c r="C237" s="582"/>
      <c r="D237" s="58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522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3" t="s">
        <v>229</v>
      </c>
      <c r="B240" s="574"/>
      <c r="C240" s="574"/>
      <c r="D240" s="575"/>
    </row>
    <row r="241" spans="1:21" ht="15" customHeight="1" x14ac:dyDescent="0.2">
      <c r="A241" s="464" t="s">
        <v>11</v>
      </c>
      <c r="B241" s="576" t="s">
        <v>230</v>
      </c>
      <c r="C241" s="577"/>
      <c r="D241" s="137" t="s">
        <v>231</v>
      </c>
    </row>
    <row r="242" spans="1:21" ht="15" customHeight="1" x14ac:dyDescent="0.2">
      <c r="A242" s="417" t="s">
        <v>431</v>
      </c>
      <c r="B242" s="578"/>
      <c r="C242" s="579"/>
      <c r="D242" s="580" t="s">
        <v>232</v>
      </c>
    </row>
    <row r="243" spans="1:21" ht="24.95" customHeight="1" x14ac:dyDescent="0.2">
      <c r="A243" s="138" t="s">
        <v>507</v>
      </c>
      <c r="B243" s="139" t="s">
        <v>233</v>
      </c>
      <c r="C243" s="142" t="s">
        <v>234</v>
      </c>
      <c r="D243" s="581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441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506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432</v>
      </c>
    </row>
    <row r="251" spans="1:21" s="61" customFormat="1" ht="30" customHeight="1" x14ac:dyDescent="0.2">
      <c r="A251" s="61" t="s">
        <v>508</v>
      </c>
      <c r="B251" s="582" t="s">
        <v>414</v>
      </c>
      <c r="C251" s="582"/>
      <c r="D251" s="58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522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3" t="s">
        <v>229</v>
      </c>
      <c r="B254" s="574"/>
      <c r="C254" s="574"/>
      <c r="D254" s="575"/>
    </row>
    <row r="255" spans="1:21" ht="15" customHeight="1" x14ac:dyDescent="0.2">
      <c r="A255" s="464" t="s">
        <v>11</v>
      </c>
      <c r="B255" s="576" t="s">
        <v>230</v>
      </c>
      <c r="C255" s="577"/>
      <c r="D255" s="137" t="s">
        <v>231</v>
      </c>
    </row>
    <row r="256" spans="1:21" ht="15" customHeight="1" x14ac:dyDescent="0.2">
      <c r="A256" s="417" t="s">
        <v>431</v>
      </c>
      <c r="B256" s="578"/>
      <c r="C256" s="579"/>
      <c r="D256" s="580" t="s">
        <v>232</v>
      </c>
    </row>
    <row r="257" spans="1:21" ht="24.95" customHeight="1" x14ac:dyDescent="0.2">
      <c r="A257" s="138" t="s">
        <v>507</v>
      </c>
      <c r="B257" s="139" t="s">
        <v>233</v>
      </c>
      <c r="C257" s="142" t="s">
        <v>234</v>
      </c>
      <c r="D257" s="581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441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506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432</v>
      </c>
    </row>
    <row r="265" spans="1:21" s="61" customFormat="1" ht="30" customHeight="1" x14ac:dyDescent="0.2">
      <c r="A265" s="61" t="s">
        <v>508</v>
      </c>
      <c r="B265" s="582" t="s">
        <v>414</v>
      </c>
      <c r="C265" s="582"/>
      <c r="D265" s="58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522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3" t="s">
        <v>229</v>
      </c>
      <c r="B268" s="574"/>
      <c r="C268" s="574"/>
      <c r="D268" s="575"/>
    </row>
    <row r="269" spans="1:21" ht="15" customHeight="1" x14ac:dyDescent="0.2">
      <c r="A269" s="464" t="s">
        <v>11</v>
      </c>
      <c r="B269" s="576" t="s">
        <v>230</v>
      </c>
      <c r="C269" s="577"/>
      <c r="D269" s="137" t="s">
        <v>231</v>
      </c>
    </row>
    <row r="270" spans="1:21" ht="15" customHeight="1" x14ac:dyDescent="0.2">
      <c r="A270" s="417" t="s">
        <v>431</v>
      </c>
      <c r="B270" s="578"/>
      <c r="C270" s="579"/>
      <c r="D270" s="580" t="s">
        <v>232</v>
      </c>
    </row>
    <row r="271" spans="1:21" ht="24.95" customHeight="1" x14ac:dyDescent="0.2">
      <c r="A271" s="138" t="s">
        <v>507</v>
      </c>
      <c r="B271" s="139" t="s">
        <v>233</v>
      </c>
      <c r="C271" s="142" t="s">
        <v>234</v>
      </c>
      <c r="D271" s="581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441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506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432</v>
      </c>
    </row>
    <row r="279" spans="1:21" s="61" customFormat="1" ht="30" customHeight="1" x14ac:dyDescent="0.2">
      <c r="A279" s="61" t="s">
        <v>508</v>
      </c>
      <c r="B279" s="582" t="s">
        <v>414</v>
      </c>
      <c r="C279" s="582"/>
      <c r="D279" s="58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522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3" t="s">
        <v>229</v>
      </c>
      <c r="B282" s="574"/>
      <c r="C282" s="574"/>
      <c r="D282" s="575"/>
    </row>
    <row r="283" spans="1:21" ht="15" customHeight="1" x14ac:dyDescent="0.2">
      <c r="A283" s="464" t="s">
        <v>11</v>
      </c>
      <c r="B283" s="576" t="s">
        <v>230</v>
      </c>
      <c r="C283" s="577"/>
      <c r="D283" s="137" t="s">
        <v>231</v>
      </c>
    </row>
    <row r="284" spans="1:21" ht="15" customHeight="1" x14ac:dyDescent="0.2">
      <c r="A284" s="417" t="s">
        <v>431</v>
      </c>
      <c r="B284" s="578"/>
      <c r="C284" s="579"/>
      <c r="D284" s="580" t="s">
        <v>232</v>
      </c>
    </row>
    <row r="285" spans="1:21" ht="24.95" customHeight="1" x14ac:dyDescent="0.2">
      <c r="A285" s="138" t="s">
        <v>507</v>
      </c>
      <c r="B285" s="139" t="s">
        <v>233</v>
      </c>
      <c r="C285" s="142" t="s">
        <v>234</v>
      </c>
      <c r="D285" s="581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441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506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432</v>
      </c>
    </row>
    <row r="293" spans="1:21" s="61" customFormat="1" ht="30" customHeight="1" x14ac:dyDescent="0.2">
      <c r="A293" s="61" t="s">
        <v>508</v>
      </c>
      <c r="B293" s="582" t="s">
        <v>414</v>
      </c>
      <c r="C293" s="582"/>
      <c r="D293" s="58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522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3" t="s">
        <v>229</v>
      </c>
      <c r="B296" s="574"/>
      <c r="C296" s="574"/>
      <c r="D296" s="575"/>
    </row>
    <row r="297" spans="1:21" ht="15" customHeight="1" x14ac:dyDescent="0.2">
      <c r="A297" s="464" t="s">
        <v>11</v>
      </c>
      <c r="B297" s="576" t="s">
        <v>230</v>
      </c>
      <c r="C297" s="577"/>
      <c r="D297" s="137" t="s">
        <v>231</v>
      </c>
    </row>
    <row r="298" spans="1:21" ht="15" customHeight="1" x14ac:dyDescent="0.2">
      <c r="A298" s="417" t="s">
        <v>431</v>
      </c>
      <c r="B298" s="578"/>
      <c r="C298" s="579"/>
      <c r="D298" s="580" t="s">
        <v>232</v>
      </c>
    </row>
    <row r="299" spans="1:21" ht="24.95" customHeight="1" x14ac:dyDescent="0.2">
      <c r="A299" s="138" t="s">
        <v>507</v>
      </c>
      <c r="B299" s="139" t="s">
        <v>233</v>
      </c>
      <c r="C299" s="142" t="s">
        <v>234</v>
      </c>
      <c r="D299" s="581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441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506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432</v>
      </c>
    </row>
    <row r="307" spans="1:21" s="61" customFormat="1" ht="30" customHeight="1" x14ac:dyDescent="0.2">
      <c r="A307" s="61" t="s">
        <v>508</v>
      </c>
      <c r="B307" s="582" t="s">
        <v>414</v>
      </c>
      <c r="C307" s="582"/>
      <c r="D307" s="58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522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3" t="s">
        <v>229</v>
      </c>
      <c r="B310" s="574"/>
      <c r="C310" s="574"/>
      <c r="D310" s="575"/>
    </row>
    <row r="311" spans="1:21" ht="15" customHeight="1" x14ac:dyDescent="0.2">
      <c r="A311" s="464" t="s">
        <v>11</v>
      </c>
      <c r="B311" s="576" t="s">
        <v>230</v>
      </c>
      <c r="C311" s="577"/>
      <c r="D311" s="137" t="s">
        <v>231</v>
      </c>
    </row>
    <row r="312" spans="1:21" ht="15" customHeight="1" x14ac:dyDescent="0.2">
      <c r="A312" s="417" t="s">
        <v>431</v>
      </c>
      <c r="B312" s="578"/>
      <c r="C312" s="579"/>
      <c r="D312" s="580" t="s">
        <v>232</v>
      </c>
    </row>
    <row r="313" spans="1:21" ht="24.95" customHeight="1" x14ac:dyDescent="0.2">
      <c r="A313" s="138" t="s">
        <v>507</v>
      </c>
      <c r="B313" s="139" t="s">
        <v>233</v>
      </c>
      <c r="C313" s="142" t="s">
        <v>234</v>
      </c>
      <c r="D313" s="581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441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506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432</v>
      </c>
    </row>
    <row r="321" spans="1:21" s="61" customFormat="1" ht="30" customHeight="1" x14ac:dyDescent="0.2">
      <c r="A321" s="61" t="s">
        <v>508</v>
      </c>
      <c r="B321" s="582" t="s">
        <v>414</v>
      </c>
      <c r="C321" s="582"/>
      <c r="D321" s="58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522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462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463</v>
      </c>
      <c r="B501" s="459"/>
      <c r="C501" s="462"/>
      <c r="D501" s="462"/>
    </row>
    <row r="502" spans="1:7" s="454" customFormat="1" ht="11.25" x14ac:dyDescent="0.2">
      <c r="A502" s="454" t="s">
        <v>464</v>
      </c>
      <c r="B502" s="459"/>
      <c r="C502" s="462"/>
      <c r="D502" s="462"/>
    </row>
    <row r="503" spans="1:7" s="454" customFormat="1" ht="11.25" x14ac:dyDescent="0.2">
      <c r="A503" s="454" t="s">
        <v>465</v>
      </c>
      <c r="B503" s="459"/>
      <c r="C503" s="462"/>
      <c r="D503" s="462"/>
    </row>
    <row r="504" spans="1:7" s="454" customFormat="1" ht="11.25" x14ac:dyDescent="0.2">
      <c r="A504" s="454" t="s">
        <v>466</v>
      </c>
      <c r="B504" s="459"/>
      <c r="C504" s="462"/>
      <c r="D504" s="462"/>
    </row>
    <row r="505" spans="1:7" s="454" customFormat="1" ht="11.25" x14ac:dyDescent="0.2">
      <c r="A505" s="454" t="s">
        <v>467</v>
      </c>
      <c r="B505" s="459"/>
      <c r="C505" s="462"/>
      <c r="D505" s="462"/>
    </row>
    <row r="506" spans="1:7" s="454" customFormat="1" ht="11.25" x14ac:dyDescent="0.2">
      <c r="A506" s="454" t="s">
        <v>468</v>
      </c>
      <c r="B506" s="459"/>
      <c r="C506" s="462"/>
      <c r="D506" s="462"/>
    </row>
    <row r="507" spans="1:7" s="454" customFormat="1" ht="11.25" x14ac:dyDescent="0.2">
      <c r="A507" s="454" t="s">
        <v>469</v>
      </c>
      <c r="B507" s="459"/>
      <c r="C507" s="462"/>
      <c r="D507" s="462"/>
    </row>
    <row r="508" spans="1:7" s="454" customFormat="1" ht="11.25" x14ac:dyDescent="0.2">
      <c r="A508" s="454" t="s">
        <v>470</v>
      </c>
      <c r="B508" s="459"/>
      <c r="C508" s="462"/>
      <c r="D508" s="462"/>
    </row>
    <row r="509" spans="1:7" s="454" customFormat="1" ht="11.25" x14ac:dyDescent="0.2">
      <c r="A509" s="454" t="s">
        <v>471</v>
      </c>
      <c r="B509" s="459"/>
      <c r="C509" s="462"/>
      <c r="D509" s="462"/>
    </row>
    <row r="510" spans="1:7" s="454" customFormat="1" ht="11.25" x14ac:dyDescent="0.2">
      <c r="A510" s="454" t="s">
        <v>472</v>
      </c>
      <c r="B510" s="459"/>
      <c r="C510" s="462"/>
      <c r="D510" s="462"/>
    </row>
    <row r="511" spans="1:7" s="454" customFormat="1" ht="11.25" x14ac:dyDescent="0.2">
      <c r="A511" s="454" t="s">
        <v>473</v>
      </c>
      <c r="B511" s="459"/>
      <c r="C511" s="462"/>
      <c r="D511" s="462"/>
    </row>
    <row r="512" spans="1:7" s="454" customFormat="1" ht="11.25" x14ac:dyDescent="0.2">
      <c r="A512" s="454" t="s">
        <v>474</v>
      </c>
      <c r="B512" s="459"/>
      <c r="C512" s="462"/>
      <c r="D512" s="462"/>
    </row>
    <row r="513" spans="1:4" s="454" customFormat="1" ht="11.25" x14ac:dyDescent="0.2">
      <c r="A513" s="454" t="s">
        <v>475</v>
      </c>
      <c r="B513" s="459"/>
      <c r="C513" s="462"/>
      <c r="D513" s="462"/>
    </row>
    <row r="514" spans="1:4" s="454" customFormat="1" ht="11.25" x14ac:dyDescent="0.2">
      <c r="A514" s="454" t="s">
        <v>476</v>
      </c>
      <c r="B514" s="459"/>
      <c r="C514" s="462"/>
      <c r="D514" s="462"/>
    </row>
    <row r="515" spans="1:4" s="454" customFormat="1" ht="11.25" x14ac:dyDescent="0.2">
      <c r="A515" s="454" t="s">
        <v>477</v>
      </c>
      <c r="B515" s="459"/>
      <c r="C515" s="462"/>
      <c r="D515" s="462"/>
    </row>
    <row r="516" spans="1:4" s="454" customFormat="1" ht="11.25" x14ac:dyDescent="0.2">
      <c r="A516" s="454" t="s">
        <v>478</v>
      </c>
      <c r="B516" s="459"/>
      <c r="C516" s="462"/>
      <c r="D516" s="462"/>
    </row>
    <row r="517" spans="1:4" s="454" customFormat="1" ht="11.25" x14ac:dyDescent="0.2">
      <c r="A517" s="454" t="s">
        <v>479</v>
      </c>
      <c r="B517" s="459"/>
      <c r="C517" s="462"/>
      <c r="D517" s="462"/>
    </row>
    <row r="518" spans="1:4" s="454" customFormat="1" ht="11.25" x14ac:dyDescent="0.2">
      <c r="A518" s="454" t="s">
        <v>480</v>
      </c>
      <c r="B518" s="459"/>
      <c r="C518" s="462"/>
      <c r="D518" s="462"/>
    </row>
    <row r="519" spans="1:4" s="454" customFormat="1" ht="11.25" x14ac:dyDescent="0.2">
      <c r="A519" s="454" t="s">
        <v>481</v>
      </c>
      <c r="B519" s="459"/>
      <c r="C519" s="462"/>
      <c r="D519" s="462"/>
    </row>
    <row r="520" spans="1:4" s="454" customFormat="1" ht="11.25" x14ac:dyDescent="0.2">
      <c r="A520" s="454" t="s">
        <v>482</v>
      </c>
      <c r="B520" s="459"/>
      <c r="C520" s="462"/>
      <c r="D520" s="462"/>
    </row>
    <row r="521" spans="1:4" s="454" customFormat="1" ht="11.25" x14ac:dyDescent="0.2">
      <c r="A521" s="454" t="s">
        <v>483</v>
      </c>
      <c r="B521" s="459"/>
      <c r="C521" s="462"/>
      <c r="D521" s="462"/>
    </row>
    <row r="522" spans="1:4" s="454" customFormat="1" ht="11.25" x14ac:dyDescent="0.2">
      <c r="A522" s="454" t="s">
        <v>484</v>
      </c>
      <c r="B522" s="459"/>
      <c r="C522" s="462"/>
      <c r="D522" s="462"/>
    </row>
    <row r="523" spans="1:4" s="454" customFormat="1" ht="11.25" x14ac:dyDescent="0.2">
      <c r="A523" s="454" t="s">
        <v>485</v>
      </c>
      <c r="B523" s="459"/>
      <c r="C523" s="462"/>
      <c r="D523" s="462"/>
    </row>
    <row r="524" spans="1:4" s="454" customFormat="1" ht="11.25" x14ac:dyDescent="0.2">
      <c r="A524" s="454" t="s">
        <v>486</v>
      </c>
      <c r="B524" s="459"/>
      <c r="C524" s="462"/>
      <c r="D524" s="462"/>
    </row>
    <row r="525" spans="1:4" s="454" customFormat="1" ht="11.25" x14ac:dyDescent="0.2">
      <c r="A525" s="454" t="s">
        <v>487</v>
      </c>
      <c r="B525" s="459"/>
      <c r="C525" s="462"/>
      <c r="D525" s="462"/>
    </row>
    <row r="526" spans="1:4" s="454" customFormat="1" ht="11.25" x14ac:dyDescent="0.2">
      <c r="A526" s="454" t="s">
        <v>488</v>
      </c>
      <c r="B526" s="459"/>
      <c r="C526" s="462"/>
      <c r="D526" s="462"/>
    </row>
    <row r="527" spans="1:4" s="454" customFormat="1" ht="11.25" x14ac:dyDescent="0.2">
      <c r="A527" s="454" t="s">
        <v>489</v>
      </c>
      <c r="B527" s="459"/>
      <c r="C527" s="462"/>
      <c r="D527" s="462"/>
    </row>
    <row r="528" spans="1:4" s="454" customFormat="1" ht="11.25" x14ac:dyDescent="0.2">
      <c r="A528" s="454" t="s">
        <v>490</v>
      </c>
      <c r="B528" s="459"/>
      <c r="C528" s="462"/>
      <c r="D528" s="462"/>
    </row>
    <row r="529" spans="1:4" s="454" customFormat="1" ht="11.25" x14ac:dyDescent="0.2">
      <c r="A529" s="454" t="s">
        <v>491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27" bottom="0.19685039370078741" header="0" footer="0"/>
  <pageSetup paperSize="9" scale="60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C21" sqref="C21"/>
    </sheetView>
  </sheetViews>
  <sheetFormatPr defaultColWidth="9.140625"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6" t="s">
        <v>240</v>
      </c>
      <c r="B1" s="586"/>
      <c r="C1" s="586"/>
      <c r="D1" s="586"/>
    </row>
    <row r="2" spans="1:13" s="122" customFormat="1" ht="30" customHeight="1" x14ac:dyDescent="0.2">
      <c r="A2" s="587" t="s">
        <v>241</v>
      </c>
      <c r="B2" s="587"/>
      <c r="C2" s="587"/>
      <c r="D2" s="587"/>
    </row>
    <row r="3" spans="1:13" s="122" customFormat="1" ht="63" customHeight="1" x14ac:dyDescent="0.2">
      <c r="A3" s="592" t="s">
        <v>525</v>
      </c>
      <c r="B3" s="592"/>
      <c r="C3" s="592"/>
      <c r="D3" s="592"/>
      <c r="G3" s="144"/>
    </row>
    <row r="4" spans="1:13" s="122" customFormat="1" ht="20.100000000000001" customHeight="1" x14ac:dyDescent="0.2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0</v>
      </c>
      <c r="C6" s="343">
        <v>1</v>
      </c>
      <c r="D6" s="294">
        <f t="shared" ref="D6:D29" si="0">B6+C6</f>
        <v>1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16</v>
      </c>
      <c r="C7" s="343">
        <v>29</v>
      </c>
      <c r="D7" s="295">
        <f t="shared" si="0"/>
        <v>45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3</v>
      </c>
      <c r="C8" s="343">
        <v>7</v>
      </c>
      <c r="D8" s="295">
        <f t="shared" si="0"/>
        <v>10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1</v>
      </c>
      <c r="C9" s="343">
        <v>2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0</v>
      </c>
      <c r="C10" s="343">
        <v>3</v>
      </c>
      <c r="D10" s="295">
        <f t="shared" si="0"/>
        <v>3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3</v>
      </c>
      <c r="C11" s="343">
        <v>2</v>
      </c>
      <c r="D11" s="295">
        <f t="shared" si="0"/>
        <v>5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5</v>
      </c>
      <c r="C12" s="343">
        <v>0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7</v>
      </c>
      <c r="C13" s="343">
        <v>4</v>
      </c>
      <c r="D13" s="295">
        <f t="shared" si="0"/>
        <v>11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1</v>
      </c>
      <c r="C14" s="343">
        <v>2</v>
      </c>
      <c r="D14" s="295">
        <f t="shared" si="0"/>
        <v>3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16</v>
      </c>
      <c r="C16" s="343">
        <v>26</v>
      </c>
      <c r="D16" s="295">
        <f t="shared" si="0"/>
        <v>42</v>
      </c>
      <c r="G16" s="147"/>
    </row>
    <row r="17" spans="1:7" s="126" customFormat="1" ht="15" customHeight="1" x14ac:dyDescent="0.2">
      <c r="A17" s="232" t="s">
        <v>259</v>
      </c>
      <c r="B17" s="343">
        <v>7</v>
      </c>
      <c r="C17" s="343">
        <v>2</v>
      </c>
      <c r="D17" s="295">
        <f t="shared" si="0"/>
        <v>9</v>
      </c>
      <c r="G17" s="147"/>
    </row>
    <row r="18" spans="1:7" s="126" customFormat="1" ht="15" customHeight="1" x14ac:dyDescent="0.2">
      <c r="A18" s="232" t="s">
        <v>260</v>
      </c>
      <c r="B18" s="343">
        <v>4</v>
      </c>
      <c r="C18" s="343">
        <v>7</v>
      </c>
      <c r="D18" s="295">
        <f t="shared" si="0"/>
        <v>11</v>
      </c>
      <c r="G18" s="147"/>
    </row>
    <row r="19" spans="1:7" s="126" customFormat="1" ht="15" customHeight="1" x14ac:dyDescent="0.2">
      <c r="A19" s="232" t="s">
        <v>261</v>
      </c>
      <c r="B19" s="343">
        <v>1</v>
      </c>
      <c r="C19" s="343">
        <v>2</v>
      </c>
      <c r="D19" s="295">
        <f t="shared" si="0"/>
        <v>3</v>
      </c>
      <c r="G19" s="147"/>
    </row>
    <row r="20" spans="1:7" s="126" customFormat="1" ht="15" customHeight="1" x14ac:dyDescent="0.2">
      <c r="A20" s="232" t="s">
        <v>262</v>
      </c>
      <c r="B20" s="343">
        <v>1</v>
      </c>
      <c r="C20" s="343">
        <v>0</v>
      </c>
      <c r="D20" s="295">
        <f t="shared" si="0"/>
        <v>1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65</v>
      </c>
      <c r="C29" s="297">
        <f>SUM(C6:C28)</f>
        <v>87</v>
      </c>
      <c r="D29" s="297">
        <f t="shared" si="0"/>
        <v>152</v>
      </c>
    </row>
    <row r="30" spans="1:7" s="126" customFormat="1" ht="9" customHeight="1" x14ac:dyDescent="0.2">
      <c r="A30" s="150"/>
      <c r="B30" s="151">
        <f>'Quadro 1'!X48</f>
        <v>65</v>
      </c>
      <c r="C30" s="151">
        <f>'Quadro 1'!Y48</f>
        <v>87</v>
      </c>
      <c r="D30" s="151">
        <f>'Quadro 1'!Z48</f>
        <v>152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">
      <c r="A38" s="591" t="s">
        <v>456</v>
      </c>
      <c r="B38" s="591"/>
      <c r="C38" s="591"/>
      <c r="D38" s="591"/>
    </row>
    <row r="39" spans="1:12" s="126" customFormat="1" ht="19.5" customHeight="1" x14ac:dyDescent="0.2">
      <c r="A39" s="583" t="s">
        <v>242</v>
      </c>
      <c r="B39" s="583"/>
      <c r="C39" s="583"/>
      <c r="D39" s="583"/>
    </row>
    <row r="40" spans="1:12" s="126" customFormat="1" ht="15" customHeight="1" thickBot="1" x14ac:dyDescent="0.25">
      <c r="A40" s="155"/>
      <c r="B40" s="584" t="s">
        <v>271</v>
      </c>
      <c r="C40" s="585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/>
      <c r="C42" s="209"/>
      <c r="G42" s="147"/>
    </row>
    <row r="43" spans="1:12" s="126" customFormat="1" ht="15" customHeight="1" thickBot="1" x14ac:dyDescent="0.25">
      <c r="A43" s="161" t="s">
        <v>274</v>
      </c>
      <c r="B43" s="210"/>
      <c r="C43" s="211"/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scale="9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Normal="100" workbookViewId="0">
      <selection activeCell="B19" sqref="B19"/>
    </sheetView>
  </sheetViews>
  <sheetFormatPr defaultColWidth="9.140625"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3" t="s">
        <v>457</v>
      </c>
      <c r="B1" s="593"/>
    </row>
    <row r="2" spans="1:2" ht="15" customHeight="1" x14ac:dyDescent="0.3">
      <c r="A2" s="594" t="s">
        <v>276</v>
      </c>
      <c r="B2" s="595" t="s">
        <v>277</v>
      </c>
    </row>
    <row r="3" spans="1:2" ht="15" customHeight="1" x14ac:dyDescent="0.3">
      <c r="A3" s="594"/>
      <c r="B3" s="596"/>
    </row>
    <row r="4" spans="1:2" ht="15" customHeight="1" x14ac:dyDescent="0.3">
      <c r="A4" s="240" t="s">
        <v>278</v>
      </c>
      <c r="B4" s="337">
        <v>4448773.37</v>
      </c>
    </row>
    <row r="5" spans="1:2" ht="15" customHeight="1" x14ac:dyDescent="0.3">
      <c r="A5" s="401" t="s">
        <v>279</v>
      </c>
      <c r="B5" s="402">
        <f>B34</f>
        <v>44943.45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136477.59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513</v>
      </c>
      <c r="B9" s="339">
        <v>1822925.32</v>
      </c>
    </row>
    <row r="10" spans="1:2" ht="15" customHeight="1" x14ac:dyDescent="0.3">
      <c r="A10" s="78" t="s">
        <v>77</v>
      </c>
      <c r="B10" s="298">
        <f>SUM(B4:B9)</f>
        <v>6453119.7300000004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7" t="s">
        <v>535</v>
      </c>
      <c r="B15" s="597"/>
    </row>
    <row r="16" spans="1:2" s="165" customFormat="1" ht="30" customHeight="1" x14ac:dyDescent="0.2">
      <c r="A16" s="593" t="s">
        <v>18</v>
      </c>
      <c r="B16" s="593"/>
    </row>
    <row r="17" spans="1:2" ht="15" customHeight="1" x14ac:dyDescent="0.3">
      <c r="A17" s="594" t="s">
        <v>279</v>
      </c>
      <c r="B17" s="595" t="s">
        <v>277</v>
      </c>
    </row>
    <row r="18" spans="1:2" ht="15" customHeight="1" x14ac:dyDescent="0.3">
      <c r="A18" s="594"/>
      <c r="B18" s="596"/>
    </row>
    <row r="19" spans="1:2" ht="15" customHeight="1" x14ac:dyDescent="0.3">
      <c r="A19" s="240" t="s">
        <v>501</v>
      </c>
      <c r="B19" s="340"/>
    </row>
    <row r="20" spans="1:2" ht="15" customHeight="1" x14ac:dyDescent="0.3">
      <c r="A20" s="166" t="s">
        <v>285</v>
      </c>
      <c r="B20" s="341">
        <v>279.93</v>
      </c>
    </row>
    <row r="21" spans="1:2" ht="15" customHeight="1" x14ac:dyDescent="0.3">
      <c r="A21" s="166" t="s">
        <v>286</v>
      </c>
      <c r="B21" s="341">
        <v>1883.8</v>
      </c>
    </row>
    <row r="22" spans="1:2" ht="15" customHeight="1" x14ac:dyDescent="0.3">
      <c r="A22" s="474" t="s">
        <v>537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538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>
        <v>6530.48</v>
      </c>
    </row>
    <row r="28" spans="1:2" ht="15" customHeight="1" x14ac:dyDescent="0.3">
      <c r="A28" s="166" t="s">
        <v>290</v>
      </c>
      <c r="B28" s="341">
        <v>1853.58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5996.1</v>
      </c>
    </row>
    <row r="31" spans="1:2" ht="15" customHeight="1" x14ac:dyDescent="0.3">
      <c r="A31" s="166" t="s">
        <v>293</v>
      </c>
      <c r="B31" s="341">
        <v>2337.48</v>
      </c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539</v>
      </c>
      <c r="B33" s="342">
        <v>26062.080000000002</v>
      </c>
    </row>
    <row r="34" spans="1:2" ht="15" customHeight="1" x14ac:dyDescent="0.3">
      <c r="A34" s="78" t="s">
        <v>77</v>
      </c>
      <c r="B34" s="302">
        <f>SUM(B19:B33)</f>
        <v>44943.45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3" t="s">
        <v>19</v>
      </c>
      <c r="B40" s="593"/>
    </row>
    <row r="41" spans="1:2" x14ac:dyDescent="0.3">
      <c r="A41" s="594" t="s">
        <v>295</v>
      </c>
      <c r="B41" s="595" t="s">
        <v>277</v>
      </c>
    </row>
    <row r="42" spans="1:2" x14ac:dyDescent="0.3">
      <c r="A42" s="594"/>
      <c r="B42" s="596"/>
    </row>
    <row r="43" spans="1:2" ht="15" customHeight="1" x14ac:dyDescent="0.3">
      <c r="A43" s="240" t="s">
        <v>296</v>
      </c>
      <c r="B43" s="299">
        <v>2962.17</v>
      </c>
    </row>
    <row r="44" spans="1:2" ht="15" customHeight="1" x14ac:dyDescent="0.3">
      <c r="A44" s="166" t="s">
        <v>297</v>
      </c>
      <c r="B44" s="300">
        <v>1744.56</v>
      </c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128685.06</v>
      </c>
    </row>
    <row r="53" spans="1:2" ht="15" customHeight="1" x14ac:dyDescent="0.3">
      <c r="A53" s="241" t="s">
        <v>545</v>
      </c>
      <c r="B53" s="301">
        <v>3085.8</v>
      </c>
    </row>
    <row r="54" spans="1:2" ht="15" customHeight="1" x14ac:dyDescent="0.3">
      <c r="A54" s="78" t="s">
        <v>77</v>
      </c>
      <c r="B54" s="302">
        <f>SUM(B43:B53)</f>
        <v>136477.59</v>
      </c>
    </row>
    <row r="55" spans="1:2" ht="24.95" customHeight="1" x14ac:dyDescent="0.3"/>
    <row r="56" spans="1:2" s="165" customFormat="1" ht="30" customHeight="1" x14ac:dyDescent="0.2">
      <c r="A56" s="593" t="s">
        <v>20</v>
      </c>
      <c r="B56" s="593"/>
    </row>
    <row r="57" spans="1:2" x14ac:dyDescent="0.3">
      <c r="A57" s="594" t="s">
        <v>306</v>
      </c>
      <c r="B57" s="595" t="s">
        <v>277</v>
      </c>
    </row>
    <row r="58" spans="1:2" x14ac:dyDescent="0.3">
      <c r="A58" s="594"/>
      <c r="B58" s="596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27" bottom="0.27" header="0" footer="0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6.899999999999999" customHeight="1" x14ac:dyDescent="0.2">
      <c r="A14" s="174" t="s">
        <v>546</v>
      </c>
    </row>
    <row r="15" spans="1:14" ht="16.149999999999999" customHeight="1" x14ac:dyDescent="0.2">
      <c r="A15" s="174" t="s">
        <v>326</v>
      </c>
    </row>
    <row r="16" spans="1:14" ht="13.5" x14ac:dyDescent="0.2">
      <c r="A16" s="174" t="s">
        <v>327</v>
      </c>
    </row>
    <row r="21" spans="6:6" x14ac:dyDescent="0.2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">
      <c r="A2" s="606" t="s">
        <v>328</v>
      </c>
      <c r="B2" s="606"/>
      <c r="C2" s="178" t="s">
        <v>329</v>
      </c>
    </row>
    <row r="3" spans="1:7" ht="24.95" customHeight="1" x14ac:dyDescent="0.2">
      <c r="A3" s="607" t="s">
        <v>330</v>
      </c>
      <c r="B3" s="607"/>
      <c r="C3" s="250">
        <f>SUM(C4:C6)</f>
        <v>0</v>
      </c>
    </row>
    <row r="4" spans="1:7" ht="20.100000000000001" customHeight="1" x14ac:dyDescent="0.2">
      <c r="A4" s="248"/>
      <c r="B4" s="249" t="s">
        <v>331</v>
      </c>
      <c r="C4" s="314"/>
    </row>
    <row r="5" spans="1:7" ht="20.100000000000001" customHeight="1" x14ac:dyDescent="0.2">
      <c r="A5" s="248"/>
      <c r="B5" s="249" t="s">
        <v>332</v>
      </c>
      <c r="C5" s="314"/>
    </row>
    <row r="6" spans="1:7" ht="20.100000000000001" customHeight="1" x14ac:dyDescent="0.2">
      <c r="A6" s="248"/>
      <c r="B6" s="249" t="s">
        <v>333</v>
      </c>
      <c r="C6" s="314"/>
    </row>
    <row r="7" spans="1:7" ht="24.95" customHeight="1" x14ac:dyDescent="0.2">
      <c r="A7" s="608" t="s">
        <v>334</v>
      </c>
      <c r="B7" s="608"/>
      <c r="C7" s="314"/>
    </row>
    <row r="8" spans="1:7" ht="24.95" customHeight="1" x14ac:dyDescent="0.2">
      <c r="A8" s="604" t="s">
        <v>335</v>
      </c>
      <c r="B8" s="604"/>
      <c r="C8" s="313"/>
    </row>
    <row r="9" spans="1:7" ht="24.95" customHeight="1" x14ac:dyDescent="0.2">
      <c r="A9" s="538" t="s">
        <v>77</v>
      </c>
      <c r="B9" s="538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140625"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0" t="s">
        <v>459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">
      <c r="A2" s="609" t="s">
        <v>336</v>
      </c>
      <c r="B2" s="609"/>
      <c r="C2" s="609" t="s">
        <v>329</v>
      </c>
      <c r="D2" s="610" t="s">
        <v>337</v>
      </c>
    </row>
    <row r="3" spans="1:8" ht="24" customHeight="1" x14ac:dyDescent="0.2">
      <c r="A3" s="258" t="s">
        <v>338</v>
      </c>
      <c r="B3" s="258" t="s">
        <v>239</v>
      </c>
      <c r="C3" s="609"/>
      <c r="D3" s="611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">
      <c r="A2" s="613" t="s">
        <v>340</v>
      </c>
      <c r="B2" s="613"/>
      <c r="C2" s="259" t="s">
        <v>341</v>
      </c>
      <c r="D2" s="259" t="s">
        <v>277</v>
      </c>
    </row>
    <row r="3" spans="1:10" ht="24.95" customHeight="1" x14ac:dyDescent="0.2">
      <c r="A3" s="607" t="s">
        <v>342</v>
      </c>
      <c r="B3" s="607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343</v>
      </c>
      <c r="C4" s="314"/>
      <c r="D4" s="315"/>
    </row>
    <row r="5" spans="1:10" ht="20.100000000000001" customHeight="1" x14ac:dyDescent="0.2">
      <c r="A5" s="248"/>
      <c r="B5" s="249" t="s">
        <v>344</v>
      </c>
      <c r="C5" s="314"/>
      <c r="D5" s="315"/>
    </row>
    <row r="6" spans="1:10" ht="20.100000000000001" customHeight="1" x14ac:dyDescent="0.2">
      <c r="A6" s="248"/>
      <c r="B6" s="249" t="s">
        <v>345</v>
      </c>
      <c r="C6" s="314"/>
      <c r="D6" s="315"/>
    </row>
    <row r="7" spans="1:10" ht="20.100000000000001" customHeight="1" x14ac:dyDescent="0.2">
      <c r="A7" s="248"/>
      <c r="B7" s="249" t="s">
        <v>346</v>
      </c>
      <c r="C7" s="314"/>
      <c r="D7" s="315"/>
    </row>
    <row r="8" spans="1:10" ht="24.95" customHeight="1" x14ac:dyDescent="0.2">
      <c r="A8" s="608" t="s">
        <v>514</v>
      </c>
      <c r="B8" s="608"/>
      <c r="C8" s="316"/>
      <c r="D8" s="315"/>
    </row>
    <row r="9" spans="1:10" ht="24.95" customHeight="1" x14ac:dyDescent="0.2">
      <c r="A9" s="604" t="s">
        <v>347</v>
      </c>
      <c r="B9" s="604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348</v>
      </c>
    </row>
    <row r="12" spans="1:10" ht="70.5" customHeight="1" x14ac:dyDescent="0.2">
      <c r="A12" s="527" t="s">
        <v>515</v>
      </c>
      <c r="B12" s="527"/>
      <c r="C12" s="527"/>
      <c r="D12" s="527"/>
      <c r="E12" s="527"/>
    </row>
    <row r="13" spans="1:10" ht="9" hidden="1" customHeight="1" x14ac:dyDescent="0.2">
      <c r="A13" s="527"/>
      <c r="B13" s="527"/>
      <c r="C13" s="527"/>
      <c r="D13" s="527"/>
      <c r="E13" s="527"/>
    </row>
    <row r="14" spans="1:10" ht="9" hidden="1" customHeight="1" x14ac:dyDescent="0.2">
      <c r="A14" s="527"/>
      <c r="B14" s="527"/>
      <c r="C14" s="527"/>
      <c r="D14" s="527"/>
      <c r="E14" s="527"/>
    </row>
    <row r="15" spans="1:10" ht="9" hidden="1" customHeight="1" x14ac:dyDescent="0.2">
      <c r="A15" s="527"/>
      <c r="B15" s="527"/>
      <c r="C15" s="527"/>
      <c r="D15" s="527"/>
      <c r="E15" s="527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4" t="s">
        <v>349</v>
      </c>
      <c r="B1" s="614"/>
      <c r="C1" s="180"/>
      <c r="D1" s="180"/>
      <c r="E1" s="180"/>
    </row>
    <row r="2" spans="1:5" ht="18" customHeight="1" x14ac:dyDescent="0.2">
      <c r="A2" s="610" t="s">
        <v>410</v>
      </c>
      <c r="B2" s="609" t="s">
        <v>341</v>
      </c>
    </row>
    <row r="3" spans="1:5" ht="17.25" customHeight="1" x14ac:dyDescent="0.2">
      <c r="A3" s="610"/>
      <c r="B3" s="609"/>
    </row>
    <row r="4" spans="1:5" ht="24.95" customHeight="1" x14ac:dyDescent="0.2">
      <c r="A4" s="240" t="s">
        <v>350</v>
      </c>
      <c r="B4" s="312"/>
    </row>
    <row r="5" spans="1:5" ht="24.95" customHeight="1" x14ac:dyDescent="0.2">
      <c r="A5" s="166" t="s">
        <v>351</v>
      </c>
      <c r="B5" s="314"/>
    </row>
    <row r="6" spans="1:5" ht="24.95" customHeight="1" x14ac:dyDescent="0.2">
      <c r="A6" s="241" t="s">
        <v>352</v>
      </c>
      <c r="B6" s="313"/>
    </row>
    <row r="7" spans="1:5" ht="15.75" customHeight="1" x14ac:dyDescent="0.2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5" t="s">
        <v>460</v>
      </c>
      <c r="B1" s="615"/>
      <c r="C1" s="181"/>
      <c r="D1" s="181"/>
      <c r="E1" s="181"/>
      <c r="F1" s="181"/>
      <c r="G1" s="181"/>
    </row>
    <row r="2" spans="1:7" ht="15.75" customHeight="1" x14ac:dyDescent="0.2">
      <c r="A2" s="617" t="s">
        <v>411</v>
      </c>
      <c r="B2" s="606" t="s">
        <v>341</v>
      </c>
    </row>
    <row r="3" spans="1:7" ht="15" customHeight="1" x14ac:dyDescent="0.2">
      <c r="A3" s="617"/>
      <c r="B3" s="606"/>
    </row>
    <row r="4" spans="1:7" ht="24.95" customHeight="1" x14ac:dyDescent="0.2">
      <c r="A4" s="240" t="s">
        <v>353</v>
      </c>
      <c r="B4" s="312"/>
    </row>
    <row r="5" spans="1:7" ht="24.95" customHeight="1" x14ac:dyDescent="0.2">
      <c r="A5" s="166" t="s">
        <v>354</v>
      </c>
      <c r="B5" s="314"/>
    </row>
    <row r="6" spans="1:7" ht="24.95" customHeight="1" x14ac:dyDescent="0.2">
      <c r="A6" s="166" t="s">
        <v>439</v>
      </c>
      <c r="B6" s="314"/>
    </row>
    <row r="7" spans="1:7" ht="24.95" customHeight="1" x14ac:dyDescent="0.2">
      <c r="A7" s="166" t="s">
        <v>440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348</v>
      </c>
    </row>
    <row r="11" spans="1:7" s="183" customFormat="1" ht="30.75" customHeight="1" x14ac:dyDescent="0.2">
      <c r="A11" s="616" t="s">
        <v>355</v>
      </c>
      <c r="B11" s="616"/>
    </row>
    <row r="12" spans="1:7" ht="12" customHeight="1" x14ac:dyDescent="0.2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4" t="s">
        <v>24</v>
      </c>
      <c r="B1" s="614"/>
    </row>
    <row r="2" spans="1:2" ht="18.75" customHeight="1" x14ac:dyDescent="0.2">
      <c r="A2" s="535" t="s">
        <v>412</v>
      </c>
      <c r="B2" s="618" t="s">
        <v>341</v>
      </c>
    </row>
    <row r="3" spans="1:2" ht="19.5" customHeight="1" x14ac:dyDescent="0.2">
      <c r="A3" s="535"/>
      <c r="B3" s="618"/>
    </row>
    <row r="4" spans="1:2" ht="24.95" customHeight="1" x14ac:dyDescent="0.2">
      <c r="A4" s="240" t="s">
        <v>356</v>
      </c>
      <c r="B4" s="312"/>
    </row>
    <row r="5" spans="1:2" ht="24.95" customHeight="1" x14ac:dyDescent="0.2">
      <c r="A5" s="241" t="s">
        <v>357</v>
      </c>
      <c r="B5" s="313"/>
    </row>
    <row r="7" spans="1:2" ht="15.75" customHeight="1" x14ac:dyDescent="0.2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140625"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2019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9" t="s">
        <v>461</v>
      </c>
      <c r="B1" s="619"/>
    </row>
    <row r="2" spans="1:2" ht="18" customHeight="1" x14ac:dyDescent="0.2">
      <c r="A2" s="621" t="s">
        <v>413</v>
      </c>
      <c r="B2" s="620" t="s">
        <v>277</v>
      </c>
    </row>
    <row r="3" spans="1:2" ht="13.5" customHeight="1" x14ac:dyDescent="0.2">
      <c r="A3" s="622"/>
      <c r="B3" s="620"/>
    </row>
    <row r="4" spans="1:2" ht="24.95" customHeight="1" x14ac:dyDescent="0.2">
      <c r="A4" s="240" t="s">
        <v>358</v>
      </c>
      <c r="B4" s="309"/>
    </row>
    <row r="5" spans="1:2" ht="24.95" customHeight="1" x14ac:dyDescent="0.2">
      <c r="A5" s="166" t="s">
        <v>359</v>
      </c>
      <c r="B5" s="310"/>
    </row>
    <row r="6" spans="1:2" ht="24.95" customHeight="1" x14ac:dyDescent="0.2">
      <c r="A6" s="166" t="s">
        <v>360</v>
      </c>
      <c r="B6" s="310"/>
    </row>
    <row r="7" spans="1:2" ht="24.95" customHeight="1" x14ac:dyDescent="0.2">
      <c r="A7" s="241" t="s">
        <v>361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362</v>
      </c>
    </row>
    <row r="11" spans="1:2" s="189" customFormat="1" ht="13.5" x14ac:dyDescent="0.2">
      <c r="A11" s="189" t="s">
        <v>363</v>
      </c>
    </row>
    <row r="12" spans="1:2" s="189" customFormat="1" ht="13.5" x14ac:dyDescent="0.2">
      <c r="A12" s="189" t="s">
        <v>364</v>
      </c>
    </row>
    <row r="13" spans="1:2" s="189" customFormat="1" ht="13.5" x14ac:dyDescent="0.2">
      <c r="A13" s="190" t="s">
        <v>516</v>
      </c>
    </row>
    <row r="16" spans="1:2" ht="13.5" x14ac:dyDescent="0.2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7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abSelected="1" topLeftCell="A118" zoomScaleNormal="100" workbookViewId="0">
      <selection activeCell="B125" sqref="B125:C125"/>
    </sheetView>
  </sheetViews>
  <sheetFormatPr defaultColWidth="9.140625"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4" t="s">
        <v>455</v>
      </c>
      <c r="B1" s="624"/>
      <c r="C1" s="624"/>
      <c r="D1" s="624"/>
      <c r="E1" s="624"/>
      <c r="F1" s="624"/>
      <c r="G1" s="624"/>
    </row>
    <row r="2" spans="1:7" ht="30" customHeight="1" x14ac:dyDescent="0.2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4.95" customHeight="1" x14ac:dyDescent="0.2">
      <c r="A3" s="240" t="s">
        <v>370</v>
      </c>
      <c r="B3" s="306">
        <v>11</v>
      </c>
      <c r="C3" s="306"/>
      <c r="D3" s="306"/>
      <c r="E3" s="306"/>
      <c r="F3" s="303">
        <f>B3+C3+D3+E3</f>
        <v>11</v>
      </c>
    </row>
    <row r="4" spans="1:7" ht="24.95" customHeight="1" x14ac:dyDescent="0.2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7" ht="15" customHeight="1" x14ac:dyDescent="0.2">
      <c r="A5" s="78" t="s">
        <v>372</v>
      </c>
      <c r="B5" s="281">
        <f>SUM(B3:B4)</f>
        <v>11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11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25" t="s">
        <v>376</v>
      </c>
      <c r="B11" s="625"/>
      <c r="C11" s="625"/>
      <c r="D11" s="625"/>
      <c r="E11" s="625"/>
      <c r="F11" s="625"/>
      <c r="G11" s="625"/>
    </row>
    <row r="12" spans="1:7" s="263" customFormat="1" ht="39.950000000000003" customHeight="1" x14ac:dyDescent="0.2">
      <c r="A12" s="626" t="s">
        <v>454</v>
      </c>
      <c r="B12" s="626"/>
      <c r="C12" s="626"/>
      <c r="D12" s="626"/>
      <c r="E12" s="626"/>
      <c r="F12" s="626"/>
      <c r="G12" s="626"/>
    </row>
    <row r="13" spans="1:7" ht="20.100000000000001" customHeight="1" x14ac:dyDescent="0.2">
      <c r="A13" s="538" t="s">
        <v>377</v>
      </c>
      <c r="B13" s="78" t="s">
        <v>378</v>
      </c>
      <c r="C13" s="78" t="s">
        <v>379</v>
      </c>
      <c r="D13" s="538" t="s">
        <v>41</v>
      </c>
      <c r="E13" s="627"/>
      <c r="F13" s="265"/>
      <c r="G13" s="148"/>
    </row>
    <row r="14" spans="1:7" ht="30" customHeight="1" x14ac:dyDescent="0.2">
      <c r="A14" s="538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417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2</v>
      </c>
      <c r="C21" s="307"/>
      <c r="D21" s="279">
        <f t="shared" si="0"/>
        <v>2</v>
      </c>
      <c r="E21" s="307"/>
      <c r="F21" s="265"/>
      <c r="G21" s="148"/>
    </row>
    <row r="22" spans="1:7" ht="30" customHeight="1" x14ac:dyDescent="0.2">
      <c r="A22" s="374" t="s">
        <v>46</v>
      </c>
      <c r="B22" s="307">
        <v>6</v>
      </c>
      <c r="C22" s="307"/>
      <c r="D22" s="279">
        <f t="shared" si="0"/>
        <v>6</v>
      </c>
      <c r="E22" s="307"/>
      <c r="F22" s="265"/>
      <c r="G22" s="148"/>
    </row>
    <row r="23" spans="1:7" ht="30" customHeight="1" x14ac:dyDescent="0.2">
      <c r="A23" s="374" t="s">
        <v>47</v>
      </c>
      <c r="B23" s="307">
        <v>1</v>
      </c>
      <c r="C23" s="307"/>
      <c r="D23" s="279">
        <f t="shared" si="0"/>
        <v>1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>
        <v>2</v>
      </c>
      <c r="C33" s="307"/>
      <c r="D33" s="279">
        <f t="shared" si="0"/>
        <v>2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11</v>
      </c>
      <c r="C60" s="281">
        <f>SUM(C15:C59)</f>
        <v>0</v>
      </c>
      <c r="D60" s="281">
        <f>SUM(D15:D59)</f>
        <v>11</v>
      </c>
      <c r="E60" s="281">
        <f>SUM(E15:E59)</f>
        <v>0</v>
      </c>
      <c r="F60" s="195"/>
      <c r="G60" s="195"/>
    </row>
    <row r="61" spans="1:7" s="123" customFormat="1" ht="12" customHeight="1" x14ac:dyDescent="0.2">
      <c r="A61" s="79"/>
      <c r="B61" s="628" t="s">
        <v>383</v>
      </c>
      <c r="C61" s="629"/>
      <c r="D61" s="629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30" t="s">
        <v>384</v>
      </c>
      <c r="B63" s="630"/>
      <c r="C63" s="630"/>
      <c r="D63" s="630"/>
      <c r="E63" s="630"/>
      <c r="F63" s="630"/>
      <c r="G63" s="630"/>
    </row>
    <row r="64" spans="1:7" s="123" customFormat="1" ht="30" customHeight="1" x14ac:dyDescent="0.2">
      <c r="A64" s="630" t="s">
        <v>409</v>
      </c>
      <c r="B64" s="630"/>
      <c r="C64" s="630"/>
      <c r="D64" s="630"/>
      <c r="E64" s="630"/>
      <c r="F64" s="630"/>
      <c r="G64" s="630"/>
    </row>
    <row r="65" spans="1:13" s="420" customFormat="1" ht="27" customHeight="1" x14ac:dyDescent="0.3">
      <c r="A65" s="527" t="s">
        <v>428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7" t="s">
        <v>429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23" t="s">
        <v>453</v>
      </c>
      <c r="B69" s="623"/>
      <c r="C69" s="623"/>
      <c r="D69" s="623"/>
      <c r="E69" s="623"/>
      <c r="F69" s="623"/>
      <c r="G69" s="623"/>
    </row>
    <row r="70" spans="1:13" ht="30" customHeight="1" x14ac:dyDescent="0.2">
      <c r="A70" s="78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13" ht="30" customHeight="1" x14ac:dyDescent="0.2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">
      <c r="A72" s="374" t="s">
        <v>415</v>
      </c>
      <c r="B72" s="631"/>
      <c r="C72" s="631"/>
      <c r="D72" s="631"/>
      <c r="E72" s="631"/>
      <c r="F72" s="632">
        <f t="shared" ref="F72:F115" si="1">B72+D72</f>
        <v>0</v>
      </c>
      <c r="G72" s="632"/>
    </row>
    <row r="73" spans="1:13" s="123" customFormat="1" ht="30" customHeight="1" x14ac:dyDescent="0.2">
      <c r="A73" s="374" t="s">
        <v>416</v>
      </c>
      <c r="B73" s="631"/>
      <c r="C73" s="631"/>
      <c r="D73" s="631"/>
      <c r="E73" s="631"/>
      <c r="F73" s="632">
        <f t="shared" si="1"/>
        <v>0</v>
      </c>
      <c r="G73" s="632"/>
    </row>
    <row r="74" spans="1:13" ht="30" customHeight="1" x14ac:dyDescent="0.2">
      <c r="A74" s="374" t="s">
        <v>417</v>
      </c>
      <c r="B74" s="631"/>
      <c r="C74" s="631"/>
      <c r="D74" s="631"/>
      <c r="E74" s="631"/>
      <c r="F74" s="632">
        <f t="shared" si="1"/>
        <v>0</v>
      </c>
      <c r="G74" s="632"/>
    </row>
    <row r="75" spans="1:13" ht="30" customHeight="1" x14ac:dyDescent="0.2">
      <c r="A75" s="374" t="s">
        <v>418</v>
      </c>
      <c r="B75" s="631"/>
      <c r="C75" s="631"/>
      <c r="D75" s="631"/>
      <c r="E75" s="631"/>
      <c r="F75" s="632">
        <f t="shared" si="1"/>
        <v>0</v>
      </c>
      <c r="G75" s="632"/>
    </row>
    <row r="76" spans="1:13" ht="30" customHeight="1" x14ac:dyDescent="0.2">
      <c r="A76" s="374" t="s">
        <v>419</v>
      </c>
      <c r="B76" s="631"/>
      <c r="C76" s="631"/>
      <c r="D76" s="631"/>
      <c r="E76" s="631"/>
      <c r="F76" s="632">
        <f>B76+D76</f>
        <v>0</v>
      </c>
      <c r="G76" s="632"/>
    </row>
    <row r="77" spans="1:13" ht="30" customHeight="1" x14ac:dyDescent="0.2">
      <c r="A77" s="374" t="s">
        <v>45</v>
      </c>
      <c r="B77" s="631">
        <v>1.1666666666666667</v>
      </c>
      <c r="C77" s="631"/>
      <c r="D77" s="631"/>
      <c r="E77" s="631"/>
      <c r="F77" s="632">
        <f t="shared" si="1"/>
        <v>1.1666666666666667</v>
      </c>
      <c r="G77" s="632"/>
    </row>
    <row r="78" spans="1:13" ht="30" customHeight="1" x14ac:dyDescent="0.2">
      <c r="A78" s="374" t="s">
        <v>46</v>
      </c>
      <c r="B78" s="631">
        <v>4.375</v>
      </c>
      <c r="C78" s="631"/>
      <c r="D78" s="631"/>
      <c r="E78" s="631"/>
      <c r="F78" s="632">
        <f t="shared" si="1"/>
        <v>4.375</v>
      </c>
      <c r="G78" s="632"/>
    </row>
    <row r="79" spans="1:13" ht="30" customHeight="1" x14ac:dyDescent="0.2">
      <c r="A79" s="374" t="s">
        <v>47</v>
      </c>
      <c r="B79" s="636">
        <v>0.29166666666666669</v>
      </c>
      <c r="C79" s="637"/>
      <c r="D79" s="631"/>
      <c r="E79" s="631"/>
      <c r="F79" s="632">
        <f>B79+D79</f>
        <v>0.29166666666666669</v>
      </c>
      <c r="G79" s="632"/>
    </row>
    <row r="80" spans="1:13" ht="30" customHeight="1" x14ac:dyDescent="0.2">
      <c r="A80" s="374" t="s">
        <v>48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 x14ac:dyDescent="0.2">
      <c r="A81" s="374" t="s">
        <v>49</v>
      </c>
      <c r="B81" s="631"/>
      <c r="C81" s="631"/>
      <c r="D81" s="631"/>
      <c r="E81" s="631"/>
      <c r="F81" s="632">
        <f t="shared" si="1"/>
        <v>0</v>
      </c>
      <c r="G81" s="632"/>
    </row>
    <row r="82" spans="1:7" ht="30" customHeight="1" x14ac:dyDescent="0.2">
      <c r="A82" s="374" t="s">
        <v>50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 x14ac:dyDescent="0.2">
      <c r="A83" s="374" t="s">
        <v>51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 x14ac:dyDescent="0.2">
      <c r="A84" s="374" t="s">
        <v>52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 x14ac:dyDescent="0.2">
      <c r="A85" s="374" t="s">
        <v>53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 x14ac:dyDescent="0.2">
      <c r="A86" s="374" t="s">
        <v>54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 x14ac:dyDescent="0.2">
      <c r="A87" s="374" t="s">
        <v>55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 x14ac:dyDescent="0.2">
      <c r="A88" s="374" t="s">
        <v>56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 x14ac:dyDescent="0.2">
      <c r="A89" s="374" t="s">
        <v>57</v>
      </c>
      <c r="B89" s="631">
        <v>1.75</v>
      </c>
      <c r="C89" s="631"/>
      <c r="D89" s="631"/>
      <c r="E89" s="631"/>
      <c r="F89" s="632">
        <f t="shared" si="1"/>
        <v>1.75</v>
      </c>
      <c r="G89" s="632"/>
    </row>
    <row r="90" spans="1:7" ht="30" customHeight="1" x14ac:dyDescent="0.2">
      <c r="A90" s="374" t="s">
        <v>58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 x14ac:dyDescent="0.2">
      <c r="A91" s="374" t="s">
        <v>59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 x14ac:dyDescent="0.2">
      <c r="A92" s="374" t="s">
        <v>60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 x14ac:dyDescent="0.2">
      <c r="A93" s="374" t="s">
        <v>61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 x14ac:dyDescent="0.2">
      <c r="A94" s="374" t="s">
        <v>62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 x14ac:dyDescent="0.2">
      <c r="A95" s="374" t="s">
        <v>63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 x14ac:dyDescent="0.2">
      <c r="A96" s="374" t="s">
        <v>64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 x14ac:dyDescent="0.2">
      <c r="A97" s="374" t="s">
        <v>65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 x14ac:dyDescent="0.2">
      <c r="A98" s="374" t="s">
        <v>66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 x14ac:dyDescent="0.2">
      <c r="A99" s="374" t="s">
        <v>67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 x14ac:dyDescent="0.2">
      <c r="A100" s="374" t="s">
        <v>68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 x14ac:dyDescent="0.2">
      <c r="A101" s="374" t="s">
        <v>420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 x14ac:dyDescent="0.2">
      <c r="A102" s="374" t="s">
        <v>421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 x14ac:dyDescent="0.2">
      <c r="A103" s="374" t="s">
        <v>422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 x14ac:dyDescent="0.2">
      <c r="A104" s="374" t="s">
        <v>69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 x14ac:dyDescent="0.2">
      <c r="A105" s="374" t="s">
        <v>423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 x14ac:dyDescent="0.2">
      <c r="A106" s="374" t="s">
        <v>424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 x14ac:dyDescent="0.2">
      <c r="A107" s="374" t="s">
        <v>425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 x14ac:dyDescent="0.2">
      <c r="A108" s="374" t="s">
        <v>70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 x14ac:dyDescent="0.2">
      <c r="A109" s="374" t="s">
        <v>71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 x14ac:dyDescent="0.2">
      <c r="A110" s="374" t="s">
        <v>72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 x14ac:dyDescent="0.2">
      <c r="A111" s="374" t="s">
        <v>73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 x14ac:dyDescent="0.2">
      <c r="A112" s="374" t="s">
        <v>74</v>
      </c>
      <c r="B112" s="631"/>
      <c r="C112" s="631"/>
      <c r="D112" s="631"/>
      <c r="E112" s="631"/>
      <c r="F112" s="632">
        <f t="shared" si="1"/>
        <v>0</v>
      </c>
      <c r="G112" s="632"/>
    </row>
    <row r="113" spans="1:13" ht="30" customHeight="1" x14ac:dyDescent="0.2">
      <c r="A113" s="374" t="s">
        <v>426</v>
      </c>
      <c r="B113" s="631"/>
      <c r="C113" s="631"/>
      <c r="D113" s="631"/>
      <c r="E113" s="631"/>
      <c r="F113" s="632">
        <f t="shared" si="1"/>
        <v>0</v>
      </c>
      <c r="G113" s="632"/>
    </row>
    <row r="114" spans="1:13" ht="30" customHeight="1" x14ac:dyDescent="0.2">
      <c r="A114" s="374" t="s">
        <v>75</v>
      </c>
      <c r="B114" s="631"/>
      <c r="C114" s="631"/>
      <c r="D114" s="631"/>
      <c r="E114" s="631"/>
      <c r="F114" s="632">
        <f t="shared" si="1"/>
        <v>0</v>
      </c>
      <c r="G114" s="632"/>
    </row>
    <row r="115" spans="1:13" ht="30" customHeight="1" x14ac:dyDescent="0.2">
      <c r="A115" s="374" t="s">
        <v>76</v>
      </c>
      <c r="B115" s="642"/>
      <c r="C115" s="642"/>
      <c r="D115" s="642"/>
      <c r="E115" s="642"/>
      <c r="F115" s="643">
        <f t="shared" si="1"/>
        <v>0</v>
      </c>
      <c r="G115" s="643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39" t="s">
        <v>526</v>
      </c>
      <c r="B118" s="639"/>
      <c r="C118" s="639"/>
      <c r="D118" s="639"/>
      <c r="E118" s="639"/>
      <c r="F118" s="639"/>
      <c r="G118" s="639"/>
      <c r="H118" s="639"/>
    </row>
    <row r="119" spans="1:13" s="420" customFormat="1" ht="23.25" customHeight="1" x14ac:dyDescent="0.3">
      <c r="A119" s="527" t="s">
        <v>428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7" t="s">
        <v>429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4" t="s">
        <v>26</v>
      </c>
      <c r="B123" s="624"/>
      <c r="C123" s="624"/>
      <c r="D123" s="199"/>
      <c r="E123" s="199"/>
      <c r="F123" s="199"/>
      <c r="G123" s="199"/>
    </row>
    <row r="124" spans="1:13" ht="30" customHeight="1" x14ac:dyDescent="0.2">
      <c r="A124" s="261" t="s">
        <v>386</v>
      </c>
      <c r="B124" s="640" t="s">
        <v>277</v>
      </c>
      <c r="C124" s="640"/>
    </row>
    <row r="125" spans="1:13" ht="30" customHeight="1" x14ac:dyDescent="0.2">
      <c r="A125" s="240" t="s">
        <v>387</v>
      </c>
      <c r="B125" s="648" t="s">
        <v>559</v>
      </c>
      <c r="C125" s="641"/>
    </row>
    <row r="126" spans="1:13" ht="30" customHeight="1" x14ac:dyDescent="0.2">
      <c r="A126" s="241" t="s">
        <v>388</v>
      </c>
      <c r="B126" s="644"/>
      <c r="C126" s="644"/>
    </row>
    <row r="127" spans="1:13" ht="15" customHeight="1" x14ac:dyDescent="0.2">
      <c r="A127" s="68" t="s">
        <v>77</v>
      </c>
      <c r="B127" s="638">
        <f>SUM(B125:C126)</f>
        <v>0</v>
      </c>
      <c r="C127" s="638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40625"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5" t="s">
        <v>28</v>
      </c>
      <c r="B1" s="645"/>
    </row>
    <row r="2" spans="1:4" s="203" customFormat="1" ht="30" customHeight="1" x14ac:dyDescent="0.2">
      <c r="A2" s="268" t="s">
        <v>389</v>
      </c>
      <c r="B2" s="269" t="s">
        <v>341</v>
      </c>
      <c r="C2" s="202"/>
    </row>
    <row r="3" spans="1:4" ht="24.95" customHeight="1" x14ac:dyDescent="0.15">
      <c r="A3" s="240" t="s">
        <v>390</v>
      </c>
      <c r="B3" s="306"/>
    </row>
    <row r="4" spans="1:4" ht="24.95" customHeight="1" x14ac:dyDescent="0.15">
      <c r="A4" s="166" t="s">
        <v>391</v>
      </c>
      <c r="B4" s="307"/>
      <c r="D4" s="204"/>
    </row>
    <row r="5" spans="1:4" ht="24.95" customHeight="1" x14ac:dyDescent="0.15">
      <c r="A5" s="241" t="s">
        <v>392</v>
      </c>
      <c r="B5" s="308"/>
    </row>
    <row r="6" spans="1:4" ht="10.5" customHeight="1" x14ac:dyDescent="0.15">
      <c r="A6" s="646"/>
      <c r="B6" s="647"/>
    </row>
    <row r="7" spans="1:4" s="201" customFormat="1" ht="30" customHeight="1" x14ac:dyDescent="0.3">
      <c r="A7" s="645" t="s">
        <v>29</v>
      </c>
      <c r="B7" s="645"/>
    </row>
    <row r="8" spans="1:4" ht="30" customHeight="1" x14ac:dyDescent="0.15">
      <c r="A8" s="268" t="s">
        <v>393</v>
      </c>
      <c r="B8" s="269" t="s">
        <v>341</v>
      </c>
    </row>
    <row r="9" spans="1:4" ht="24.95" customHeight="1" x14ac:dyDescent="0.15">
      <c r="A9" s="240" t="s">
        <v>394</v>
      </c>
      <c r="B9" s="306"/>
    </row>
    <row r="10" spans="1:4" ht="24.95" customHeight="1" x14ac:dyDescent="0.15">
      <c r="A10" s="166" t="s">
        <v>395</v>
      </c>
      <c r="B10" s="307"/>
    </row>
    <row r="11" spans="1:4" ht="24.95" customHeight="1" x14ac:dyDescent="0.15">
      <c r="A11" s="166" t="s">
        <v>396</v>
      </c>
      <c r="B11" s="307"/>
    </row>
    <row r="12" spans="1:4" ht="24.95" customHeight="1" x14ac:dyDescent="0.15">
      <c r="A12" s="166" t="s">
        <v>397</v>
      </c>
      <c r="B12" s="305">
        <f>SUM(B13:B19)</f>
        <v>0</v>
      </c>
    </row>
    <row r="13" spans="1:4" ht="20.100000000000001" customHeight="1" x14ac:dyDescent="0.15">
      <c r="A13" s="166" t="s">
        <v>398</v>
      </c>
      <c r="B13" s="307"/>
    </row>
    <row r="14" spans="1:4" ht="20.100000000000001" customHeight="1" x14ac:dyDescent="0.15">
      <c r="A14" s="166" t="s">
        <v>399</v>
      </c>
      <c r="B14" s="307"/>
    </row>
    <row r="15" spans="1:4" ht="20.100000000000001" customHeight="1" x14ac:dyDescent="0.15">
      <c r="A15" s="166" t="s">
        <v>400</v>
      </c>
      <c r="B15" s="307"/>
    </row>
    <row r="16" spans="1:4" ht="20.100000000000001" customHeight="1" x14ac:dyDescent="0.15">
      <c r="A16" s="166" t="s">
        <v>401</v>
      </c>
      <c r="B16" s="307"/>
    </row>
    <row r="17" spans="1:2" ht="20.100000000000001" customHeight="1" x14ac:dyDescent="0.15">
      <c r="A17" s="166" t="s">
        <v>402</v>
      </c>
      <c r="B17" s="307"/>
    </row>
    <row r="18" spans="1:2" ht="20.100000000000001" customHeight="1" x14ac:dyDescent="0.15">
      <c r="A18" s="166" t="s">
        <v>403</v>
      </c>
      <c r="B18" s="307"/>
    </row>
    <row r="19" spans="1:2" ht="20.100000000000001" customHeight="1" x14ac:dyDescent="0.15">
      <c r="A19" s="241" t="s">
        <v>404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  <pageSetUpPr fitToPage="1"/>
  </sheetPr>
  <dimension ref="A1:Z76"/>
  <sheetViews>
    <sheetView showGridLines="0" workbookViewId="0">
      <pane xSplit="1" ySplit="3" topLeftCell="B32" activePane="bottomRight" state="frozen"/>
      <selection activeCell="C7" sqref="C7"/>
      <selection pane="topRight" activeCell="C7" sqref="C7"/>
      <selection pane="bottomLeft" activeCell="C7" sqref="C7"/>
      <selection pane="bottomRight" activeCell="B52" sqref="B52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9" t="s">
        <v>443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 x14ac:dyDescent="0.2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492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 x14ac:dyDescent="0.2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0</v>
      </c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</v>
      </c>
      <c r="Y10" s="221">
        <f t="shared" si="2"/>
        <v>7</v>
      </c>
      <c r="Z10" s="271">
        <f t="shared" si="0"/>
        <v>8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0</v>
      </c>
      <c r="K11" s="367">
        <v>17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17</v>
      </c>
      <c r="Z11" s="271">
        <f t="shared" si="0"/>
        <v>17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>
        <v>0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0</v>
      </c>
      <c r="Z14" s="271">
        <f t="shared" si="0"/>
        <v>3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39</v>
      </c>
      <c r="K21" s="367">
        <v>38</v>
      </c>
      <c r="L21" s="366">
        <v>21</v>
      </c>
      <c r="M21" s="367">
        <v>21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60</v>
      </c>
      <c r="Y21" s="221">
        <f t="shared" si="2"/>
        <v>59</v>
      </c>
      <c r="Z21" s="271">
        <f t="shared" si="0"/>
        <v>119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44</v>
      </c>
      <c r="K48" s="273">
        <f t="shared" si="3"/>
        <v>65</v>
      </c>
      <c r="L48" s="273">
        <f t="shared" si="3"/>
        <v>21</v>
      </c>
      <c r="M48" s="273">
        <f t="shared" si="3"/>
        <v>21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65</v>
      </c>
      <c r="Y48" s="274">
        <f>SUM(Y4:Y47)</f>
        <v>87</v>
      </c>
      <c r="Z48" s="273">
        <f>X48+Y48</f>
        <v>152</v>
      </c>
    </row>
    <row r="49" spans="1:26" ht="9.9499999999999993" customHeight="1" x14ac:dyDescent="0.2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17" right="0.17" top="0.21" bottom="0.2" header="0" footer="0"/>
  <pageSetup paperSize="9" scale="4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32" activePane="bottomRight" state="frozen"/>
      <selection activeCell="J10" sqref="J10"/>
      <selection pane="topRight" activeCell="J10" sqref="J10"/>
      <selection pane="bottomLeft" activeCell="J10" sqref="J10"/>
      <selection pane="bottomRight" activeCell="X53" sqref="X53"/>
    </sheetView>
  </sheetViews>
  <sheetFormatPr defaultColWidth="9.140625"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0" t="s">
        <v>444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1"/>
      <c r="Z1" s="532" t="s">
        <v>83</v>
      </c>
      <c r="AA1" s="533"/>
      <c r="AB1" s="534"/>
    </row>
    <row r="2" spans="1:31" s="53" customFormat="1" ht="19.5" customHeight="1" x14ac:dyDescent="0.15">
      <c r="A2" s="535" t="s">
        <v>84</v>
      </c>
      <c r="B2" s="535" t="s">
        <v>85</v>
      </c>
      <c r="C2" s="535"/>
      <c r="D2" s="535" t="s">
        <v>86</v>
      </c>
      <c r="E2" s="535"/>
      <c r="F2" s="535" t="s">
        <v>87</v>
      </c>
      <c r="G2" s="535"/>
      <c r="H2" s="535" t="s">
        <v>88</v>
      </c>
      <c r="I2" s="535"/>
      <c r="J2" s="535" t="s">
        <v>89</v>
      </c>
      <c r="K2" s="535"/>
      <c r="L2" s="535" t="s">
        <v>90</v>
      </c>
      <c r="M2" s="535"/>
      <c r="N2" s="535" t="s">
        <v>91</v>
      </c>
      <c r="O2" s="535"/>
      <c r="P2" s="535" t="s">
        <v>92</v>
      </c>
      <c r="Q2" s="535"/>
      <c r="R2" s="535" t="s">
        <v>93</v>
      </c>
      <c r="S2" s="535"/>
      <c r="T2" s="535" t="s">
        <v>94</v>
      </c>
      <c r="U2" s="535"/>
      <c r="V2" s="535" t="s">
        <v>95</v>
      </c>
      <c r="W2" s="535"/>
      <c r="X2" s="535" t="s">
        <v>96</v>
      </c>
      <c r="Y2" s="535"/>
      <c r="Z2" s="535" t="s">
        <v>41</v>
      </c>
      <c r="AA2" s="535"/>
      <c r="AB2" s="535" t="s">
        <v>41</v>
      </c>
    </row>
    <row r="3" spans="1:31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0</v>
      </c>
      <c r="M8" s="358">
        <v>1</v>
      </c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>
        <v>0</v>
      </c>
      <c r="K10" s="358">
        <v>1</v>
      </c>
      <c r="L10" s="314">
        <v>0</v>
      </c>
      <c r="M10" s="358">
        <v>1</v>
      </c>
      <c r="N10" s="314">
        <v>1</v>
      </c>
      <c r="O10" s="358">
        <v>0</v>
      </c>
      <c r="P10" s="314">
        <v>0</v>
      </c>
      <c r="Q10" s="358">
        <v>3</v>
      </c>
      <c r="R10" s="314">
        <v>0</v>
      </c>
      <c r="S10" s="358">
        <v>2</v>
      </c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7</v>
      </c>
      <c r="AB10" s="225">
        <f t="shared" si="1"/>
        <v>8</v>
      </c>
      <c r="AC10" s="212">
        <f>'Quadro 1'!X10</f>
        <v>1</v>
      </c>
      <c r="AD10" s="212">
        <f>'Quadro 1'!Y10</f>
        <v>7</v>
      </c>
      <c r="AE10" s="212">
        <f>'Quadro 1'!Z10</f>
        <v>8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0</v>
      </c>
      <c r="M11" s="358">
        <v>5</v>
      </c>
      <c r="N11" s="314">
        <v>0</v>
      </c>
      <c r="O11" s="358">
        <v>4</v>
      </c>
      <c r="P11" s="314">
        <v>0</v>
      </c>
      <c r="Q11" s="358">
        <v>5</v>
      </c>
      <c r="R11" s="314">
        <v>0</v>
      </c>
      <c r="S11" s="358">
        <v>2</v>
      </c>
      <c r="T11" s="314">
        <v>0</v>
      </c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17</v>
      </c>
      <c r="AB11" s="225">
        <f t="shared" si="1"/>
        <v>17</v>
      </c>
      <c r="AC11" s="212">
        <f>'Quadro 1'!X11</f>
        <v>0</v>
      </c>
      <c r="AD11" s="212">
        <f>'Quadro 1'!Y11</f>
        <v>17</v>
      </c>
      <c r="AE11" s="212">
        <f>'Quadro 1'!Z11</f>
        <v>17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>
        <v>1</v>
      </c>
      <c r="R12" s="314">
        <v>0</v>
      </c>
      <c r="S12" s="358">
        <v>2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2</v>
      </c>
      <c r="K14" s="358">
        <v>0</v>
      </c>
      <c r="L14" s="314"/>
      <c r="M14" s="358"/>
      <c r="N14" s="314">
        <v>1</v>
      </c>
      <c r="O14" s="358">
        <v>0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0</v>
      </c>
      <c r="AB14" s="225">
        <f t="shared" si="1"/>
        <v>3</v>
      </c>
      <c r="AC14" s="212">
        <f>'Quadro 1'!X14</f>
        <v>3</v>
      </c>
      <c r="AD14" s="212">
        <f>'Quadro 1'!Y14</f>
        <v>0</v>
      </c>
      <c r="AE14" s="212">
        <f>'Quadro 1'!Z14</f>
        <v>3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>
        <v>0</v>
      </c>
      <c r="G21" s="358">
        <v>1</v>
      </c>
      <c r="H21" s="314">
        <v>0</v>
      </c>
      <c r="I21" s="358">
        <v>1</v>
      </c>
      <c r="J21" s="314">
        <v>3</v>
      </c>
      <c r="K21" s="358">
        <v>4</v>
      </c>
      <c r="L21" s="314">
        <v>7</v>
      </c>
      <c r="M21" s="358">
        <v>11</v>
      </c>
      <c r="N21" s="314">
        <v>18</v>
      </c>
      <c r="O21" s="358">
        <v>19</v>
      </c>
      <c r="P21" s="314">
        <v>13</v>
      </c>
      <c r="Q21" s="358">
        <v>10</v>
      </c>
      <c r="R21" s="314">
        <v>14</v>
      </c>
      <c r="S21" s="358">
        <v>6</v>
      </c>
      <c r="T21" s="314">
        <v>2</v>
      </c>
      <c r="U21" s="358">
        <v>6</v>
      </c>
      <c r="V21" s="314">
        <v>3</v>
      </c>
      <c r="W21" s="358">
        <v>1</v>
      </c>
      <c r="X21" s="314"/>
      <c r="Y21" s="358"/>
      <c r="Z21" s="225">
        <f t="shared" si="2"/>
        <v>60</v>
      </c>
      <c r="AA21" s="225">
        <f t="shared" si="2"/>
        <v>59</v>
      </c>
      <c r="AB21" s="225">
        <f t="shared" si="1"/>
        <v>119</v>
      </c>
      <c r="AC21" s="212">
        <f>'Quadro 1'!X21</f>
        <v>60</v>
      </c>
      <c r="AD21" s="212">
        <f>'Quadro 1'!Y21</f>
        <v>59</v>
      </c>
      <c r="AE21" s="212">
        <f>'Quadro 1'!Z21</f>
        <v>119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0</v>
      </c>
      <c r="I48" s="226">
        <f t="shared" si="3"/>
        <v>1</v>
      </c>
      <c r="J48" s="226">
        <f t="shared" si="3"/>
        <v>5</v>
      </c>
      <c r="K48" s="226">
        <f t="shared" si="3"/>
        <v>5</v>
      </c>
      <c r="L48" s="226">
        <f t="shared" si="3"/>
        <v>7</v>
      </c>
      <c r="M48" s="226">
        <f t="shared" si="3"/>
        <v>18</v>
      </c>
      <c r="N48" s="226">
        <f t="shared" si="3"/>
        <v>20</v>
      </c>
      <c r="O48" s="226">
        <f t="shared" si="3"/>
        <v>23</v>
      </c>
      <c r="P48" s="226">
        <f t="shared" si="3"/>
        <v>14</v>
      </c>
      <c r="Q48" s="226">
        <f t="shared" si="3"/>
        <v>19</v>
      </c>
      <c r="R48" s="226">
        <f t="shared" si="3"/>
        <v>14</v>
      </c>
      <c r="S48" s="226">
        <f t="shared" si="3"/>
        <v>12</v>
      </c>
      <c r="T48" s="226">
        <f t="shared" si="3"/>
        <v>2</v>
      </c>
      <c r="U48" s="226">
        <f t="shared" si="3"/>
        <v>7</v>
      </c>
      <c r="V48" s="226">
        <f t="shared" si="3"/>
        <v>3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65</v>
      </c>
      <c r="AA48" s="226">
        <f t="shared" si="3"/>
        <v>87</v>
      </c>
      <c r="AB48" s="226">
        <f>Z48+AA48</f>
        <v>152</v>
      </c>
    </row>
    <row r="49" spans="1:31" s="53" customFormat="1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Z49" s="70">
        <f>'Quadro 1'!X48</f>
        <v>65</v>
      </c>
      <c r="AA49" s="70">
        <f>'Quadro 1'!Y48</f>
        <v>87</v>
      </c>
      <c r="AB49" s="70">
        <f>'Quadro 1'!Z48</f>
        <v>152</v>
      </c>
    </row>
    <row r="50" spans="1:31" s="53" customFormat="1" ht="21.75" customHeight="1" x14ac:dyDescent="0.15">
      <c r="A50" s="535" t="s">
        <v>78</v>
      </c>
      <c r="B50" s="535" t="s">
        <v>85</v>
      </c>
      <c r="C50" s="535"/>
      <c r="D50" s="535" t="s">
        <v>86</v>
      </c>
      <c r="E50" s="535"/>
      <c r="F50" s="535" t="s">
        <v>87</v>
      </c>
      <c r="G50" s="535"/>
      <c r="H50" s="535" t="s">
        <v>88</v>
      </c>
      <c r="I50" s="535"/>
      <c r="J50" s="535" t="s">
        <v>89</v>
      </c>
      <c r="K50" s="535"/>
      <c r="L50" s="535" t="s">
        <v>90</v>
      </c>
      <c r="M50" s="535"/>
      <c r="N50" s="535" t="s">
        <v>91</v>
      </c>
      <c r="O50" s="535"/>
      <c r="P50" s="535" t="s">
        <v>92</v>
      </c>
      <c r="Q50" s="535"/>
      <c r="R50" s="535" t="s">
        <v>93</v>
      </c>
      <c r="S50" s="535"/>
      <c r="T50" s="535" t="s">
        <v>94</v>
      </c>
      <c r="U50" s="535"/>
      <c r="V50" s="535" t="s">
        <v>95</v>
      </c>
      <c r="W50" s="535"/>
      <c r="X50" s="535" t="s">
        <v>96</v>
      </c>
      <c r="Y50" s="535"/>
      <c r="Z50" s="535" t="s">
        <v>41</v>
      </c>
      <c r="AA50" s="535"/>
      <c r="AB50" s="535" t="s">
        <v>41</v>
      </c>
    </row>
    <row r="51" spans="1:31" s="53" customFormat="1" ht="15" customHeight="1" x14ac:dyDescent="0.15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17" bottom="0.2" header="0" footer="0"/>
  <pageSetup paperSize="9" scale="4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C47" sqref="C47"/>
    </sheetView>
  </sheetViews>
  <sheetFormatPr defaultColWidth="9.140625"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0" t="s">
        <v>445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2" t="s">
        <v>83</v>
      </c>
      <c r="U1" s="533"/>
      <c r="V1" s="534"/>
    </row>
    <row r="2" spans="1:25" s="53" customFormat="1" ht="15" customHeight="1" x14ac:dyDescent="0.15">
      <c r="A2" s="535" t="s">
        <v>97</v>
      </c>
      <c r="B2" s="535" t="s">
        <v>98</v>
      </c>
      <c r="C2" s="535"/>
      <c r="D2" s="535" t="s">
        <v>99</v>
      </c>
      <c r="E2" s="535"/>
      <c r="F2" s="535" t="s">
        <v>100</v>
      </c>
      <c r="G2" s="535"/>
      <c r="H2" s="535" t="s">
        <v>101</v>
      </c>
      <c r="I2" s="535"/>
      <c r="J2" s="535" t="s">
        <v>102</v>
      </c>
      <c r="K2" s="535"/>
      <c r="L2" s="535" t="s">
        <v>103</v>
      </c>
      <c r="M2" s="535"/>
      <c r="N2" s="535" t="s">
        <v>104</v>
      </c>
      <c r="O2" s="535"/>
      <c r="P2" s="535" t="s">
        <v>105</v>
      </c>
      <c r="Q2" s="535"/>
      <c r="R2" s="535" t="s">
        <v>106</v>
      </c>
      <c r="S2" s="535"/>
      <c r="T2" s="535" t="s">
        <v>41</v>
      </c>
      <c r="U2" s="535"/>
      <c r="V2" s="535" t="s">
        <v>41</v>
      </c>
    </row>
    <row r="3" spans="1:25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5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418</v>
      </c>
      <c r="B8" s="366"/>
      <c r="C8" s="367"/>
      <c r="D8" s="314">
        <v>0</v>
      </c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 x14ac:dyDescent="0.2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0</v>
      </c>
      <c r="G10" s="358">
        <v>2</v>
      </c>
      <c r="H10" s="314">
        <v>0</v>
      </c>
      <c r="I10" s="358">
        <v>2</v>
      </c>
      <c r="J10" s="314">
        <v>1</v>
      </c>
      <c r="K10" s="358">
        <v>3</v>
      </c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7</v>
      </c>
      <c r="V10" s="225">
        <f t="shared" si="1"/>
        <v>8</v>
      </c>
      <c r="W10" s="212">
        <f>'Quadro 1'!X10</f>
        <v>1</v>
      </c>
      <c r="X10" s="212">
        <f>'Quadro 1'!Y10</f>
        <v>7</v>
      </c>
      <c r="Y10" s="212">
        <f>'Quadro 1'!Z10</f>
        <v>8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/>
      <c r="F11" s="314">
        <v>0</v>
      </c>
      <c r="G11" s="358">
        <v>3</v>
      </c>
      <c r="H11" s="314">
        <v>0</v>
      </c>
      <c r="I11" s="358">
        <v>5</v>
      </c>
      <c r="J11" s="314">
        <v>0</v>
      </c>
      <c r="K11" s="358">
        <v>7</v>
      </c>
      <c r="L11" s="314">
        <v>0</v>
      </c>
      <c r="M11" s="358">
        <v>1</v>
      </c>
      <c r="N11" s="314">
        <v>0</v>
      </c>
      <c r="O11" s="358">
        <v>1</v>
      </c>
      <c r="P11" s="314"/>
      <c r="Q11" s="358"/>
      <c r="R11" s="314"/>
      <c r="S11" s="358"/>
      <c r="T11" s="225">
        <f t="shared" si="0"/>
        <v>0</v>
      </c>
      <c r="U11" s="225">
        <f t="shared" si="0"/>
        <v>17</v>
      </c>
      <c r="V11" s="225">
        <f t="shared" si="1"/>
        <v>17</v>
      </c>
      <c r="W11" s="212">
        <f>'Quadro 1'!X11</f>
        <v>0</v>
      </c>
      <c r="X11" s="212">
        <f>'Quadro 1'!Y11</f>
        <v>17</v>
      </c>
      <c r="Y11" s="212">
        <f>'Quadro 1'!Z11</f>
        <v>17</v>
      </c>
    </row>
    <row r="12" spans="1:25" s="69" customFormat="1" ht="24.95" customHeight="1" x14ac:dyDescent="0.2">
      <c r="A12" s="374" t="s">
        <v>47</v>
      </c>
      <c r="B12" s="366">
        <v>1</v>
      </c>
      <c r="C12" s="367">
        <v>0</v>
      </c>
      <c r="D12" s="314"/>
      <c r="E12" s="358"/>
      <c r="F12" s="314"/>
      <c r="G12" s="358"/>
      <c r="H12" s="314"/>
      <c r="I12" s="358"/>
      <c r="J12" s="314">
        <v>0</v>
      </c>
      <c r="K12" s="358">
        <v>1</v>
      </c>
      <c r="L12" s="314">
        <v>0</v>
      </c>
      <c r="M12" s="358">
        <v>2</v>
      </c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2</v>
      </c>
      <c r="C14" s="367">
        <v>0</v>
      </c>
      <c r="D14" s="314"/>
      <c r="E14" s="358"/>
      <c r="F14" s="314"/>
      <c r="G14" s="358"/>
      <c r="H14" s="314"/>
      <c r="I14" s="358"/>
      <c r="J14" s="314">
        <v>1</v>
      </c>
      <c r="K14" s="358">
        <v>0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0</v>
      </c>
      <c r="V14" s="225">
        <f t="shared" si="1"/>
        <v>3</v>
      </c>
      <c r="W14" s="212">
        <f>'Quadro 1'!X14</f>
        <v>3</v>
      </c>
      <c r="X14" s="212">
        <f>'Quadro 1'!Y14</f>
        <v>0</v>
      </c>
      <c r="Y14" s="212">
        <f>'Quadro 1'!Z14</f>
        <v>3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17</v>
      </c>
      <c r="C21" s="367">
        <v>17</v>
      </c>
      <c r="D21" s="314">
        <v>3</v>
      </c>
      <c r="E21" s="358">
        <v>1</v>
      </c>
      <c r="F21" s="314">
        <v>5</v>
      </c>
      <c r="G21" s="358">
        <v>2</v>
      </c>
      <c r="H21" s="314">
        <v>2</v>
      </c>
      <c r="I21" s="358">
        <v>11</v>
      </c>
      <c r="J21" s="314">
        <v>14</v>
      </c>
      <c r="K21" s="358">
        <v>16</v>
      </c>
      <c r="L21" s="314">
        <v>17</v>
      </c>
      <c r="M21" s="358">
        <v>10</v>
      </c>
      <c r="N21" s="314">
        <v>1</v>
      </c>
      <c r="O21" s="358">
        <v>1</v>
      </c>
      <c r="P21" s="314"/>
      <c r="Q21" s="358"/>
      <c r="R21" s="314">
        <v>1</v>
      </c>
      <c r="S21" s="358">
        <v>1</v>
      </c>
      <c r="T21" s="225">
        <f t="shared" si="0"/>
        <v>60</v>
      </c>
      <c r="U21" s="225">
        <f t="shared" si="0"/>
        <v>59</v>
      </c>
      <c r="V21" s="225">
        <f t="shared" si="1"/>
        <v>119</v>
      </c>
      <c r="W21" s="212">
        <f>'Quadro 1'!X21</f>
        <v>60</v>
      </c>
      <c r="X21" s="212">
        <f>'Quadro 1'!Y21</f>
        <v>59</v>
      </c>
      <c r="Y21" s="212">
        <f>'Quadro 1'!Z21</f>
        <v>119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20</v>
      </c>
      <c r="C48" s="226">
        <f t="shared" si="2"/>
        <v>17</v>
      </c>
      <c r="D48" s="226">
        <f t="shared" si="2"/>
        <v>3</v>
      </c>
      <c r="E48" s="226">
        <f t="shared" si="2"/>
        <v>2</v>
      </c>
      <c r="F48" s="226">
        <f t="shared" si="2"/>
        <v>5</v>
      </c>
      <c r="G48" s="226">
        <f t="shared" si="2"/>
        <v>7</v>
      </c>
      <c r="H48" s="226">
        <f t="shared" si="2"/>
        <v>2</v>
      </c>
      <c r="I48" s="226">
        <f t="shared" si="2"/>
        <v>18</v>
      </c>
      <c r="J48" s="226">
        <f t="shared" si="2"/>
        <v>16</v>
      </c>
      <c r="K48" s="226">
        <f t="shared" si="2"/>
        <v>27</v>
      </c>
      <c r="L48" s="226">
        <f t="shared" si="2"/>
        <v>17</v>
      </c>
      <c r="M48" s="226">
        <f t="shared" si="2"/>
        <v>13</v>
      </c>
      <c r="N48" s="226">
        <f t="shared" si="2"/>
        <v>1</v>
      </c>
      <c r="O48" s="226">
        <f t="shared" si="2"/>
        <v>2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1</v>
      </c>
      <c r="T48" s="226">
        <f>SUM(T4:T47)</f>
        <v>65</v>
      </c>
      <c r="U48" s="226">
        <f>SUM(U4:U47)</f>
        <v>87</v>
      </c>
      <c r="V48" s="226">
        <f>T48+U48</f>
        <v>152</v>
      </c>
    </row>
    <row r="49" spans="1:26" s="53" customFormat="1" ht="9.9499999999999993" customHeight="1" x14ac:dyDescent="0.15">
      <c r="T49" s="71">
        <f>'Quadro 1'!X48</f>
        <v>65</v>
      </c>
      <c r="U49" s="71">
        <f>'Quadro 1'!Y48</f>
        <v>87</v>
      </c>
      <c r="V49" s="71">
        <f>'Quadro 1'!Z48</f>
        <v>152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22" bottom="0.17" header="0" footer="0"/>
  <pageSetup paperSize="9" scale="4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B47" sqref="B47"/>
    </sheetView>
  </sheetViews>
  <sheetFormatPr defaultColWidth="9.140625"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0" t="s">
        <v>446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1"/>
      <c r="V1" s="532" t="s">
        <v>83</v>
      </c>
      <c r="W1" s="533"/>
      <c r="X1" s="534"/>
    </row>
    <row r="2" spans="1:27" s="72" customFormat="1" ht="24.95" customHeight="1" x14ac:dyDescent="0.15">
      <c r="A2" s="535" t="s">
        <v>107</v>
      </c>
      <c r="B2" s="535" t="s">
        <v>108</v>
      </c>
      <c r="C2" s="535"/>
      <c r="D2" s="535" t="s">
        <v>109</v>
      </c>
      <c r="E2" s="535"/>
      <c r="F2" s="535" t="s">
        <v>110</v>
      </c>
      <c r="G2" s="535"/>
      <c r="H2" s="535" t="s">
        <v>111</v>
      </c>
      <c r="I2" s="535"/>
      <c r="J2" s="535" t="s">
        <v>112</v>
      </c>
      <c r="K2" s="535"/>
      <c r="L2" s="535" t="s">
        <v>113</v>
      </c>
      <c r="M2" s="535"/>
      <c r="N2" s="535" t="s">
        <v>114</v>
      </c>
      <c r="O2" s="535"/>
      <c r="P2" s="535" t="s">
        <v>115</v>
      </c>
      <c r="Q2" s="535"/>
      <c r="R2" s="535" t="s">
        <v>116</v>
      </c>
      <c r="S2" s="535"/>
      <c r="T2" s="535" t="s">
        <v>117</v>
      </c>
      <c r="U2" s="535"/>
      <c r="V2" s="535" t="s">
        <v>41</v>
      </c>
      <c r="W2" s="535"/>
      <c r="X2" s="535" t="s">
        <v>77</v>
      </c>
    </row>
    <row r="3" spans="1:27" s="72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5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0</v>
      </c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 x14ac:dyDescent="0.1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7</v>
      </c>
      <c r="R10" s="314"/>
      <c r="S10" s="358"/>
      <c r="T10" s="314"/>
      <c r="U10" s="358"/>
      <c r="V10" s="225">
        <f t="shared" si="0"/>
        <v>1</v>
      </c>
      <c r="W10" s="225">
        <f t="shared" si="0"/>
        <v>7</v>
      </c>
      <c r="X10" s="225">
        <f t="shared" si="1"/>
        <v>8</v>
      </c>
      <c r="Y10" s="73">
        <f>'Quadro 1'!X10</f>
        <v>1</v>
      </c>
      <c r="Z10" s="73">
        <f>'Quadro 1'!Y10</f>
        <v>7</v>
      </c>
      <c r="AA10" s="73">
        <f>'Quadro 1'!Z10</f>
        <v>8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>
        <v>0</v>
      </c>
      <c r="I11" s="358">
        <v>1</v>
      </c>
      <c r="J11" s="314">
        <v>0</v>
      </c>
      <c r="K11" s="358">
        <v>5</v>
      </c>
      <c r="L11" s="314">
        <v>0</v>
      </c>
      <c r="M11" s="358">
        <v>11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17</v>
      </c>
      <c r="X11" s="225">
        <f t="shared" si="1"/>
        <v>17</v>
      </c>
      <c r="Y11" s="73">
        <f>'Quadro 1'!X11</f>
        <v>0</v>
      </c>
      <c r="Z11" s="73">
        <f>'Quadro 1'!Y11</f>
        <v>17</v>
      </c>
      <c r="AA11" s="73">
        <f>'Quadro 1'!Z11</f>
        <v>17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/>
      <c r="F12" s="314">
        <v>1</v>
      </c>
      <c r="G12" s="358">
        <v>1</v>
      </c>
      <c r="H12" s="314">
        <v>0</v>
      </c>
      <c r="I12" s="358">
        <v>1</v>
      </c>
      <c r="J12" s="314"/>
      <c r="K12" s="358"/>
      <c r="L12" s="314">
        <v>0</v>
      </c>
      <c r="M12" s="358">
        <v>1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0</v>
      </c>
      <c r="N14" s="314"/>
      <c r="O14" s="358"/>
      <c r="P14" s="314">
        <v>2</v>
      </c>
      <c r="Q14" s="358">
        <v>0</v>
      </c>
      <c r="R14" s="314"/>
      <c r="S14" s="358"/>
      <c r="T14" s="314"/>
      <c r="U14" s="358"/>
      <c r="V14" s="225">
        <f t="shared" si="0"/>
        <v>3</v>
      </c>
      <c r="W14" s="225">
        <f t="shared" si="0"/>
        <v>0</v>
      </c>
      <c r="X14" s="225">
        <f t="shared" si="1"/>
        <v>3</v>
      </c>
      <c r="Y14" s="73">
        <f>'Quadro 1'!X14</f>
        <v>3</v>
      </c>
      <c r="Z14" s="73">
        <f>'Quadro 1'!Y14</f>
        <v>0</v>
      </c>
      <c r="AA14" s="73">
        <f>'Quadro 1'!Z14</f>
        <v>3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>
        <v>0</v>
      </c>
      <c r="P21" s="314">
        <v>13</v>
      </c>
      <c r="Q21" s="358">
        <v>5</v>
      </c>
      <c r="R21" s="314">
        <v>24</v>
      </c>
      <c r="S21" s="358">
        <v>17</v>
      </c>
      <c r="T21" s="314">
        <v>22</v>
      </c>
      <c r="U21" s="358">
        <v>37</v>
      </c>
      <c r="V21" s="225">
        <f t="shared" si="0"/>
        <v>60</v>
      </c>
      <c r="W21" s="225">
        <f t="shared" si="0"/>
        <v>59</v>
      </c>
      <c r="X21" s="225">
        <f t="shared" si="1"/>
        <v>119</v>
      </c>
      <c r="Y21" s="73">
        <f>'Quadro 1'!X21</f>
        <v>60</v>
      </c>
      <c r="Z21" s="73">
        <f>'Quadro 1'!Y21</f>
        <v>59</v>
      </c>
      <c r="AA21" s="73">
        <f>'Quadro 1'!Z21</f>
        <v>119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5</v>
      </c>
      <c r="L48" s="226">
        <f t="shared" si="2"/>
        <v>1</v>
      </c>
      <c r="M48" s="226">
        <f t="shared" si="2"/>
        <v>12</v>
      </c>
      <c r="N48" s="226">
        <f t="shared" si="2"/>
        <v>1</v>
      </c>
      <c r="O48" s="226">
        <f t="shared" si="2"/>
        <v>0</v>
      </c>
      <c r="P48" s="226">
        <f t="shared" si="2"/>
        <v>16</v>
      </c>
      <c r="Q48" s="226">
        <f t="shared" si="2"/>
        <v>13</v>
      </c>
      <c r="R48" s="226">
        <f t="shared" si="2"/>
        <v>24</v>
      </c>
      <c r="S48" s="226">
        <f t="shared" si="2"/>
        <v>17</v>
      </c>
      <c r="T48" s="226">
        <f t="shared" si="2"/>
        <v>22</v>
      </c>
      <c r="U48" s="226">
        <f t="shared" si="2"/>
        <v>37</v>
      </c>
      <c r="V48" s="226">
        <f t="shared" si="2"/>
        <v>65</v>
      </c>
      <c r="W48" s="226">
        <f t="shared" si="2"/>
        <v>87</v>
      </c>
      <c r="X48" s="226">
        <f>V48+W48</f>
        <v>152</v>
      </c>
    </row>
    <row r="49" spans="1:27" s="53" customFormat="1" ht="9.9499999999999993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75"/>
      <c r="V49" s="70">
        <f>'Quadro 1'!X48</f>
        <v>65</v>
      </c>
      <c r="W49" s="70">
        <f>'Quadro 1'!Y48</f>
        <v>87</v>
      </c>
      <c r="X49" s="70">
        <f>'Quadro 1'!Z48</f>
        <v>152</v>
      </c>
    </row>
    <row r="50" spans="1:27" s="72" customFormat="1" ht="24.95" customHeight="1" x14ac:dyDescent="0.15">
      <c r="A50" s="535" t="s">
        <v>107</v>
      </c>
      <c r="B50" s="535" t="s">
        <v>108</v>
      </c>
      <c r="C50" s="535"/>
      <c r="D50" s="535" t="s">
        <v>109</v>
      </c>
      <c r="E50" s="535"/>
      <c r="F50" s="535" t="s">
        <v>110</v>
      </c>
      <c r="G50" s="535"/>
      <c r="H50" s="535" t="s">
        <v>111</v>
      </c>
      <c r="I50" s="535"/>
      <c r="J50" s="535" t="s">
        <v>112</v>
      </c>
      <c r="K50" s="535"/>
      <c r="L50" s="535" t="s">
        <v>113</v>
      </c>
      <c r="M50" s="535"/>
      <c r="N50" s="535" t="s">
        <v>114</v>
      </c>
      <c r="O50" s="535"/>
      <c r="P50" s="535" t="s">
        <v>115</v>
      </c>
      <c r="Q50" s="535"/>
      <c r="R50" s="535" t="s">
        <v>116</v>
      </c>
      <c r="S50" s="535"/>
      <c r="T50" s="535" t="s">
        <v>117</v>
      </c>
      <c r="U50" s="535"/>
      <c r="V50" s="535" t="s">
        <v>41</v>
      </c>
      <c r="W50" s="535"/>
      <c r="X50" s="535" t="s">
        <v>77</v>
      </c>
    </row>
    <row r="51" spans="1:27" s="72" customFormat="1" ht="15" customHeight="1" x14ac:dyDescent="0.15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5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21" bottom="0.2" header="0" footer="0"/>
  <pageSetup paperSize="9" scale="41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31" activePane="bottomRight" state="frozen"/>
      <selection activeCell="J10" sqref="J10"/>
      <selection pane="topRight" activeCell="J10" sqref="J10"/>
      <selection pane="bottomLeft" activeCell="J10" sqref="J10"/>
      <selection pane="bottomRight" activeCell="F52" sqref="F52"/>
    </sheetView>
  </sheetViews>
  <sheetFormatPr defaultColWidth="9.140625"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1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1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>
        <v>1</v>
      </c>
      <c r="E21" s="358">
        <v>1</v>
      </c>
      <c r="F21" s="314"/>
      <c r="G21" s="358"/>
      <c r="H21" s="279">
        <f t="shared" si="0"/>
        <v>1</v>
      </c>
      <c r="I21" s="279">
        <f t="shared" si="0"/>
        <v>1</v>
      </c>
      <c r="J21" s="279">
        <f t="shared" si="1"/>
        <v>2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</v>
      </c>
      <c r="J48" s="281">
        <f>H48+I48</f>
        <v>2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5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15">
      <c r="A51" s="535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22" bottom="0.24" header="0" footer="0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S47" sqref="S47"/>
    </sheetView>
  </sheetViews>
  <sheetFormatPr defaultColWidth="9.140625"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15">
      <c r="A2" s="535" t="s">
        <v>125</v>
      </c>
      <c r="B2" s="535" t="s">
        <v>126</v>
      </c>
      <c r="C2" s="535"/>
      <c r="D2" s="535" t="s">
        <v>127</v>
      </c>
      <c r="E2" s="535"/>
      <c r="F2" s="535" t="s">
        <v>128</v>
      </c>
      <c r="G2" s="535"/>
      <c r="H2" s="535" t="s">
        <v>129</v>
      </c>
      <c r="I2" s="535"/>
      <c r="J2" s="535" t="s">
        <v>130</v>
      </c>
      <c r="K2" s="535"/>
      <c r="L2" s="535" t="s">
        <v>131</v>
      </c>
      <c r="M2" s="535"/>
      <c r="N2" s="535" t="s">
        <v>132</v>
      </c>
      <c r="O2" s="535"/>
      <c r="P2" s="535" t="s">
        <v>133</v>
      </c>
      <c r="Q2" s="535"/>
      <c r="R2" s="535" t="s">
        <v>134</v>
      </c>
      <c r="S2" s="535"/>
      <c r="T2" s="535" t="s">
        <v>135</v>
      </c>
      <c r="U2" s="535"/>
      <c r="V2" s="535" t="s">
        <v>136</v>
      </c>
      <c r="W2" s="535"/>
      <c r="X2" s="535" t="s">
        <v>96</v>
      </c>
      <c r="Y2" s="535"/>
      <c r="Z2" s="535" t="s">
        <v>41</v>
      </c>
      <c r="AA2" s="535"/>
      <c r="AB2" s="535" t="s">
        <v>77</v>
      </c>
    </row>
    <row r="3" spans="1:28" s="53" customFormat="1" ht="15" customHeight="1" x14ac:dyDescent="0.15">
      <c r="A3" s="535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>
        <v>1</v>
      </c>
      <c r="M21" s="358">
        <v>0</v>
      </c>
      <c r="N21" s="314"/>
      <c r="O21" s="358"/>
      <c r="P21" s="314"/>
      <c r="Q21" s="358"/>
      <c r="R21" s="314">
        <v>1</v>
      </c>
      <c r="S21" s="358">
        <v>0</v>
      </c>
      <c r="T21" s="314"/>
      <c r="U21" s="358"/>
      <c r="V21" s="314"/>
      <c r="W21" s="358"/>
      <c r="X21" s="314"/>
      <c r="Y21" s="358"/>
      <c r="Z21" s="225">
        <f t="shared" si="0"/>
        <v>2</v>
      </c>
      <c r="AA21" s="225">
        <f t="shared" si="0"/>
        <v>0</v>
      </c>
      <c r="AB21" s="225">
        <f t="shared" si="1"/>
        <v>2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2</v>
      </c>
      <c r="AA48" s="226">
        <f t="shared" si="2"/>
        <v>0</v>
      </c>
      <c r="AB48" s="226">
        <f>Z48+AA48</f>
        <v>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5" t="s">
        <v>78</v>
      </c>
      <c r="B50" s="535" t="s">
        <v>139</v>
      </c>
      <c r="C50" s="535"/>
      <c r="D50" s="535" t="s">
        <v>127</v>
      </c>
      <c r="E50" s="535"/>
      <c r="F50" s="535" t="s">
        <v>128</v>
      </c>
      <c r="G50" s="535"/>
      <c r="H50" s="535" t="s">
        <v>129</v>
      </c>
      <c r="I50" s="535"/>
      <c r="J50" s="535" t="s">
        <v>130</v>
      </c>
      <c r="K50" s="535"/>
      <c r="L50" s="535" t="s">
        <v>131</v>
      </c>
      <c r="M50" s="535"/>
      <c r="N50" s="535" t="s">
        <v>132</v>
      </c>
      <c r="O50" s="535"/>
      <c r="P50" s="535" t="s">
        <v>133</v>
      </c>
      <c r="Q50" s="535"/>
      <c r="R50" s="535" t="s">
        <v>134</v>
      </c>
      <c r="S50" s="535"/>
      <c r="T50" s="535" t="s">
        <v>135</v>
      </c>
      <c r="U50" s="535"/>
      <c r="V50" s="535" t="s">
        <v>136</v>
      </c>
      <c r="W50" s="535"/>
      <c r="X50" s="535" t="s">
        <v>96</v>
      </c>
      <c r="Y50" s="535"/>
      <c r="Z50" s="535" t="s">
        <v>41</v>
      </c>
      <c r="AA50" s="535"/>
      <c r="AB50" s="535" t="s">
        <v>77</v>
      </c>
    </row>
    <row r="51" spans="1:28" s="53" customFormat="1" ht="15" customHeight="1" x14ac:dyDescent="0.15">
      <c r="A51" s="535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21" bottom="0.19685039370078741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João Maria Leitão Montezuma de Carvalho</cp:lastModifiedBy>
  <cp:lastPrinted>2020-03-19T19:13:22Z</cp:lastPrinted>
  <dcterms:created xsi:type="dcterms:W3CDTF">2012-02-27T12:23:18Z</dcterms:created>
  <dcterms:modified xsi:type="dcterms:W3CDTF">2020-06-19T08:22:38Z</dcterms:modified>
</cp:coreProperties>
</file>