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ampgalva\Desktop\Balanço Social_2020\ESEC\"/>
    </mc:Choice>
  </mc:AlternateContent>
  <bookViews>
    <workbookView xWindow="0" yWindow="0" windowWidth="28800" windowHeight="12300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B24" i="72"/>
  <c r="AC23" i="72"/>
  <c r="AB23" i="72"/>
  <c r="AD23" i="72" s="1"/>
  <c r="AC22" i="72"/>
  <c r="AB22" i="72"/>
  <c r="AD22" i="72" s="1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D17" i="72" s="1"/>
  <c r="AC16" i="72"/>
  <c r="AD16" i="72" s="1"/>
  <c r="AB16" i="72"/>
  <c r="AC15" i="72"/>
  <c r="AB15" i="72"/>
  <c r="AC14" i="72"/>
  <c r="AB14" i="72"/>
  <c r="AC13" i="72"/>
  <c r="AB13" i="72"/>
  <c r="AC12" i="72"/>
  <c r="AD12" i="72" s="1"/>
  <c r="AB12" i="72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S51" i="72"/>
  <c r="R51" i="72"/>
  <c r="Q51" i="72"/>
  <c r="P51" i="72"/>
  <c r="U51" i="72"/>
  <c r="T51" i="72"/>
  <c r="O51" i="72"/>
  <c r="N51" i="72"/>
  <c r="AD24" i="72" l="1"/>
  <c r="AD15" i="72"/>
  <c r="AD14" i="72"/>
  <c r="AC51" i="72"/>
  <c r="AD13" i="72"/>
  <c r="AB51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AG12" i="72" s="1"/>
  <c r="X10" i="32"/>
  <c r="Y10" i="63" s="1"/>
  <c r="Y10" i="32"/>
  <c r="X11" i="32"/>
  <c r="Y11" i="32"/>
  <c r="X12" i="32"/>
  <c r="Y12" i="63" s="1"/>
  <c r="Y12" i="32"/>
  <c r="X13" i="32"/>
  <c r="Y13" i="32"/>
  <c r="X14" i="32"/>
  <c r="Z14" i="32" s="1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R11" i="71" s="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D48" i="68" s="1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AB12" i="61" s="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1" i="32"/>
  <c r="AG14" i="72" s="1"/>
  <c r="Z17" i="32"/>
  <c r="Y17" i="62" s="1"/>
  <c r="Z19" i="32"/>
  <c r="U19" i="71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R19" i="66"/>
  <c r="R35" i="66"/>
  <c r="Z28" i="67"/>
  <c r="AF23" i="68"/>
  <c r="AF27" i="68"/>
  <c r="AF39" i="68"/>
  <c r="AF43" i="68"/>
  <c r="N45" i="70"/>
  <c r="R5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U11" i="71"/>
  <c r="Y11" i="62"/>
  <c r="Y9" i="62"/>
  <c r="AG50" i="72"/>
  <c r="U47" i="71"/>
  <c r="AA47" i="63"/>
  <c r="Y47" i="62"/>
  <c r="AE47" i="61"/>
  <c r="AG46" i="72"/>
  <c r="AE43" i="61"/>
  <c r="Y29" i="62"/>
  <c r="AG30" i="72"/>
  <c r="AA27" i="63"/>
  <c r="AE27" i="61"/>
  <c r="AA17" i="63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Z11" i="63"/>
  <c r="X11" i="62"/>
  <c r="AD11" i="61"/>
  <c r="AF10" i="72"/>
  <c r="T7" i="71"/>
  <c r="Z7" i="63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Y44" i="62"/>
  <c r="AF46" i="72"/>
  <c r="T43" i="71"/>
  <c r="Z43" i="63"/>
  <c r="X43" i="62"/>
  <c r="AD43" i="61"/>
  <c r="AF44" i="72"/>
  <c r="T41" i="71"/>
  <c r="Z41" i="63"/>
  <c r="X41" i="62"/>
  <c r="AD41" i="61"/>
  <c r="X40" i="62"/>
  <c r="AF42" i="72"/>
  <c r="T39" i="71"/>
  <c r="Z39" i="63"/>
  <c r="X39" i="62"/>
  <c r="AD39" i="61"/>
  <c r="AF40" i="72"/>
  <c r="T37" i="71"/>
  <c r="Z37" i="63"/>
  <c r="X37" i="62"/>
  <c r="AD37" i="61"/>
  <c r="Z36" i="63"/>
  <c r="AF38" i="72"/>
  <c r="T35" i="71"/>
  <c r="Z35" i="63"/>
  <c r="X35" i="62"/>
  <c r="AD35" i="61"/>
  <c r="AF36" i="72"/>
  <c r="T33" i="71"/>
  <c r="Z33" i="63"/>
  <c r="X33" i="62"/>
  <c r="AD33" i="61"/>
  <c r="T32" i="71"/>
  <c r="AF34" i="72"/>
  <c r="T31" i="71"/>
  <c r="Z31" i="63"/>
  <c r="X31" i="62"/>
  <c r="AD31" i="61"/>
  <c r="AF32" i="72"/>
  <c r="T29" i="71"/>
  <c r="Z29" i="63"/>
  <c r="X29" i="62"/>
  <c r="AD29" i="61"/>
  <c r="AF31" i="72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X21" i="62"/>
  <c r="AD21" i="61"/>
  <c r="AF22" i="72"/>
  <c r="T19" i="71"/>
  <c r="Z19" i="63"/>
  <c r="X19" i="62"/>
  <c r="AD19" i="61"/>
  <c r="AF20" i="72"/>
  <c r="T17" i="71"/>
  <c r="Z17" i="63"/>
  <c r="X17" i="62"/>
  <c r="AD17" i="61"/>
  <c r="AF17" i="72"/>
  <c r="AF16" i="72"/>
  <c r="T13" i="71"/>
  <c r="Z13" i="63"/>
  <c r="X13" i="62"/>
  <c r="AD13" i="61"/>
  <c r="AF15" i="72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AE22" i="72"/>
  <c r="S19" i="71"/>
  <c r="Y19" i="63"/>
  <c r="W19" i="62"/>
  <c r="AC19" i="61"/>
  <c r="S18" i="71"/>
  <c r="Y18" i="63"/>
  <c r="AE20" i="72"/>
  <c r="S17" i="71"/>
  <c r="Y17" i="63"/>
  <c r="W17" i="62"/>
  <c r="AC17" i="61"/>
  <c r="U15" i="71"/>
  <c r="Y15" i="62"/>
  <c r="S14" i="71"/>
  <c r="Y14" i="63"/>
  <c r="AE14" i="72"/>
  <c r="S11" i="71"/>
  <c r="Y11" i="63"/>
  <c r="W11" i="62"/>
  <c r="AC11" i="61"/>
  <c r="AE12" i="72"/>
  <c r="S9" i="71"/>
  <c r="Y9" i="63"/>
  <c r="W9" i="62"/>
  <c r="AC9" i="61"/>
  <c r="U7" i="71"/>
  <c r="AE9" i="72"/>
  <c r="S6" i="71"/>
  <c r="AC6" i="61"/>
  <c r="Y4" i="63"/>
  <c r="AE52" i="61"/>
  <c r="X6" i="63"/>
  <c r="X23" i="63"/>
  <c r="X37" i="63"/>
  <c r="X40" i="63"/>
  <c r="R21" i="71"/>
  <c r="R45" i="71"/>
  <c r="R46" i="71"/>
  <c r="X5" i="63"/>
  <c r="X13" i="63"/>
  <c r="X36" i="63"/>
  <c r="V23" i="62"/>
  <c r="AB24" i="61"/>
  <c r="Y19" i="62"/>
  <c r="AE11" i="61"/>
  <c r="Q48" i="71" l="1"/>
  <c r="P48" i="71"/>
  <c r="Z21" i="32"/>
  <c r="AC12" i="61"/>
  <c r="S12" i="71"/>
  <c r="AE15" i="72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T36" i="71"/>
  <c r="AF35" i="72"/>
  <c r="AD32" i="61"/>
  <c r="Z32" i="32"/>
  <c r="Y32" i="62" s="1"/>
  <c r="Z32" i="63"/>
  <c r="T28" i="71"/>
  <c r="Z28" i="32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F13" i="72"/>
  <c r="AD10" i="61"/>
  <c r="Z10" i="63"/>
  <c r="Z8" i="32"/>
  <c r="Z8" i="63"/>
  <c r="AF11" i="72"/>
  <c r="AD8" i="61"/>
  <c r="Z6" i="32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AG9" i="72"/>
  <c r="U9" i="71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B52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AG17" i="72"/>
  <c r="Y27" i="62"/>
  <c r="AE34" i="61"/>
  <c r="AA34" i="63"/>
  <c r="Y43" i="62"/>
  <c r="AG31" i="72"/>
  <c r="Y6" i="62"/>
  <c r="AE9" i="61"/>
  <c r="AA9" i="63"/>
  <c r="U26" i="71"/>
  <c r="Y31" i="62"/>
  <c r="H48" i="64"/>
  <c r="J48" i="64" s="1"/>
  <c r="T48" i="62"/>
  <c r="AD7" i="72"/>
  <c r="N48" i="70" l="1"/>
  <c r="R48" i="66"/>
  <c r="R48" i="71"/>
  <c r="X48" i="63"/>
  <c r="AB48" i="61"/>
  <c r="U21" i="71"/>
  <c r="AA21" i="63"/>
  <c r="Y21" i="62"/>
  <c r="AE21" i="61"/>
  <c r="AG24" i="72"/>
  <c r="W49" i="63"/>
  <c r="Z49" i="61"/>
  <c r="B30" i="77"/>
  <c r="P49" i="71"/>
  <c r="Z48" i="32"/>
  <c r="R49" i="71" s="1"/>
  <c r="T49" i="6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X49" i="63"/>
  <c r="D30" i="77" l="1"/>
  <c r="AB49" i="61"/>
  <c r="AD52" i="72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<sst xmlns="http://schemas.openxmlformats.org/spreadsheetml/2006/main" count="2374" uniqueCount="560">
  <si>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</si>
  <si>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</si>
  <si>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</si>
  <si>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</si>
  <si>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</si>
  <si>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</si>
  <si>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</si>
  <si>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</si>
  <si>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</si>
  <si>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</si>
  <si>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</si>
  <si>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</si>
  <si>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</si>
  <si>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</si>
  <si>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</si>
  <si>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</si>
  <si>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</si>
  <si>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</si>
  <si>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</si>
  <si>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</si>
  <si>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</si>
  <si>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</si>
  <si>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</si>
  <si>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</si>
  <si>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</si>
  <si>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</si>
  <si>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</si>
  <si>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</si>
  <si>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</si>
  <si>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</si>
  <si>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</si>
  <si>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</si>
  <si>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</si>
  <si>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</si>
  <si>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</si>
  <si>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</si>
  <si>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</si>
  <si>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</si>
  <si>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</si>
  <si>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</si>
  <si>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</si>
  <si>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</si>
  <si>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</si>
  <si>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</si>
  <si>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</si>
  <si>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</si>
  <si>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</si>
  <si>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</si>
  <si>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</si>
  <si>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</si>
  <si>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</si>
  <si>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</si>
  <si>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</si>
  <si>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</si>
  <si>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</si>
  <si>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</si>
  <si>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</si>
  <si>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</si>
  <si>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</si>
  <si>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</si>
  <si>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</si>
  <si>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</si>
  <si>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</si>
  <si>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</si>
  <si>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</si>
  <si>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</si>
  <si>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</si>
  <si>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</si>
  <si>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</si>
  <si>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</si>
  <si>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</si>
  <si>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</si>
  <si>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</si>
  <si>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</si>
  <si>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</si>
  <si>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</si>
  <si>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</si>
  <si>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</si>
  <si>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</si>
  <si>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</si>
  <si>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</si>
  <si>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</si>
  <si>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</si>
  <si>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</si>
  <si>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</si>
  <si>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</si>
  <si>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</si>
  <si>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</si>
  <si>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</si>
  <si>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</si>
  <si>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</si>
  <si>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</si>
  <si>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</si>
  <si>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</si>
  <si>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</si>
  <si>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</si>
  <si>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</si>
  <si>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</si>
  <si>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</si>
  <si>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</si>
  <si>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</si>
  <si>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</si>
  <si>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</si>
  <si>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</si>
  <si>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</si>
  <si>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</si>
  <si>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</si>
  <si>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</si>
  <si>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</si>
  <si>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</si>
  <si>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</si>
  <si>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</si>
  <si>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</si>
  <si>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</si>
  <si>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</si>
  <si>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</si>
  <si>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</si>
  <si>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</si>
  <si>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</si>
  <si>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</si>
  <si>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</si>
  <si>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</si>
  <si>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</si>
  <si>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</si>
  <si>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</si>
  <si>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</si>
  <si>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</si>
  <si>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</si>
  <si>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</si>
  <si>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</si>
  <si>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</si>
  <si>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</si>
  <si>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</si>
  <si>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</si>
  <si>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</si>
  <si>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</si>
  <si>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</si>
  <si>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</si>
  <si>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</si>
  <si>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</si>
  <si>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</si>
  <si>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</si>
  <si>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</si>
  <si>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</si>
  <si>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</si>
  <si>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</si>
  <si>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</si>
  <si>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</si>
  <si>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</si>
  <si>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</si>
  <si>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</si>
  <si>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</si>
  <si>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</si>
  <si>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</si>
  <si>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</si>
  <si>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</si>
  <si>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</si>
  <si>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</si>
  <si>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</si>
  <si>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</si>
  <si>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</si>
  <si>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</si>
  <si>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</si>
  <si>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</si>
  <si>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</si>
  <si>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</si>
  <si>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</si>
  <si>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</si>
  <si>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</si>
  <si>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</si>
  <si>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</si>
  <si>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</si>
  <si>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</si>
  <si>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</si>
  <si>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</si>
  <si>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</si>
  <si>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</si>
  <si>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</si>
  <si>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</si>
  <si>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</si>
  <si>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</si>
  <si>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</si>
  <si>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</si>
  <si>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</si>
  <si>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</si>
  <si>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</si>
  <si>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</si>
  <si>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</si>
  <si>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</si>
  <si>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</si>
  <si>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</si>
  <si>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</si>
  <si>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</si>
  <si>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</si>
  <si>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</si>
  <si>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</si>
  <si>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</si>
  <si>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</si>
  <si>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</si>
  <si>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</si>
  <si>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</si>
  <si>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</si>
  <si>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</si>
  <si>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</si>
  <si>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</si>
  <si>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</si>
  <si>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</si>
  <si>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</si>
  <si>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</si>
  <si>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</si>
  <si>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</si>
  <si>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</si>
  <si>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</si>
  <si>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</si>
  <si>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</si>
  <si>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</si>
  <si>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</si>
  <si>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</si>
  <si>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</si>
  <si>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</si>
  <si>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</si>
  <si>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</si>
  <si>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</si>
  <si>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</si>
  <si>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</si>
  <si>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</si>
  <si>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</si>
  <si>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</si>
  <si>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</si>
  <si>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</si>
  <si>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</si>
  <si>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</si>
  <si>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</si>
  <si>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</si>
  <si>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</si>
  <si>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</si>
  <si>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</si>
  <si>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</si>
  <si>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</si>
  <si>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</si>
  <si>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</si>
  <si>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</si>
  <si>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</si>
  <si>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</si>
  <si>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</si>
  <si>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</si>
  <si>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</si>
  <si>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</si>
  <si>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</si>
  <si>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</si>
  <si>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</si>
  <si>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</si>
  <si>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</si>
  <si>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</si>
  <si>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</si>
  <si>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</si>
  <si>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</si>
  <si>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</si>
  <si>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</si>
  <si>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</si>
  <si>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</si>
  <si>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</si>
  <si>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</si>
  <si>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</si>
  <si>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</si>
  <si>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</si>
  <si>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</si>
  <si>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</si>
  <si>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</si>
  <si>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</si>
  <si>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</si>
  <si>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</si>
  <si>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</si>
  <si>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</si>
  <si>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</si>
  <si>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</si>
  <si>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</si>
  <si>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</si>
  <si>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</si>
  <si>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</si>
  <si>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</si>
  <si>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</si>
  <si>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</si>
  <si>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</si>
  <si>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</si>
  <si>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</si>
  <si>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</si>
  <si>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</si>
  <si>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</si>
  <si>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</si>
  <si>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</si>
  <si>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</si>
  <si>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</si>
  <si>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</si>
  <si>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</si>
  <si>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</si>
  <si>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</si>
  <si>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</si>
  <si>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</si>
  <si>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</si>
  <si>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</si>
  <si>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</si>
  <si>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</si>
  <si>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</si>
  <si>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</si>
  <si>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</si>
  <si>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</si>
  <si>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</si>
  <si>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</si>
  <si>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</si>
  <si>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</si>
  <si>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</si>
  <si>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</si>
  <si>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</si>
  <si>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</si>
  <si>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</si>
  <si>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</si>
  <si>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</si>
  <si>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</si>
  <si>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</si>
  <si>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</si>
  <si>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</si>
  <si>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</si>
  <si>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</si>
  <si>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</si>
  <si>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</si>
  <si>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</si>
  <si>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</si>
  <si>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</si>
  <si>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</si>
  <si>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</si>
  <si>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</si>
  <si>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</si>
  <si>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</si>
  <si>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</si>
  <si>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</si>
  <si>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</si>
  <si>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</si>
  <si>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</si>
  <si>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</si>
  <si>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</si>
  <si>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</si>
  <si>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</si>
  <si>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</si>
  <si>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</si>
  <si>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</si>
  <si>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</si>
  <si>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</si>
  <si>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</si>
  <si>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</si>
  <si>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</si>
  <si>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</si>
  <si>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</si>
  <si>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</si>
  <si>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</si>
  <si>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</si>
  <si>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</si>
  <si>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</si>
  <si>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</si>
  <si>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</si>
  <si>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</si>
  <si>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</si>
  <si>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</si>
  <si>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</si>
  <si>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</si>
  <si>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</si>
  <si>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</si>
  <si>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</si>
  <si>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</si>
  <si>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</si>
  <si>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</si>
  <si>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</si>
  <si>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</si>
  <si>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</si>
  <si>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</si>
  <si>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</si>
  <si>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</si>
  <si>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</si>
  <si>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</si>
  <si>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</si>
  <si>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</si>
  <si>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</si>
  <si>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</si>
  <si>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</si>
  <si>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</si>
  <si>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</si>
  <si>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</si>
  <si>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</si>
  <si>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</si>
  <si>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</si>
  <si>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</si>
  <si>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</si>
  <si>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</si>
  <si>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</si>
  <si>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</si>
  <si>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</si>
  <si>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</si>
  <si>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</si>
  <si>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</si>
  <si>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</si>
  <si>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</si>
  <si>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</si>
  <si>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</si>
  <si>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</si>
  <si>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</si>
  <si>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</si>
  <si>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</si>
  <si>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</si>
  <si>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</si>
  <si>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</si>
  <si>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</si>
  <si>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</si>
  <si>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</si>
  <si>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</si>
  <si>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</si>
  <si>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</si>
  <si>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</si>
  <si>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</si>
  <si>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</si>
  <si>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</si>
  <si>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</si>
  <si>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</si>
  <si>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</si>
  <si>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</si>
  <si>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</si>
  <si>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</si>
  <si>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</si>
  <si>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</si>
  <si>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</si>
  <si>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</si>
  <si>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</si>
  <si>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</si>
  <si>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</si>
  <si>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</si>
  <si>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</si>
  <si>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</si>
  <si>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</si>
  <si>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</si>
  <si>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</si>
  <si>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</si>
  <si>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</si>
  <si>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</si>
  <si>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</si>
  <si>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</si>
  <si>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</si>
  <si>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</si>
  <si>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</si>
  <si>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</si>
  <si>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</si>
  <si>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</si>
  <si>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</si>
  <si>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</si>
  <si>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</si>
  <si>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</si>
  <si>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</si>
  <si>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</si>
  <si>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</si>
  <si>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</si>
  <si>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</si>
  <si>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</si>
  <si>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</si>
  <si>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</si>
  <si>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</si>
  <si>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</si>
  <si>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</si>
  <si>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</si>
  <si>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</si>
  <si>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</si>
  <si>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</si>
  <si>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</si>
  <si>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</si>
  <si>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</si>
  <si>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</si>
  <si>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</si>
  <si>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</si>
  <si>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</si>
  <si>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</si>
  <si>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</si>
  <si>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</si>
  <si>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</si>
  <si>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</si>
  <si>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</si>
  <si>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</si>
  <si>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</si>
  <si>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</si>
  <si>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</si>
  <si>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</si>
  <si>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</si>
  <si>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</si>
  <si>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</si>
  <si>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</si>
  <si>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</si>
  <si>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</si>
  <si>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</si>
  <si>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</si>
  <si>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</si>
  <si>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</si>
  <si>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</si>
  <si>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</si>
  <si>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</si>
  <si>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</si>
  <si>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</si>
  <si>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</si>
  <si>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</si>
  <si>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</si>
  <si>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</si>
  <si>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</si>
  <si>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</si>
  <si>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</si>
  <si>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</si>
  <si>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</si>
  <si>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</si>
  <si>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</si>
  <si>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</si>
  <si>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</si>
  <si>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</si>
  <si>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</si>
  <si>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</si>
  <si>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</si>
  <si>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</si>
  <si>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</si>
  <si>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</si>
  <si>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</si>
  <si>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</si>
  <si>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</si>
  <si>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</si>
  <si>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</si>
  <si>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</si>
  <si>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</si>
  <si>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</si>
  <si>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</si>
  <si>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</si>
  <si>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</si>
  <si>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</si>
  <si>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</si>
  <si>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</si>
  <si>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</si>
  <si>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</si>
  <si>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</si>
  <si>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</si>
  <si>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</si>
  <si>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</si>
  <si>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</si>
  <si>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</si>
  <si>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</si>
  <si>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</si>
  <si>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</si>
  <si>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</si>
  <si>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</si>
  <si>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</si>
  <si>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</si>
  <si>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&lt;12 horas</t>
  </si>
  <si>
    <t>12 - 17 horas</t>
  </si>
  <si>
    <t>&gt;17 horas</t>
  </si>
  <si>
    <t>Ciência, Tecnologia e Ensino Superior</t>
  </si>
  <si>
    <t>Instituto Politécnico de Coimbra</t>
  </si>
  <si>
    <t>Escola Superior de Educação</t>
  </si>
  <si>
    <t>João Montezuma de Carvalho</t>
  </si>
  <si>
    <t>dgrh@ipc.pt</t>
  </si>
  <si>
    <t>19 de março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</si>
</sst>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0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 x14ac:dyDescent="0.2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 x14ac:dyDescent="0.2">
      <c r="A4" s="10"/>
      <c r="B4" s="490">
        <v>2020</v>
      </c>
      <c r="C4" s="491"/>
      <c r="D4" s="492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102350500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5" t="s">
        <v>554</v>
      </c>
      <c r="D8" s="495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4" t="s">
        <v>555</v>
      </c>
      <c r="D9" s="484"/>
      <c r="E9" s="20"/>
      <c r="F9" s="9"/>
      <c r="G9" s="467"/>
      <c r="H9" s="467"/>
    </row>
    <row r="10" spans="1:8" ht="28.5" customHeight="1" x14ac:dyDescent="0.3">
      <c r="A10" s="10"/>
      <c r="B10" s="16"/>
      <c r="C10" s="484" t="s">
        <v>556</v>
      </c>
      <c r="D10" s="484"/>
      <c r="E10" s="20"/>
      <c r="F10" s="9"/>
      <c r="G10" s="467"/>
      <c r="H10" s="467"/>
    </row>
    <row r="11" spans="1:8" ht="50.1" customHeight="1" x14ac:dyDescent="0.3">
      <c r="A11" s="10"/>
      <c r="B11" s="496" t="s">
        <v>6</v>
      </c>
      <c r="C11" s="496"/>
      <c r="D11" s="497"/>
      <c r="E11" s="20"/>
      <c r="F11" s="9"/>
      <c r="G11" s="467"/>
      <c r="H11" s="467"/>
    </row>
    <row r="12" spans="1:8" ht="24.75" customHeight="1" x14ac:dyDescent="0.3">
      <c r="A12" s="10"/>
      <c r="B12" s="498" t="s">
        <v>7</v>
      </c>
      <c r="C12" s="496"/>
      <c r="D12" s="496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2020</v>
      </c>
      <c r="C13" s="22">
        <v>193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2020</v>
      </c>
      <c r="C14" s="24">
        <v>202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1" t="s">
        <v>550</v>
      </c>
      <c r="C16" s="502"/>
      <c r="D16" s="502"/>
      <c r="E16" s="20"/>
      <c r="F16" s="9"/>
      <c r="G16" s="467"/>
      <c r="H16" s="467"/>
    </row>
    <row r="17" spans="1:8" ht="24.75" customHeight="1" x14ac:dyDescent="0.3">
      <c r="A17" s="10"/>
      <c r="B17" s="499" t="s">
        <v>437</v>
      </c>
      <c r="C17" s="500"/>
      <c r="D17" s="500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5" t="s">
        <v>557</v>
      </c>
      <c r="D18" s="495"/>
      <c r="E18" s="26"/>
      <c r="F18" s="9"/>
      <c r="G18" s="467"/>
      <c r="H18" s="467"/>
    </row>
    <row r="19" spans="1:8" ht="28.5" customHeight="1" x14ac:dyDescent="0.3">
      <c r="A19" s="10"/>
      <c r="B19" s="6"/>
      <c r="C19" s="484"/>
      <c r="D19" s="484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5">
        <v>239791250</v>
      </c>
      <c r="D20" s="495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4" t="s">
        <v>558</v>
      </c>
      <c r="D21" s="484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4" t="s">
        <v>559</v>
      </c>
      <c r="D22" s="484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B22" sqref="B22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2" t="s">
        <v>442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3" customFormat="1" ht="34.5" customHeight="1" x14ac:dyDescent="0.15">
      <c r="A2" s="531" t="s">
        <v>141</v>
      </c>
      <c r="B2" s="541" t="s">
        <v>142</v>
      </c>
      <c r="C2" s="541"/>
      <c r="D2" s="541" t="s">
        <v>143</v>
      </c>
      <c r="E2" s="541"/>
      <c r="F2" s="541" t="s">
        <v>493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1" t="s">
        <v>41</v>
      </c>
      <c r="Q2" s="531"/>
      <c r="R2" s="531" t="s">
        <v>41</v>
      </c>
    </row>
    <row r="3" spans="1:18" s="53" customFormat="1" ht="15" customHeight="1" x14ac:dyDescent="0.15">
      <c r="A3" s="531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1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>
        <v>1</v>
      </c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1</v>
      </c>
      <c r="Q10" s="225">
        <f t="shared" si="0"/>
        <v>1</v>
      </c>
      <c r="R10" s="225">
        <f t="shared" si="1"/>
        <v>2</v>
      </c>
    </row>
    <row r="11" spans="1:18" s="53" customFormat="1" ht="24.95" customHeight="1" x14ac:dyDescent="0.15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 x14ac:dyDescent="0.15">
      <c r="A12" s="374" t="s">
        <v>47</v>
      </c>
      <c r="B12" s="314"/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1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55</v>
      </c>
      <c r="O21" s="358">
        <v>60</v>
      </c>
      <c r="P21" s="225">
        <f t="shared" si="0"/>
        <v>55</v>
      </c>
      <c r="Q21" s="225">
        <f t="shared" si="0"/>
        <v>60</v>
      </c>
      <c r="R21" s="225">
        <f t="shared" si="1"/>
        <v>115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</v>
      </c>
      <c r="C48" s="282">
        <f t="shared" ref="C48:O48" si="2">SUM(C4:C47)</f>
        <v>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55</v>
      </c>
      <c r="O48" s="226">
        <f t="shared" si="2"/>
        <v>60</v>
      </c>
      <c r="P48" s="226">
        <f>SUM(P4:P47)</f>
        <v>56</v>
      </c>
      <c r="Q48" s="226">
        <f>SUM(Q4:Q47)</f>
        <v>63</v>
      </c>
      <c r="R48" s="226">
        <f>P48+Q48</f>
        <v>119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4" customFormat="1" ht="39.950000000000003" customHeight="1" x14ac:dyDescent="0.15">
      <c r="A2" s="530" t="s">
        <v>154</v>
      </c>
      <c r="B2" s="530" t="s">
        <v>155</v>
      </c>
      <c r="C2" s="530"/>
      <c r="D2" s="530" t="s">
        <v>156</v>
      </c>
      <c r="E2" s="530"/>
      <c r="F2" s="530" t="s">
        <v>157</v>
      </c>
      <c r="G2" s="530"/>
      <c r="H2" s="530" t="s">
        <v>158</v>
      </c>
      <c r="I2" s="530"/>
      <c r="J2" s="530" t="s">
        <v>159</v>
      </c>
      <c r="K2" s="530"/>
      <c r="L2" s="530" t="s">
        <v>160</v>
      </c>
      <c r="M2" s="530"/>
      <c r="N2" s="530" t="s">
        <v>161</v>
      </c>
      <c r="O2" s="530"/>
      <c r="P2" s="530" t="s">
        <v>494</v>
      </c>
      <c r="Q2" s="530"/>
      <c r="R2" s="530" t="s">
        <v>407</v>
      </c>
      <c r="S2" s="530"/>
      <c r="T2" s="530" t="s">
        <v>408</v>
      </c>
      <c r="U2" s="530"/>
      <c r="V2" s="530" t="s">
        <v>162</v>
      </c>
      <c r="W2" s="530"/>
      <c r="X2" s="530" t="s">
        <v>41</v>
      </c>
      <c r="Y2" s="530"/>
      <c r="Z2" s="530" t="s">
        <v>77</v>
      </c>
    </row>
    <row r="3" spans="1:26" s="94" customFormat="1" ht="15" customHeight="1" x14ac:dyDescent="0.15">
      <c r="A3" s="530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0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G34" activePane="bottomRight" state="frozen"/>
      <selection activeCell="J10" sqref="J10"/>
      <selection pane="topRight" activeCell="J10" sqref="J10"/>
      <selection pane="bottomLeft" activeCell="J10" sqref="J10"/>
      <selection pane="bottomRight" activeCell="AC43" sqref="AC43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5" customFormat="1" ht="39.950000000000003" customHeight="1" x14ac:dyDescent="0.15">
      <c r="A2" s="531" t="s">
        <v>154</v>
      </c>
      <c r="B2" s="531" t="s">
        <v>155</v>
      </c>
      <c r="C2" s="531"/>
      <c r="D2" s="531" t="s">
        <v>164</v>
      </c>
      <c r="E2" s="531"/>
      <c r="F2" s="531" t="s">
        <v>165</v>
      </c>
      <c r="G2" s="531"/>
      <c r="H2" s="531" t="s">
        <v>166</v>
      </c>
      <c r="I2" s="531"/>
      <c r="J2" s="531" t="s">
        <v>158</v>
      </c>
      <c r="K2" s="531"/>
      <c r="L2" s="531" t="s">
        <v>167</v>
      </c>
      <c r="M2" s="531"/>
      <c r="N2" s="531" t="s">
        <v>168</v>
      </c>
      <c r="O2" s="531"/>
      <c r="P2" s="531" t="s">
        <v>169</v>
      </c>
      <c r="Q2" s="531"/>
      <c r="R2" s="531" t="s">
        <v>170</v>
      </c>
      <c r="S2" s="531"/>
      <c r="T2" s="531" t="s">
        <v>171</v>
      </c>
      <c r="U2" s="531"/>
      <c r="V2" s="531" t="s">
        <v>172</v>
      </c>
      <c r="W2" s="531"/>
      <c r="X2" s="531" t="s">
        <v>494</v>
      </c>
      <c r="Y2" s="531"/>
      <c r="Z2" s="531" t="s">
        <v>407</v>
      </c>
      <c r="AA2" s="531"/>
      <c r="AB2" s="531" t="s">
        <v>173</v>
      </c>
      <c r="AC2" s="531"/>
      <c r="AD2" s="531" t="s">
        <v>41</v>
      </c>
      <c r="AE2" s="531"/>
      <c r="AF2" s="531" t="s">
        <v>77</v>
      </c>
    </row>
    <row r="3" spans="1:32" s="105" customFormat="1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1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52</v>
      </c>
      <c r="AC21" s="358">
        <v>58</v>
      </c>
      <c r="AD21" s="225">
        <f t="shared" si="0"/>
        <v>52</v>
      </c>
      <c r="AE21" s="225">
        <f t="shared" si="0"/>
        <v>58</v>
      </c>
      <c r="AF21" s="225">
        <f t="shared" si="1"/>
        <v>110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52</v>
      </c>
      <c r="AC48" s="226">
        <f t="shared" si="2"/>
        <v>58</v>
      </c>
      <c r="AD48" s="226">
        <f>SUM(AD4:AD47)</f>
        <v>52</v>
      </c>
      <c r="AE48" s="226">
        <f>SUM(AE4:AE47)</f>
        <v>58</v>
      </c>
      <c r="AF48" s="226">
        <f>AD48+AE48</f>
        <v>110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F11" sqref="F11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5" t="s">
        <v>14</v>
      </c>
      <c r="B1" s="546"/>
      <c r="C1" s="546"/>
      <c r="D1" s="546"/>
      <c r="E1" s="546"/>
      <c r="F1" s="546"/>
      <c r="G1" s="546"/>
    </row>
    <row r="2" spans="1:7" s="112" customFormat="1" ht="24" customHeight="1" x14ac:dyDescent="0.15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2" customFormat="1" ht="24" customHeight="1" x14ac:dyDescent="0.15">
      <c r="A3" s="549"/>
      <c r="B3" s="550"/>
      <c r="C3" s="550"/>
      <c r="D3" s="550"/>
      <c r="E3" s="550"/>
      <c r="F3" s="550"/>
      <c r="G3" s="550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3</v>
      </c>
      <c r="C10" s="362"/>
      <c r="D10" s="361"/>
      <c r="E10" s="361"/>
      <c r="F10" s="361">
        <v>1</v>
      </c>
      <c r="G10" s="225">
        <f t="shared" si="0"/>
        <v>4</v>
      </c>
    </row>
    <row r="11" spans="1:7" s="112" customFormat="1" ht="24.95" customHeight="1" x14ac:dyDescent="0.15">
      <c r="A11" s="374" t="s">
        <v>46</v>
      </c>
      <c r="B11" s="361">
        <v>2</v>
      </c>
      <c r="C11" s="361"/>
      <c r="D11" s="361"/>
      <c r="E11" s="361"/>
      <c r="F11" s="361"/>
      <c r="G11" s="225">
        <f t="shared" si="0"/>
        <v>2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>
        <v>11</v>
      </c>
      <c r="C21" s="361"/>
      <c r="D21" s="361"/>
      <c r="E21" s="361"/>
      <c r="F21" s="361"/>
      <c r="G21" s="225">
        <f t="shared" si="0"/>
        <v>11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16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17</v>
      </c>
    </row>
    <row r="49" spans="1:13" s="112" customFormat="1" ht="9.9499999999999993" customHeight="1" x14ac:dyDescent="0.15">
      <c r="A49" s="547"/>
      <c r="B49" s="547"/>
      <c r="C49" s="547"/>
      <c r="D49" s="547"/>
      <c r="E49" s="547"/>
      <c r="F49" s="547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11" sqref="J1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39.950000000000003" customHeight="1" x14ac:dyDescent="0.2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 x14ac:dyDescent="0.2">
      <c r="A3" s="55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2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>
        <v>1</v>
      </c>
      <c r="G10" s="358">
        <v>2</v>
      </c>
      <c r="H10" s="314">
        <v>1</v>
      </c>
      <c r="I10" s="358"/>
      <c r="J10" s="314"/>
      <c r="K10" s="358"/>
      <c r="L10" s="279">
        <f t="shared" si="0"/>
        <v>2</v>
      </c>
      <c r="M10" s="279">
        <f t="shared" si="0"/>
        <v>2</v>
      </c>
      <c r="N10" s="279">
        <f t="shared" si="1"/>
        <v>4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>
        <v>1</v>
      </c>
      <c r="J11" s="314"/>
      <c r="K11" s="358"/>
      <c r="L11" s="279">
        <f t="shared" si="0"/>
        <v>0</v>
      </c>
      <c r="M11" s="279">
        <f t="shared" si="0"/>
        <v>2</v>
      </c>
      <c r="N11" s="279">
        <f t="shared" si="1"/>
        <v>2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>
        <v>3</v>
      </c>
      <c r="E21" s="358">
        <v>1</v>
      </c>
      <c r="F21" s="314"/>
      <c r="G21" s="358"/>
      <c r="H21" s="314"/>
      <c r="I21" s="358"/>
      <c r="J21" s="314"/>
      <c r="K21" s="358"/>
      <c r="L21" s="279">
        <f t="shared" si="0"/>
        <v>3</v>
      </c>
      <c r="M21" s="279">
        <f t="shared" si="0"/>
        <v>1</v>
      </c>
      <c r="N21" s="279">
        <f t="shared" si="1"/>
        <v>4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1</v>
      </c>
      <c r="F48" s="281">
        <f t="shared" si="2"/>
        <v>1</v>
      </c>
      <c r="G48" s="281">
        <f t="shared" si="2"/>
        <v>3</v>
      </c>
      <c r="H48" s="281">
        <f t="shared" si="2"/>
        <v>1</v>
      </c>
      <c r="I48" s="281">
        <f t="shared" si="2"/>
        <v>1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5</v>
      </c>
      <c r="N48" s="280">
        <f>L48+M48</f>
        <v>10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M22" sqref="M22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4" t="s">
        <v>449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5" t="s">
        <v>83</v>
      </c>
      <c r="Q1" s="536"/>
      <c r="R1" s="537"/>
    </row>
    <row r="2" spans="1:21" ht="15" customHeight="1" x14ac:dyDescent="0.2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503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21" ht="15" customHeight="1" x14ac:dyDescent="0.2">
      <c r="A3" s="55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3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>
        <v>2</v>
      </c>
      <c r="C10" s="367">
        <v>4</v>
      </c>
      <c r="D10" s="314">
        <v>1</v>
      </c>
      <c r="E10" s="358">
        <v>7</v>
      </c>
      <c r="F10" s="314"/>
      <c r="G10" s="358"/>
      <c r="H10" s="314">
        <v>1</v>
      </c>
      <c r="I10" s="358">
        <v>11</v>
      </c>
      <c r="J10" s="314"/>
      <c r="K10" s="358"/>
      <c r="L10" s="314">
        <v>2</v>
      </c>
      <c r="M10" s="358">
        <v>1</v>
      </c>
      <c r="N10" s="314">
        <v>2</v>
      </c>
      <c r="O10" s="358">
        <v>5</v>
      </c>
      <c r="P10" s="279">
        <f t="shared" si="0"/>
        <v>8</v>
      </c>
      <c r="Q10" s="279">
        <f t="shared" si="0"/>
        <v>28</v>
      </c>
      <c r="R10" s="279">
        <f t="shared" si="1"/>
        <v>36</v>
      </c>
      <c r="S10" s="119">
        <f>'Quadro 1'!X10</f>
        <v>8</v>
      </c>
      <c r="T10" s="119">
        <f>'Quadro 1'!Y10</f>
        <v>28</v>
      </c>
      <c r="U10" s="119">
        <f>'Quadro 1'!Z10</f>
        <v>36</v>
      </c>
    </row>
    <row r="11" spans="1:21" ht="24.95" customHeight="1" x14ac:dyDescent="0.2">
      <c r="A11" s="374" t="s">
        <v>46</v>
      </c>
      <c r="B11" s="366"/>
      <c r="C11" s="367">
        <v>2</v>
      </c>
      <c r="D11" s="314"/>
      <c r="E11" s="358">
        <v>3</v>
      </c>
      <c r="F11" s="314"/>
      <c r="G11" s="358"/>
      <c r="H11" s="314"/>
      <c r="I11" s="358">
        <v>2</v>
      </c>
      <c r="J11" s="314"/>
      <c r="K11" s="358"/>
      <c r="L11" s="314"/>
      <c r="M11" s="358">
        <v>1</v>
      </c>
      <c r="N11" s="314"/>
      <c r="O11" s="358"/>
      <c r="P11" s="279">
        <f t="shared" si="0"/>
        <v>0</v>
      </c>
      <c r="Q11" s="279">
        <f t="shared" si="0"/>
        <v>8</v>
      </c>
      <c r="R11" s="279">
        <f t="shared" si="1"/>
        <v>8</v>
      </c>
      <c r="S11" s="119">
        <f>'Quadro 1'!X11</f>
        <v>0</v>
      </c>
      <c r="T11" s="119">
        <f>'Quadro 1'!Y11</f>
        <v>8</v>
      </c>
      <c r="U11" s="119">
        <f>'Quadro 1'!Z11</f>
        <v>8</v>
      </c>
    </row>
    <row r="12" spans="1:21" ht="24.95" customHeight="1" x14ac:dyDescent="0.2">
      <c r="A12" s="374" t="s">
        <v>47</v>
      </c>
      <c r="B12" s="366">
        <v>1</v>
      </c>
      <c r="C12" s="367">
        <v>3</v>
      </c>
      <c r="D12" s="314"/>
      <c r="E12" s="358"/>
      <c r="F12" s="314"/>
      <c r="G12" s="358"/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4</v>
      </c>
      <c r="R12" s="279">
        <f t="shared" si="1"/>
        <v>5</v>
      </c>
      <c r="S12" s="119">
        <f>'Quadro 1'!X12</f>
        <v>1</v>
      </c>
      <c r="T12" s="119">
        <f>'Quadro 1'!Y12</f>
        <v>4</v>
      </c>
      <c r="U12" s="119">
        <f>'Quadro 1'!Z12</f>
        <v>5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>
        <v>3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0</v>
      </c>
      <c r="R14" s="279">
        <f t="shared" si="1"/>
        <v>3</v>
      </c>
      <c r="S14" s="119">
        <f>'Quadro 1'!X14</f>
        <v>3</v>
      </c>
      <c r="T14" s="119">
        <f>'Quadro 1'!Y14</f>
        <v>0</v>
      </c>
      <c r="U14" s="119">
        <f>'Quadro 1'!Z14</f>
        <v>3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62</v>
      </c>
      <c r="M21" s="358">
        <v>87</v>
      </c>
      <c r="N21" s="314"/>
      <c r="O21" s="358"/>
      <c r="P21" s="279">
        <f t="shared" si="0"/>
        <v>62</v>
      </c>
      <c r="Q21" s="279">
        <f t="shared" si="0"/>
        <v>87</v>
      </c>
      <c r="R21" s="279">
        <f t="shared" si="1"/>
        <v>149</v>
      </c>
      <c r="S21" s="119">
        <f>'Quadro 1'!X21</f>
        <v>62</v>
      </c>
      <c r="T21" s="119">
        <f>'Quadro 1'!Y21</f>
        <v>87</v>
      </c>
      <c r="U21" s="119">
        <f>'Quadro 1'!Z21</f>
        <v>149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6</v>
      </c>
      <c r="C48" s="281">
        <f t="shared" ref="C48:O48" si="2">SUM(C4:C47)</f>
        <v>9</v>
      </c>
      <c r="D48" s="281">
        <f t="shared" si="2"/>
        <v>1</v>
      </c>
      <c r="E48" s="281">
        <f t="shared" si="2"/>
        <v>11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14</v>
      </c>
      <c r="J48" s="281">
        <f t="shared" si="2"/>
        <v>0</v>
      </c>
      <c r="K48" s="281">
        <f t="shared" si="2"/>
        <v>0</v>
      </c>
      <c r="L48" s="281">
        <f t="shared" si="2"/>
        <v>64</v>
      </c>
      <c r="M48" s="281">
        <f t="shared" si="2"/>
        <v>89</v>
      </c>
      <c r="N48" s="281">
        <f t="shared" si="2"/>
        <v>2</v>
      </c>
      <c r="O48" s="281">
        <f t="shared" si="2"/>
        <v>5</v>
      </c>
      <c r="P48" s="281">
        <f>SUM(P4:P47)</f>
        <v>74</v>
      </c>
      <c r="Q48" s="281">
        <f>SUM(Q4:Q47)</f>
        <v>128</v>
      </c>
      <c r="R48" s="281">
        <f>P48+Q48</f>
        <v>202</v>
      </c>
    </row>
    <row r="49" spans="1:18" ht="9.9499999999999993" customHeight="1" x14ac:dyDescent="0.2">
      <c r="P49" s="120">
        <f>'Quadro 1'!X48</f>
        <v>74</v>
      </c>
      <c r="Q49" s="120">
        <f>'Quadro 1'!Y48</f>
        <v>128</v>
      </c>
      <c r="R49" s="120">
        <f>'Quadro 1'!Z48</f>
        <v>202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E12" activePane="bottomRight" state="frozen"/>
      <selection activeCell="J10" sqref="J10"/>
      <selection pane="topRight" activeCell="J10" sqref="J10"/>
      <selection pane="bottomLeft" activeCell="J10" sqref="J10"/>
      <selection pane="bottomRight" activeCell="M25" sqref="M25"/>
    </sheetView>
  </sheetViews>
  <sheetFormatPr defaultColWidth="9.140625" defaultRowHeight="15" x14ac:dyDescent="0.2"/>
  <cols>
    <col min="1" max="1" width="30.7109375" style="76" customWidth="1"/>
    <col min="2" max="5" width="8.7109375" style="76" customWidth="1"/>
    <col min="6" max="6" width="9.42578125" style="76" customWidth="1"/>
    <col min="7" max="7" width="8.7109375" style="76" customWidth="1"/>
    <col min="8" max="8" width="10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4" t="s">
        <v>450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5" t="s">
        <v>83</v>
      </c>
      <c r="AC1" s="536"/>
      <c r="AD1" s="537"/>
    </row>
    <row r="2" spans="1:33" ht="19.5" customHeight="1" x14ac:dyDescent="0.2">
      <c r="A2" s="563" t="s">
        <v>125</v>
      </c>
      <c r="B2" s="565" t="s">
        <v>199</v>
      </c>
      <c r="C2" s="565"/>
      <c r="D2" s="565"/>
      <c r="E2" s="565"/>
      <c r="F2" s="565"/>
      <c r="G2" s="565"/>
      <c r="H2" s="565"/>
      <c r="I2" s="565"/>
      <c r="J2" s="567" t="s">
        <v>200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39" t="s">
        <v>41</v>
      </c>
      <c r="AC2" s="539"/>
      <c r="AD2" s="539" t="s">
        <v>77</v>
      </c>
    </row>
    <row r="3" spans="1:33" ht="46.5" customHeight="1" x14ac:dyDescent="0.2">
      <c r="A3" s="564"/>
      <c r="B3" s="566"/>
      <c r="C3" s="566"/>
      <c r="D3" s="566"/>
      <c r="E3" s="566"/>
      <c r="F3" s="566"/>
      <c r="G3" s="566"/>
      <c r="H3" s="565"/>
      <c r="I3" s="565"/>
      <c r="J3" s="557" t="s">
        <v>201</v>
      </c>
      <c r="K3" s="558"/>
      <c r="L3" s="557" t="s">
        <v>201</v>
      </c>
      <c r="M3" s="558"/>
      <c r="N3" s="557" t="s">
        <v>201</v>
      </c>
      <c r="O3" s="558"/>
      <c r="P3" s="557" t="s">
        <v>201</v>
      </c>
      <c r="Q3" s="558"/>
      <c r="R3" s="557" t="s">
        <v>201</v>
      </c>
      <c r="S3" s="558"/>
      <c r="T3" s="557" t="s">
        <v>201</v>
      </c>
      <c r="U3" s="558"/>
      <c r="V3" s="557" t="s">
        <v>201</v>
      </c>
      <c r="W3" s="558"/>
      <c r="X3" s="557" t="s">
        <v>201</v>
      </c>
      <c r="Y3" s="558"/>
      <c r="Z3" s="557" t="s">
        <v>201</v>
      </c>
      <c r="AA3" s="558"/>
      <c r="AB3" s="539" t="s">
        <v>42</v>
      </c>
      <c r="AC3" s="539" t="s">
        <v>43</v>
      </c>
      <c r="AD3" s="539"/>
    </row>
    <row r="4" spans="1:33" ht="29.25" customHeight="1" x14ac:dyDescent="0.2">
      <c r="A4" s="564"/>
      <c r="B4" s="227"/>
      <c r="C4" s="228"/>
      <c r="D4" s="228"/>
      <c r="E4" s="228"/>
      <c r="F4" s="228"/>
      <c r="G4" s="229"/>
      <c r="H4" s="571" t="s">
        <v>202</v>
      </c>
      <c r="I4" s="571"/>
      <c r="J4" s="568" t="s">
        <v>202</v>
      </c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70"/>
      <c r="AB4" s="539"/>
      <c r="AC4" s="539"/>
      <c r="AD4" s="539"/>
    </row>
    <row r="5" spans="1:33" ht="15" customHeight="1" x14ac:dyDescent="0.2">
      <c r="A5" s="564"/>
      <c r="B5" s="556" t="s">
        <v>203</v>
      </c>
      <c r="C5" s="556"/>
      <c r="D5" s="556" t="s">
        <v>441</v>
      </c>
      <c r="E5" s="556"/>
      <c r="F5" s="556" t="s">
        <v>204</v>
      </c>
      <c r="G5" s="556"/>
      <c r="H5" s="559"/>
      <c r="I5" s="560"/>
      <c r="J5" s="559" t="s">
        <v>551</v>
      </c>
      <c r="K5" s="560"/>
      <c r="L5" s="559" t="s">
        <v>552</v>
      </c>
      <c r="M5" s="560"/>
      <c r="N5" s="559" t="s">
        <v>553</v>
      </c>
      <c r="O5" s="560"/>
      <c r="P5" s="483"/>
      <c r="Q5" s="483"/>
      <c r="R5" s="483"/>
      <c r="S5" s="483"/>
      <c r="T5" s="483"/>
      <c r="U5" s="483"/>
      <c r="V5" s="559"/>
      <c r="W5" s="560"/>
      <c r="X5" s="559"/>
      <c r="Y5" s="560"/>
      <c r="Z5" s="559"/>
      <c r="AA5" s="560"/>
      <c r="AB5" s="539"/>
      <c r="AC5" s="539"/>
      <c r="AD5" s="539"/>
    </row>
    <row r="6" spans="1:33" ht="15" customHeight="1" x14ac:dyDescent="0.2">
      <c r="A6" s="56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39"/>
      <c r="AC6" s="539"/>
      <c r="AD6" s="539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B50" si="0">B8+D8+F8+H8+J8+L8+N8+P8+R8+T8+V8+X8+Z8</f>
        <v>0</v>
      </c>
      <c r="AC8" s="279">
        <f t="shared" ref="AC8:AC50" si="1">C8+E8+G8+I8+K8+M8+O8+Q8+S8+U8+W8+Y8+AA8</f>
        <v>0</v>
      </c>
      <c r="AD8" s="279">
        <f t="shared" ref="AD8:AD50" si="2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 x14ac:dyDescent="0.2">
      <c r="A11" s="374" t="s">
        <v>418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1"/>
        <v>1</v>
      </c>
      <c r="AD11" s="279">
        <f t="shared" si="2"/>
        <v>1</v>
      </c>
      <c r="AE11" s="119">
        <f>'Quadro 1'!X8</f>
        <v>0</v>
      </c>
      <c r="AF11" s="119">
        <f>'Quadro 1'!Y8</f>
        <v>1</v>
      </c>
      <c r="AG11" s="119">
        <f>'Quadro 1'!Z8</f>
        <v>1</v>
      </c>
    </row>
    <row r="12" spans="1:33" ht="24.95" customHeight="1" x14ac:dyDescent="0.2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0</v>
      </c>
      <c r="AD12" s="279">
        <f t="shared" si="2"/>
        <v>0</v>
      </c>
      <c r="AE12" s="119">
        <f>'Quadro 1'!X9</f>
        <v>0</v>
      </c>
      <c r="AF12" s="119">
        <f>'Quadro 1'!Y9</f>
        <v>0</v>
      </c>
      <c r="AG12" s="119">
        <f>'Quadro 1'!Z9</f>
        <v>0</v>
      </c>
    </row>
    <row r="13" spans="1:33" ht="24.95" customHeight="1" x14ac:dyDescent="0.2">
      <c r="A13" s="374" t="s">
        <v>45</v>
      </c>
      <c r="B13" s="366">
        <v>8</v>
      </c>
      <c r="C13" s="367">
        <v>28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8</v>
      </c>
      <c r="AC13" s="279">
        <f t="shared" si="1"/>
        <v>28</v>
      </c>
      <c r="AD13" s="279">
        <f t="shared" si="2"/>
        <v>36</v>
      </c>
      <c r="AE13" s="119">
        <f>'Quadro 1'!X10</f>
        <v>8</v>
      </c>
      <c r="AF13" s="119">
        <f>'Quadro 1'!Y10</f>
        <v>28</v>
      </c>
      <c r="AG13" s="119">
        <f>'Quadro 1'!Z10</f>
        <v>36</v>
      </c>
    </row>
    <row r="14" spans="1:33" ht="24.95" customHeight="1" x14ac:dyDescent="0.2">
      <c r="A14" s="374" t="s">
        <v>46</v>
      </c>
      <c r="B14" s="366"/>
      <c r="C14" s="367">
        <v>8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0</v>
      </c>
      <c r="AC14" s="279">
        <f t="shared" si="1"/>
        <v>8</v>
      </c>
      <c r="AD14" s="279">
        <f t="shared" si="2"/>
        <v>8</v>
      </c>
      <c r="AE14" s="119">
        <f>'Quadro 1'!X11</f>
        <v>0</v>
      </c>
      <c r="AF14" s="119">
        <f>'Quadro 1'!Y11</f>
        <v>8</v>
      </c>
      <c r="AG14" s="119">
        <f>'Quadro 1'!Z11</f>
        <v>8</v>
      </c>
    </row>
    <row r="15" spans="1:33" ht="24.95" customHeight="1" x14ac:dyDescent="0.2">
      <c r="A15" s="374" t="s">
        <v>47</v>
      </c>
      <c r="B15" s="366">
        <v>1</v>
      </c>
      <c r="C15" s="367">
        <v>4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</v>
      </c>
      <c r="AC15" s="279">
        <f t="shared" si="1"/>
        <v>4</v>
      </c>
      <c r="AD15" s="279">
        <f t="shared" si="2"/>
        <v>5</v>
      </c>
      <c r="AE15" s="119">
        <f>'Quadro 1'!X12</f>
        <v>1</v>
      </c>
      <c r="AF15" s="119">
        <f>'Quadro 1'!Y12</f>
        <v>4</v>
      </c>
      <c r="AG15" s="119">
        <f>'Quadro 1'!Z12</f>
        <v>5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>
        <v>3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3</v>
      </c>
      <c r="AC17" s="279">
        <f t="shared" si="1"/>
        <v>0</v>
      </c>
      <c r="AD17" s="279">
        <f t="shared" si="2"/>
        <v>3</v>
      </c>
      <c r="AE17" s="119">
        <f>'Quadro 1'!X14</f>
        <v>3</v>
      </c>
      <c r="AF17" s="119">
        <f>'Quadro 1'!Y14</f>
        <v>0</v>
      </c>
      <c r="AG17" s="119">
        <f>'Quadro 1'!Z14</f>
        <v>3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>
        <v>34</v>
      </c>
      <c r="C24" s="367">
        <v>50</v>
      </c>
      <c r="D24" s="333"/>
      <c r="E24" s="354"/>
      <c r="F24" s="333"/>
      <c r="G24" s="354"/>
      <c r="H24" s="333"/>
      <c r="I24" s="354"/>
      <c r="J24" s="333">
        <v>10</v>
      </c>
      <c r="K24" s="354">
        <v>14</v>
      </c>
      <c r="L24" s="333">
        <v>8</v>
      </c>
      <c r="M24" s="354">
        <v>8</v>
      </c>
      <c r="N24" s="333">
        <v>10</v>
      </c>
      <c r="O24" s="354">
        <v>15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62</v>
      </c>
      <c r="AC24" s="279">
        <f t="shared" si="1"/>
        <v>87</v>
      </c>
      <c r="AD24" s="279">
        <f t="shared" si="2"/>
        <v>149</v>
      </c>
      <c r="AE24" s="119">
        <f>'Quadro 1'!X21</f>
        <v>62</v>
      </c>
      <c r="AF24" s="119">
        <f>'Quadro 1'!Y21</f>
        <v>87</v>
      </c>
      <c r="AG24" s="119">
        <f>'Quadro 1'!Z21</f>
        <v>149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A51" si="3">SUM(B7:B50)</f>
        <v>46</v>
      </c>
      <c r="C51" s="281">
        <f t="shared" si="3"/>
        <v>91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10</v>
      </c>
      <c r="K51" s="281">
        <f t="shared" si="3"/>
        <v>14</v>
      </c>
      <c r="L51" s="281">
        <f t="shared" si="3"/>
        <v>8</v>
      </c>
      <c r="M51" s="281">
        <f t="shared" si="3"/>
        <v>8</v>
      </c>
      <c r="N51" s="281">
        <f t="shared" ref="N51:U51" si="4">SUM(N7:N50)</f>
        <v>10</v>
      </c>
      <c r="O51" s="281">
        <f t="shared" si="4"/>
        <v>15</v>
      </c>
      <c r="P51" s="281">
        <f t="shared" ref="P51:S51" si="5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74</v>
      </c>
      <c r="AC51" s="281">
        <f>SUM(AC7:AC50)</f>
        <v>128</v>
      </c>
      <c r="AD51" s="281">
        <f>AB51+AC51</f>
        <v>202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74</v>
      </c>
      <c r="AC52" s="125">
        <f>'Quadro 1'!Y48</f>
        <v>128</v>
      </c>
      <c r="AD52" s="125">
        <f>'Quadro 1'!Z48</f>
        <v>202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1" t="s">
        <v>206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4" s="117" customFormat="1" ht="16.5" customHeight="1" x14ac:dyDescent="0.2">
      <c r="A57" s="561" t="s">
        <v>521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4" s="117" customFormat="1" ht="13.35" customHeight="1" x14ac:dyDescent="0.2">
      <c r="A58" s="562" t="s">
        <v>433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4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5:O5"/>
    <mergeCell ref="N3:O3"/>
    <mergeCell ref="T3:U3"/>
    <mergeCell ref="P3:Q3"/>
    <mergeCell ref="R3:S3"/>
    <mergeCell ref="X5:Y5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22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2" t="s">
        <v>495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7"/>
    </row>
    <row r="2" spans="1:15" s="69" customFormat="1" ht="30" customHeight="1" x14ac:dyDescent="0.2">
      <c r="A2" s="531" t="s">
        <v>498</v>
      </c>
      <c r="B2" s="531" t="s">
        <v>496</v>
      </c>
      <c r="C2" s="531"/>
      <c r="D2" s="531" t="s">
        <v>497</v>
      </c>
      <c r="E2" s="531"/>
      <c r="F2" s="531" t="s">
        <v>207</v>
      </c>
      <c r="G2" s="531"/>
      <c r="H2" s="531" t="s">
        <v>208</v>
      </c>
      <c r="I2" s="531"/>
      <c r="J2" s="531" t="s">
        <v>209</v>
      </c>
      <c r="K2" s="531"/>
      <c r="L2" s="531" t="s">
        <v>41</v>
      </c>
      <c r="M2" s="531"/>
      <c r="N2" s="531" t="s">
        <v>41</v>
      </c>
    </row>
    <row r="3" spans="1:15" s="69" customFormat="1" ht="15" customHeight="1" x14ac:dyDescent="0.2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1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25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2" t="s">
        <v>499</v>
      </c>
      <c r="B1" s="572"/>
      <c r="C1" s="572"/>
      <c r="D1" s="572"/>
      <c r="E1" s="572"/>
      <c r="F1" s="572"/>
      <c r="G1" s="572"/>
      <c r="H1" s="572"/>
    </row>
    <row r="2" spans="1:8" s="53" customFormat="1" ht="15" customHeight="1" x14ac:dyDescent="0.15">
      <c r="A2" s="531" t="s">
        <v>211</v>
      </c>
      <c r="B2" s="531" t="s">
        <v>212</v>
      </c>
      <c r="C2" s="531"/>
      <c r="D2" s="531" t="s">
        <v>504</v>
      </c>
      <c r="E2" s="531"/>
      <c r="F2" s="531" t="s">
        <v>41</v>
      </c>
      <c r="G2" s="531"/>
      <c r="H2" s="531" t="s">
        <v>41</v>
      </c>
    </row>
    <row r="3" spans="1:8" s="53" customFormat="1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1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6" t="s">
        <v>429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E31" activePane="bottomRight" state="frozen"/>
      <selection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3" t="s">
        <v>16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</row>
    <row r="2" spans="1:30" ht="30" customHeight="1" x14ac:dyDescent="0.15">
      <c r="A2" s="531" t="s">
        <v>214</v>
      </c>
      <c r="B2" s="531" t="s">
        <v>215</v>
      </c>
      <c r="C2" s="531"/>
      <c r="D2" s="531" t="s">
        <v>216</v>
      </c>
      <c r="E2" s="531" t="s">
        <v>217</v>
      </c>
      <c r="F2" s="531" t="s">
        <v>218</v>
      </c>
      <c r="G2" s="531"/>
      <c r="H2" s="531" t="s">
        <v>219</v>
      </c>
      <c r="I2" s="531"/>
      <c r="J2" s="531" t="s">
        <v>220</v>
      </c>
      <c r="K2" s="531"/>
      <c r="L2" s="531" t="s">
        <v>221</v>
      </c>
      <c r="M2" s="531"/>
      <c r="N2" s="531" t="s">
        <v>222</v>
      </c>
      <c r="O2" s="531"/>
      <c r="P2" s="531" t="s">
        <v>223</v>
      </c>
      <c r="Q2" s="531"/>
      <c r="R2" s="531" t="s">
        <v>224</v>
      </c>
      <c r="S2" s="531"/>
      <c r="T2" s="531" t="s">
        <v>225</v>
      </c>
      <c r="U2" s="531"/>
      <c r="V2" s="531" t="s">
        <v>226</v>
      </c>
      <c r="W2" s="531"/>
      <c r="X2" s="531" t="s">
        <v>227</v>
      </c>
      <c r="Y2" s="531"/>
      <c r="Z2" s="531" t="s">
        <v>228</v>
      </c>
      <c r="AA2" s="531"/>
      <c r="AB2" s="531" t="s">
        <v>77</v>
      </c>
      <c r="AC2" s="531"/>
      <c r="AD2" s="531" t="s">
        <v>41</v>
      </c>
    </row>
    <row r="3" spans="1:30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1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>
        <v>284</v>
      </c>
      <c r="F10" s="410"/>
      <c r="G10" s="411"/>
      <c r="H10" s="410"/>
      <c r="I10" s="411">
        <v>443</v>
      </c>
      <c r="J10" s="410"/>
      <c r="K10" s="411"/>
      <c r="L10" s="410"/>
      <c r="M10" s="411">
        <v>16</v>
      </c>
      <c r="N10" s="410">
        <v>5</v>
      </c>
      <c r="O10" s="411"/>
      <c r="P10" s="410">
        <v>11.5</v>
      </c>
      <c r="Q10" s="411">
        <v>6</v>
      </c>
      <c r="R10" s="410"/>
      <c r="S10" s="411"/>
      <c r="T10" s="410"/>
      <c r="U10" s="411"/>
      <c r="V10" s="410">
        <v>1</v>
      </c>
      <c r="W10" s="411">
        <v>1</v>
      </c>
      <c r="X10" s="410"/>
      <c r="Y10" s="411"/>
      <c r="Z10" s="410">
        <v>15</v>
      </c>
      <c r="AA10" s="411">
        <v>159</v>
      </c>
      <c r="AB10" s="412">
        <f t="shared" si="0"/>
        <v>32.5</v>
      </c>
      <c r="AC10" s="412">
        <f t="shared" si="0"/>
        <v>909</v>
      </c>
      <c r="AD10" s="412">
        <f t="shared" si="1"/>
        <v>941.5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/>
      <c r="G11" s="411">
        <v>4</v>
      </c>
      <c r="H11" s="410"/>
      <c r="I11" s="411">
        <v>362</v>
      </c>
      <c r="J11" s="410"/>
      <c r="K11" s="411"/>
      <c r="L11" s="410"/>
      <c r="M11" s="411"/>
      <c r="N11" s="410"/>
      <c r="O11" s="411"/>
      <c r="P11" s="410"/>
      <c r="Q11" s="411">
        <v>2.5</v>
      </c>
      <c r="R11" s="410"/>
      <c r="S11" s="411"/>
      <c r="T11" s="410"/>
      <c r="U11" s="411"/>
      <c r="V11" s="410"/>
      <c r="W11" s="411">
        <v>1</v>
      </c>
      <c r="X11" s="410"/>
      <c r="Y11" s="411"/>
      <c r="Z11" s="410"/>
      <c r="AA11" s="411">
        <v>24</v>
      </c>
      <c r="AB11" s="412">
        <f t="shared" si="0"/>
        <v>0</v>
      </c>
      <c r="AC11" s="412">
        <f t="shared" si="0"/>
        <v>393.5</v>
      </c>
      <c r="AD11" s="412">
        <f t="shared" si="1"/>
        <v>393.5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/>
      <c r="I12" s="411"/>
      <c r="J12" s="410"/>
      <c r="K12" s="411">
        <v>40</v>
      </c>
      <c r="L12" s="410"/>
      <c r="M12" s="411"/>
      <c r="N12" s="410"/>
      <c r="O12" s="411"/>
      <c r="P12" s="410"/>
      <c r="Q12" s="411"/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</v>
      </c>
      <c r="AB12" s="412">
        <f t="shared" si="0"/>
        <v>0</v>
      </c>
      <c r="AC12" s="412">
        <f t="shared" si="0"/>
        <v>43</v>
      </c>
      <c r="AD12" s="412">
        <f t="shared" si="1"/>
        <v>43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12</v>
      </c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3</v>
      </c>
      <c r="AA14" s="411"/>
      <c r="AB14" s="412">
        <f t="shared" si="0"/>
        <v>15</v>
      </c>
      <c r="AC14" s="412">
        <f t="shared" si="0"/>
        <v>0</v>
      </c>
      <c r="AD14" s="412">
        <f t="shared" si="1"/>
        <v>15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>
        <v>15</v>
      </c>
      <c r="D21" s="410">
        <v>129</v>
      </c>
      <c r="E21" s="411">
        <v>174</v>
      </c>
      <c r="F21" s="410"/>
      <c r="G21" s="411"/>
      <c r="H21" s="410"/>
      <c r="I21" s="411">
        <v>987</v>
      </c>
      <c r="J21" s="410"/>
      <c r="K21" s="411"/>
      <c r="L21" s="410"/>
      <c r="M21" s="411">
        <v>3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>
        <v>8</v>
      </c>
      <c r="AB21" s="412">
        <f t="shared" si="0"/>
        <v>129</v>
      </c>
      <c r="AC21" s="412">
        <f t="shared" si="0"/>
        <v>1187</v>
      </c>
      <c r="AD21" s="412">
        <f t="shared" si="1"/>
        <v>1316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15</v>
      </c>
      <c r="D48" s="416">
        <f t="shared" si="2"/>
        <v>129</v>
      </c>
      <c r="E48" s="416">
        <f t="shared" si="2"/>
        <v>458</v>
      </c>
      <c r="F48" s="416">
        <f t="shared" si="2"/>
        <v>0</v>
      </c>
      <c r="G48" s="416">
        <f t="shared" si="2"/>
        <v>4</v>
      </c>
      <c r="H48" s="416">
        <f t="shared" si="2"/>
        <v>12</v>
      </c>
      <c r="I48" s="416">
        <f t="shared" si="2"/>
        <v>1792</v>
      </c>
      <c r="J48" s="416">
        <f t="shared" si="2"/>
        <v>0</v>
      </c>
      <c r="K48" s="416">
        <f t="shared" si="2"/>
        <v>40</v>
      </c>
      <c r="L48" s="416">
        <f t="shared" si="2"/>
        <v>0</v>
      </c>
      <c r="M48" s="416">
        <f t="shared" si="2"/>
        <v>19</v>
      </c>
      <c r="N48" s="416">
        <f t="shared" si="2"/>
        <v>5</v>
      </c>
      <c r="O48" s="416">
        <f t="shared" si="2"/>
        <v>0</v>
      </c>
      <c r="P48" s="416">
        <f t="shared" si="2"/>
        <v>11.5</v>
      </c>
      <c r="Q48" s="416">
        <f t="shared" si="2"/>
        <v>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2</v>
      </c>
      <c r="X48" s="416">
        <f t="shared" si="2"/>
        <v>0</v>
      </c>
      <c r="Y48" s="416">
        <f t="shared" si="2"/>
        <v>0</v>
      </c>
      <c r="Z48" s="416">
        <f t="shared" si="2"/>
        <v>18</v>
      </c>
      <c r="AA48" s="416">
        <f t="shared" si="2"/>
        <v>194</v>
      </c>
      <c r="AB48" s="416">
        <f>SUM(AB4:AB47)</f>
        <v>176.5</v>
      </c>
      <c r="AC48" s="416">
        <f>SUM(AC4:AC47)</f>
        <v>2532.5</v>
      </c>
      <c r="AD48" s="416">
        <f>SUM(AD4:AD47)</f>
        <v>2709</v>
      </c>
    </row>
    <row r="49" spans="1:30" ht="9.9499999999999993" customHeight="1" x14ac:dyDescent="0.15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6" t="s">
        <v>429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2" sqref="B2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2" t="s">
        <v>548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 x14ac:dyDescent="0.2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 x14ac:dyDescent="0.2">
      <c r="B7" s="516" t="s">
        <v>549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 x14ac:dyDescent="0.2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 x14ac:dyDescent="0.2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 x14ac:dyDescent="0.2">
      <c r="B10" s="520" t="s">
        <v>436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 x14ac:dyDescent="0.2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x14ac:dyDescent="0.2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x14ac:dyDescent="0.2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x14ac:dyDescent="0.2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x14ac:dyDescent="0.2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x14ac:dyDescent="0.2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x14ac:dyDescent="0.2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x14ac:dyDescent="0.2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x14ac:dyDescent="0.2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x14ac:dyDescent="0.2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x14ac:dyDescent="0.2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x14ac:dyDescent="0.2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x14ac:dyDescent="0.2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x14ac:dyDescent="0.2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x14ac:dyDescent="0.2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x14ac:dyDescent="0.2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x14ac:dyDescent="0.2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x14ac:dyDescent="0.2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x14ac:dyDescent="0.2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x14ac:dyDescent="0.2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x14ac:dyDescent="0.2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x14ac:dyDescent="0.2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x14ac:dyDescent="0.2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x14ac:dyDescent="0.2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x14ac:dyDescent="0.2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x14ac:dyDescent="0.2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x14ac:dyDescent="0.2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x14ac:dyDescent="0.2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x14ac:dyDescent="0.2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x14ac:dyDescent="0.2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x14ac:dyDescent="0.2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x14ac:dyDescent="0.2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x14ac:dyDescent="0.2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x14ac:dyDescent="0.2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x14ac:dyDescent="0.2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x14ac:dyDescent="0.2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x14ac:dyDescent="0.2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x14ac:dyDescent="0.2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.5" thickBot="1" x14ac:dyDescent="0.25">
      <c r="B57" s="509"/>
      <c r="C57" s="510"/>
      <c r="D57" s="510"/>
      <c r="E57" s="510"/>
      <c r="F57" s="510"/>
      <c r="G57" s="510"/>
      <c r="H57" s="510"/>
      <c r="I57" s="510"/>
      <c r="J57" s="511"/>
    </row>
    <row r="58" spans="2:10" ht="13.5" thickTop="1" x14ac:dyDescent="0.2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C9" sqref="C9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3" t="s">
        <v>451</v>
      </c>
      <c r="B1" s="573"/>
      <c r="C1" s="573"/>
      <c r="D1" s="573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5" t="s">
        <v>229</v>
      </c>
      <c r="B2" s="576"/>
      <c r="C2" s="576"/>
      <c r="D2" s="577"/>
    </row>
    <row r="3" spans="1:21" ht="15" customHeight="1" x14ac:dyDescent="0.2">
      <c r="A3" s="136" t="s">
        <v>11</v>
      </c>
      <c r="B3" s="578" t="s">
        <v>230</v>
      </c>
      <c r="C3" s="579"/>
      <c r="D3" s="137" t="s">
        <v>231</v>
      </c>
    </row>
    <row r="4" spans="1:21" ht="15" customHeight="1" x14ac:dyDescent="0.2">
      <c r="A4" s="417">
        <v>44196</v>
      </c>
      <c r="B4" s="580" t="s">
        <v>235</v>
      </c>
      <c r="C4" s="581"/>
      <c r="D4" s="582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3"/>
    </row>
    <row r="6" spans="1:21" ht="21.95" customHeight="1" x14ac:dyDescent="0.2">
      <c r="A6" s="237" t="s">
        <v>203</v>
      </c>
      <c r="B6" s="312">
        <v>4</v>
      </c>
      <c r="C6" s="344">
        <v>0.29166666666666669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4</v>
      </c>
      <c r="C11" s="230">
        <f>SUM(C6:C10)</f>
        <v>0.29166666666666669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4" t="s">
        <v>414</v>
      </c>
      <c r="C13" s="574"/>
      <c r="D13" s="574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5" t="s">
        <v>229</v>
      </c>
      <c r="B16" s="576"/>
      <c r="C16" s="576"/>
      <c r="D16" s="577"/>
    </row>
    <row r="17" spans="1:21" ht="15" customHeight="1" x14ac:dyDescent="0.2">
      <c r="A17" s="141" t="s">
        <v>11</v>
      </c>
      <c r="B17" s="578" t="s">
        <v>230</v>
      </c>
      <c r="C17" s="579"/>
      <c r="D17" s="137" t="s">
        <v>231</v>
      </c>
    </row>
    <row r="18" spans="1:21" ht="15" customHeight="1" x14ac:dyDescent="0.2">
      <c r="A18" s="417" t="s">
        <v>431</v>
      </c>
      <c r="B18" s="580"/>
      <c r="C18" s="581"/>
      <c r="D18" s="582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3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4" t="s">
        <v>414</v>
      </c>
      <c r="C27" s="574"/>
      <c r="D27" s="574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5" t="s">
        <v>229</v>
      </c>
      <c r="B30" s="576"/>
      <c r="C30" s="576"/>
      <c r="D30" s="577"/>
    </row>
    <row r="31" spans="1:21" ht="15" customHeight="1" x14ac:dyDescent="0.2">
      <c r="A31" s="141" t="s">
        <v>11</v>
      </c>
      <c r="B31" s="578" t="s">
        <v>230</v>
      </c>
      <c r="C31" s="579"/>
      <c r="D31" s="137" t="s">
        <v>231</v>
      </c>
    </row>
    <row r="32" spans="1:21" ht="15" customHeight="1" x14ac:dyDescent="0.2">
      <c r="A32" s="417" t="s">
        <v>431</v>
      </c>
      <c r="B32" s="580"/>
      <c r="C32" s="581"/>
      <c r="D32" s="582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3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4" t="s">
        <v>414</v>
      </c>
      <c r="C41" s="574"/>
      <c r="D41" s="574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5" t="s">
        <v>229</v>
      </c>
      <c r="B44" s="576"/>
      <c r="C44" s="576"/>
      <c r="D44" s="577"/>
    </row>
    <row r="45" spans="1:21" ht="15" customHeight="1" x14ac:dyDescent="0.2">
      <c r="A45" s="141" t="s">
        <v>11</v>
      </c>
      <c r="B45" s="578" t="s">
        <v>230</v>
      </c>
      <c r="C45" s="579"/>
      <c r="D45" s="137" t="s">
        <v>231</v>
      </c>
    </row>
    <row r="46" spans="1:21" ht="15" customHeight="1" x14ac:dyDescent="0.2">
      <c r="A46" s="417" t="s">
        <v>431</v>
      </c>
      <c r="B46" s="580"/>
      <c r="C46" s="581"/>
      <c r="D46" s="582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3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4" t="s">
        <v>414</v>
      </c>
      <c r="C55" s="574"/>
      <c r="D55" s="574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5" t="s">
        <v>229</v>
      </c>
      <c r="B58" s="576"/>
      <c r="C58" s="576"/>
      <c r="D58" s="577"/>
    </row>
    <row r="59" spans="1:21" ht="15" customHeight="1" x14ac:dyDescent="0.2">
      <c r="A59" s="141" t="s">
        <v>11</v>
      </c>
      <c r="B59" s="578" t="s">
        <v>230</v>
      </c>
      <c r="C59" s="579"/>
      <c r="D59" s="137" t="s">
        <v>231</v>
      </c>
    </row>
    <row r="60" spans="1:21" ht="15" customHeight="1" x14ac:dyDescent="0.2">
      <c r="A60" s="417" t="s">
        <v>431</v>
      </c>
      <c r="B60" s="580"/>
      <c r="C60" s="581"/>
      <c r="D60" s="582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3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4" t="s">
        <v>414</v>
      </c>
      <c r="C69" s="574"/>
      <c r="D69" s="574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5" t="s">
        <v>229</v>
      </c>
      <c r="B72" s="576"/>
      <c r="C72" s="576"/>
      <c r="D72" s="577"/>
    </row>
    <row r="73" spans="1:21" ht="15" customHeight="1" x14ac:dyDescent="0.2">
      <c r="A73" s="444" t="s">
        <v>11</v>
      </c>
      <c r="B73" s="578" t="s">
        <v>230</v>
      </c>
      <c r="C73" s="579"/>
      <c r="D73" s="137" t="s">
        <v>231</v>
      </c>
    </row>
    <row r="74" spans="1:21" ht="15" customHeight="1" x14ac:dyDescent="0.2">
      <c r="A74" s="417" t="s">
        <v>431</v>
      </c>
      <c r="B74" s="580"/>
      <c r="C74" s="581"/>
      <c r="D74" s="582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3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4" t="s">
        <v>414</v>
      </c>
      <c r="C83" s="574"/>
      <c r="D83" s="574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5" t="s">
        <v>229</v>
      </c>
      <c r="B86" s="576"/>
      <c r="C86" s="576"/>
      <c r="D86" s="577"/>
    </row>
    <row r="87" spans="1:21" ht="15" customHeight="1" x14ac:dyDescent="0.2">
      <c r="A87" s="444" t="s">
        <v>11</v>
      </c>
      <c r="B87" s="578" t="s">
        <v>230</v>
      </c>
      <c r="C87" s="579"/>
      <c r="D87" s="137" t="s">
        <v>231</v>
      </c>
    </row>
    <row r="88" spans="1:21" ht="15" customHeight="1" x14ac:dyDescent="0.2">
      <c r="A88" s="417" t="s">
        <v>431</v>
      </c>
      <c r="B88" s="580"/>
      <c r="C88" s="581"/>
      <c r="D88" s="582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3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4" t="s">
        <v>414</v>
      </c>
      <c r="C97" s="574"/>
      <c r="D97" s="574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5" t="s">
        <v>229</v>
      </c>
      <c r="B100" s="576"/>
      <c r="C100" s="576"/>
      <c r="D100" s="577"/>
    </row>
    <row r="101" spans="1:21" ht="15" customHeight="1" x14ac:dyDescent="0.2">
      <c r="A101" s="444" t="s">
        <v>11</v>
      </c>
      <c r="B101" s="578" t="s">
        <v>230</v>
      </c>
      <c r="C101" s="579"/>
      <c r="D101" s="137" t="s">
        <v>231</v>
      </c>
    </row>
    <row r="102" spans="1:21" ht="15" customHeight="1" x14ac:dyDescent="0.2">
      <c r="A102" s="417" t="s">
        <v>431</v>
      </c>
      <c r="B102" s="580"/>
      <c r="C102" s="581"/>
      <c r="D102" s="582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3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4" t="s">
        <v>414</v>
      </c>
      <c r="C111" s="574"/>
      <c r="D111" s="574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5" t="s">
        <v>229</v>
      </c>
      <c r="B114" s="576"/>
      <c r="C114" s="576"/>
      <c r="D114" s="577"/>
    </row>
    <row r="115" spans="1:21" ht="15" customHeight="1" x14ac:dyDescent="0.2">
      <c r="A115" s="444" t="s">
        <v>11</v>
      </c>
      <c r="B115" s="578" t="s">
        <v>230</v>
      </c>
      <c r="C115" s="579"/>
      <c r="D115" s="137" t="s">
        <v>231</v>
      </c>
    </row>
    <row r="116" spans="1:21" ht="15" customHeight="1" x14ac:dyDescent="0.2">
      <c r="A116" s="417" t="s">
        <v>431</v>
      </c>
      <c r="B116" s="580"/>
      <c r="C116" s="581"/>
      <c r="D116" s="582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3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4" t="s">
        <v>414</v>
      </c>
      <c r="C125" s="574"/>
      <c r="D125" s="574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5" t="s">
        <v>229</v>
      </c>
      <c r="B128" s="576"/>
      <c r="C128" s="576"/>
      <c r="D128" s="577"/>
    </row>
    <row r="129" spans="1:21" ht="15" customHeight="1" x14ac:dyDescent="0.2">
      <c r="A129" s="444" t="s">
        <v>11</v>
      </c>
      <c r="B129" s="578" t="s">
        <v>230</v>
      </c>
      <c r="C129" s="579"/>
      <c r="D129" s="137" t="s">
        <v>231</v>
      </c>
    </row>
    <row r="130" spans="1:21" ht="15" customHeight="1" x14ac:dyDescent="0.2">
      <c r="A130" s="417" t="s">
        <v>431</v>
      </c>
      <c r="B130" s="580"/>
      <c r="C130" s="581"/>
      <c r="D130" s="582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3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4" t="s">
        <v>414</v>
      </c>
      <c r="C139" s="574"/>
      <c r="D139" s="574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5" t="s">
        <v>229</v>
      </c>
      <c r="B142" s="576"/>
      <c r="C142" s="576"/>
      <c r="D142" s="577"/>
    </row>
    <row r="143" spans="1:21" ht="15" customHeight="1" x14ac:dyDescent="0.2">
      <c r="A143" s="444" t="s">
        <v>11</v>
      </c>
      <c r="B143" s="578" t="s">
        <v>230</v>
      </c>
      <c r="C143" s="579"/>
      <c r="D143" s="137" t="s">
        <v>231</v>
      </c>
    </row>
    <row r="144" spans="1:21" ht="15" customHeight="1" x14ac:dyDescent="0.2">
      <c r="A144" s="417" t="s">
        <v>431</v>
      </c>
      <c r="B144" s="580"/>
      <c r="C144" s="581"/>
      <c r="D144" s="582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3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4" t="s">
        <v>414</v>
      </c>
      <c r="C153" s="574"/>
      <c r="D153" s="574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5" t="s">
        <v>229</v>
      </c>
      <c r="B156" s="576"/>
      <c r="C156" s="576"/>
      <c r="D156" s="577"/>
    </row>
    <row r="157" spans="1:21" ht="15" customHeight="1" x14ac:dyDescent="0.2">
      <c r="A157" s="444" t="s">
        <v>11</v>
      </c>
      <c r="B157" s="578" t="s">
        <v>230</v>
      </c>
      <c r="C157" s="579"/>
      <c r="D157" s="137" t="s">
        <v>231</v>
      </c>
    </row>
    <row r="158" spans="1:21" ht="15" customHeight="1" x14ac:dyDescent="0.2">
      <c r="A158" s="417" t="s">
        <v>431</v>
      </c>
      <c r="B158" s="580"/>
      <c r="C158" s="581"/>
      <c r="D158" s="582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3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4" t="s">
        <v>414</v>
      </c>
      <c r="C167" s="574"/>
      <c r="D167" s="574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5" t="s">
        <v>229</v>
      </c>
      <c r="B170" s="576"/>
      <c r="C170" s="576"/>
      <c r="D170" s="577"/>
    </row>
    <row r="171" spans="1:21" ht="15" customHeight="1" x14ac:dyDescent="0.2">
      <c r="A171" s="444" t="s">
        <v>11</v>
      </c>
      <c r="B171" s="578" t="s">
        <v>230</v>
      </c>
      <c r="C171" s="579"/>
      <c r="D171" s="137" t="s">
        <v>231</v>
      </c>
    </row>
    <row r="172" spans="1:21" ht="15" customHeight="1" x14ac:dyDescent="0.2">
      <c r="A172" s="417" t="s">
        <v>431</v>
      </c>
      <c r="B172" s="580"/>
      <c r="C172" s="581"/>
      <c r="D172" s="582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3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4" t="s">
        <v>414</v>
      </c>
      <c r="C181" s="574"/>
      <c r="D181" s="574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5" t="s">
        <v>229</v>
      </c>
      <c r="B184" s="576"/>
      <c r="C184" s="576"/>
      <c r="D184" s="577"/>
    </row>
    <row r="185" spans="1:21" ht="15" customHeight="1" x14ac:dyDescent="0.2">
      <c r="A185" s="464" t="s">
        <v>11</v>
      </c>
      <c r="B185" s="578" t="s">
        <v>230</v>
      </c>
      <c r="C185" s="579"/>
      <c r="D185" s="137" t="s">
        <v>231</v>
      </c>
    </row>
    <row r="186" spans="1:21" ht="15" customHeight="1" x14ac:dyDescent="0.2">
      <c r="A186" s="417" t="s">
        <v>431</v>
      </c>
      <c r="B186" s="580"/>
      <c r="C186" s="581"/>
      <c r="D186" s="582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3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4" t="s">
        <v>414</v>
      </c>
      <c r="C195" s="574"/>
      <c r="D195" s="574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5" t="s">
        <v>229</v>
      </c>
      <c r="B198" s="576"/>
      <c r="C198" s="576"/>
      <c r="D198" s="577"/>
    </row>
    <row r="199" spans="1:21" ht="15" customHeight="1" x14ac:dyDescent="0.2">
      <c r="A199" s="464" t="s">
        <v>11</v>
      </c>
      <c r="B199" s="578" t="s">
        <v>230</v>
      </c>
      <c r="C199" s="579"/>
      <c r="D199" s="137" t="s">
        <v>231</v>
      </c>
    </row>
    <row r="200" spans="1:21" ht="15" customHeight="1" x14ac:dyDescent="0.2">
      <c r="A200" s="417" t="s">
        <v>431</v>
      </c>
      <c r="B200" s="580"/>
      <c r="C200" s="581"/>
      <c r="D200" s="582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3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4" t="s">
        <v>414</v>
      </c>
      <c r="C209" s="574"/>
      <c r="D209" s="574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5" t="s">
        <v>229</v>
      </c>
      <c r="B212" s="576"/>
      <c r="C212" s="576"/>
      <c r="D212" s="577"/>
    </row>
    <row r="213" spans="1:21" ht="15" customHeight="1" x14ac:dyDescent="0.2">
      <c r="A213" s="464" t="s">
        <v>11</v>
      </c>
      <c r="B213" s="578" t="s">
        <v>230</v>
      </c>
      <c r="C213" s="579"/>
      <c r="D213" s="137" t="s">
        <v>231</v>
      </c>
    </row>
    <row r="214" spans="1:21" ht="15" customHeight="1" x14ac:dyDescent="0.2">
      <c r="A214" s="417" t="s">
        <v>431</v>
      </c>
      <c r="B214" s="580"/>
      <c r="C214" s="581"/>
      <c r="D214" s="582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3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4" t="s">
        <v>414</v>
      </c>
      <c r="C223" s="574"/>
      <c r="D223" s="574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5" t="s">
        <v>229</v>
      </c>
      <c r="B226" s="576"/>
      <c r="C226" s="576"/>
      <c r="D226" s="577"/>
    </row>
    <row r="227" spans="1:21" ht="15" customHeight="1" x14ac:dyDescent="0.2">
      <c r="A227" s="464" t="s">
        <v>11</v>
      </c>
      <c r="B227" s="578" t="s">
        <v>230</v>
      </c>
      <c r="C227" s="579"/>
      <c r="D227" s="137" t="s">
        <v>231</v>
      </c>
    </row>
    <row r="228" spans="1:21" ht="15" customHeight="1" x14ac:dyDescent="0.2">
      <c r="A228" s="417" t="s">
        <v>431</v>
      </c>
      <c r="B228" s="580"/>
      <c r="C228" s="581"/>
      <c r="D228" s="582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3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4" t="s">
        <v>414</v>
      </c>
      <c r="C237" s="574"/>
      <c r="D237" s="574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5" t="s">
        <v>229</v>
      </c>
      <c r="B240" s="576"/>
      <c r="C240" s="576"/>
      <c r="D240" s="577"/>
    </row>
    <row r="241" spans="1:21" ht="15" customHeight="1" x14ac:dyDescent="0.2">
      <c r="A241" s="464" t="s">
        <v>11</v>
      </c>
      <c r="B241" s="578" t="s">
        <v>230</v>
      </c>
      <c r="C241" s="579"/>
      <c r="D241" s="137" t="s">
        <v>231</v>
      </c>
    </row>
    <row r="242" spans="1:21" ht="15" customHeight="1" x14ac:dyDescent="0.2">
      <c r="A242" s="417" t="s">
        <v>431</v>
      </c>
      <c r="B242" s="580"/>
      <c r="C242" s="581"/>
      <c r="D242" s="582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3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4" t="s">
        <v>414</v>
      </c>
      <c r="C251" s="574"/>
      <c r="D251" s="574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5" t="s">
        <v>229</v>
      </c>
      <c r="B254" s="576"/>
      <c r="C254" s="576"/>
      <c r="D254" s="577"/>
    </row>
    <row r="255" spans="1:21" ht="15" customHeight="1" x14ac:dyDescent="0.2">
      <c r="A255" s="464" t="s">
        <v>11</v>
      </c>
      <c r="B255" s="578" t="s">
        <v>230</v>
      </c>
      <c r="C255" s="579"/>
      <c r="D255" s="137" t="s">
        <v>231</v>
      </c>
    </row>
    <row r="256" spans="1:21" ht="15" customHeight="1" x14ac:dyDescent="0.2">
      <c r="A256" s="417" t="s">
        <v>431</v>
      </c>
      <c r="B256" s="580"/>
      <c r="C256" s="581"/>
      <c r="D256" s="582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3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4" t="s">
        <v>414</v>
      </c>
      <c r="C265" s="574"/>
      <c r="D265" s="574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5" t="s">
        <v>229</v>
      </c>
      <c r="B268" s="576"/>
      <c r="C268" s="576"/>
      <c r="D268" s="577"/>
    </row>
    <row r="269" spans="1:21" ht="15" customHeight="1" x14ac:dyDescent="0.2">
      <c r="A269" s="464" t="s">
        <v>11</v>
      </c>
      <c r="B269" s="578" t="s">
        <v>230</v>
      </c>
      <c r="C269" s="579"/>
      <c r="D269" s="137" t="s">
        <v>231</v>
      </c>
    </row>
    <row r="270" spans="1:21" ht="15" customHeight="1" x14ac:dyDescent="0.2">
      <c r="A270" s="417" t="s">
        <v>431</v>
      </c>
      <c r="B270" s="580"/>
      <c r="C270" s="581"/>
      <c r="D270" s="582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3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4" t="s">
        <v>414</v>
      </c>
      <c r="C279" s="574"/>
      <c r="D279" s="574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5" t="s">
        <v>229</v>
      </c>
      <c r="B282" s="576"/>
      <c r="C282" s="576"/>
      <c r="D282" s="577"/>
    </row>
    <row r="283" spans="1:21" ht="15" customHeight="1" x14ac:dyDescent="0.2">
      <c r="A283" s="464" t="s">
        <v>11</v>
      </c>
      <c r="B283" s="578" t="s">
        <v>230</v>
      </c>
      <c r="C283" s="579"/>
      <c r="D283" s="137" t="s">
        <v>231</v>
      </c>
    </row>
    <row r="284" spans="1:21" ht="15" customHeight="1" x14ac:dyDescent="0.2">
      <c r="A284" s="417" t="s">
        <v>431</v>
      </c>
      <c r="B284" s="580"/>
      <c r="C284" s="581"/>
      <c r="D284" s="582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3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4" t="s">
        <v>414</v>
      </c>
      <c r="C293" s="574"/>
      <c r="D293" s="574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5" t="s">
        <v>229</v>
      </c>
      <c r="B296" s="576"/>
      <c r="C296" s="576"/>
      <c r="D296" s="577"/>
    </row>
    <row r="297" spans="1:21" ht="15" customHeight="1" x14ac:dyDescent="0.2">
      <c r="A297" s="464" t="s">
        <v>11</v>
      </c>
      <c r="B297" s="578" t="s">
        <v>230</v>
      </c>
      <c r="C297" s="579"/>
      <c r="D297" s="137" t="s">
        <v>231</v>
      </c>
    </row>
    <row r="298" spans="1:21" ht="15" customHeight="1" x14ac:dyDescent="0.2">
      <c r="A298" s="417" t="s">
        <v>431</v>
      </c>
      <c r="B298" s="580"/>
      <c r="C298" s="581"/>
      <c r="D298" s="582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3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4" t="s">
        <v>414</v>
      </c>
      <c r="C307" s="574"/>
      <c r="D307" s="574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5" t="s">
        <v>229</v>
      </c>
      <c r="B310" s="576"/>
      <c r="C310" s="576"/>
      <c r="D310" s="577"/>
    </row>
    <row r="311" spans="1:21" ht="15" customHeight="1" x14ac:dyDescent="0.2">
      <c r="A311" s="464" t="s">
        <v>11</v>
      </c>
      <c r="B311" s="578" t="s">
        <v>230</v>
      </c>
      <c r="C311" s="579"/>
      <c r="D311" s="137" t="s">
        <v>231</v>
      </c>
    </row>
    <row r="312" spans="1:21" ht="15" customHeight="1" x14ac:dyDescent="0.2">
      <c r="A312" s="417" t="s">
        <v>431</v>
      </c>
      <c r="B312" s="580"/>
      <c r="C312" s="581"/>
      <c r="D312" s="582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3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4" t="s">
        <v>414</v>
      </c>
      <c r="C321" s="574"/>
      <c r="D321" s="574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B6" sqref="B6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7" t="s">
        <v>240</v>
      </c>
      <c r="B1" s="587"/>
      <c r="C1" s="587"/>
      <c r="D1" s="587"/>
    </row>
    <row r="2" spans="1:13" s="122" customFormat="1" ht="30" customHeight="1" x14ac:dyDescent="0.2">
      <c r="A2" s="588" t="s">
        <v>241</v>
      </c>
      <c r="B2" s="588"/>
      <c r="C2" s="588"/>
      <c r="D2" s="588"/>
    </row>
    <row r="3" spans="1:13" s="122" customFormat="1" ht="63" customHeight="1" x14ac:dyDescent="0.2">
      <c r="A3" s="593" t="s">
        <v>525</v>
      </c>
      <c r="B3" s="593"/>
      <c r="C3" s="593"/>
      <c r="D3" s="593"/>
      <c r="G3" s="144"/>
    </row>
    <row r="4" spans="1:13" s="122" customFormat="1" ht="20.100000000000001" customHeight="1" x14ac:dyDescent="0.2">
      <c r="A4" s="145" t="s">
        <v>243</v>
      </c>
      <c r="B4" s="589" t="s">
        <v>244</v>
      </c>
      <c r="C4" s="590"/>
      <c r="D4" s="591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10</v>
      </c>
      <c r="C6" s="343">
        <v>13</v>
      </c>
      <c r="D6" s="294">
        <f t="shared" ref="D6:D29" si="0">B6+C6</f>
        <v>23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13</v>
      </c>
      <c r="C7" s="343">
        <v>23</v>
      </c>
      <c r="D7" s="295">
        <f t="shared" si="0"/>
        <v>36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9</v>
      </c>
      <c r="C8" s="343">
        <v>18</v>
      </c>
      <c r="D8" s="295">
        <f t="shared" si="0"/>
        <v>27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2</v>
      </c>
      <c r="C9" s="343">
        <v>11</v>
      </c>
      <c r="D9" s="295">
        <f t="shared" si="0"/>
        <v>13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3</v>
      </c>
      <c r="C10" s="343">
        <v>4</v>
      </c>
      <c r="D10" s="295">
        <f t="shared" si="0"/>
        <v>7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2</v>
      </c>
      <c r="C11" s="343">
        <v>5</v>
      </c>
      <c r="D11" s="295">
        <f t="shared" si="0"/>
        <v>7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1</v>
      </c>
      <c r="C12" s="343">
        <v>4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/>
      <c r="C15" s="343">
        <v>1</v>
      </c>
      <c r="D15" s="295">
        <f t="shared" si="0"/>
        <v>1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23</v>
      </c>
      <c r="C16" s="343">
        <v>35</v>
      </c>
      <c r="D16" s="295">
        <f t="shared" si="0"/>
        <v>58</v>
      </c>
      <c r="G16" s="147"/>
    </row>
    <row r="17" spans="1:7" s="126" customFormat="1" ht="15" customHeight="1" x14ac:dyDescent="0.2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">
      <c r="A18" s="232" t="s">
        <v>260</v>
      </c>
      <c r="B18" s="343">
        <v>3</v>
      </c>
      <c r="C18" s="343">
        <v>5</v>
      </c>
      <c r="D18" s="295">
        <f t="shared" si="0"/>
        <v>8</v>
      </c>
      <c r="G18" s="147"/>
    </row>
    <row r="19" spans="1:7" s="126" customFormat="1" ht="15" customHeight="1" x14ac:dyDescent="0.2">
      <c r="A19" s="232" t="s">
        <v>261</v>
      </c>
      <c r="B19" s="343">
        <v>4</v>
      </c>
      <c r="C19" s="343">
        <v>2</v>
      </c>
      <c r="D19" s="295">
        <f t="shared" si="0"/>
        <v>6</v>
      </c>
      <c r="G19" s="147"/>
    </row>
    <row r="20" spans="1:7" s="126" customFormat="1" ht="15" customHeight="1" x14ac:dyDescent="0.2">
      <c r="A20" s="232" t="s">
        <v>262</v>
      </c>
      <c r="B20" s="343">
        <v>2</v>
      </c>
      <c r="C20" s="343">
        <v>6</v>
      </c>
      <c r="D20" s="295">
        <f t="shared" si="0"/>
        <v>8</v>
      </c>
      <c r="G20" s="147"/>
    </row>
    <row r="21" spans="1:7" s="126" customFormat="1" ht="15" customHeight="1" x14ac:dyDescent="0.2">
      <c r="A21" s="232" t="s">
        <v>263</v>
      </c>
      <c r="B21" s="343">
        <v>2</v>
      </c>
      <c r="C21" s="343"/>
      <c r="D21" s="295">
        <f t="shared" si="0"/>
        <v>2</v>
      </c>
      <c r="G21" s="147"/>
    </row>
    <row r="22" spans="1:7" s="126" customFormat="1" ht="15" customHeight="1" x14ac:dyDescent="0.2">
      <c r="A22" s="232" t="s">
        <v>264</v>
      </c>
      <c r="B22" s="343"/>
      <c r="C22" s="343">
        <v>1</v>
      </c>
      <c r="D22" s="295">
        <f t="shared" si="0"/>
        <v>1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74</v>
      </c>
      <c r="C29" s="297">
        <f>SUM(C6:C28)</f>
        <v>128</v>
      </c>
      <c r="D29" s="297">
        <f t="shared" si="0"/>
        <v>202</v>
      </c>
    </row>
    <row r="30" spans="1:7" s="126" customFormat="1" ht="9" customHeight="1" x14ac:dyDescent="0.2">
      <c r="A30" s="150"/>
      <c r="B30" s="151">
        <f>'Quadro 1'!X48</f>
        <v>74</v>
      </c>
      <c r="C30" s="151">
        <f>'Quadro 1'!Y48</f>
        <v>128</v>
      </c>
      <c r="D30" s="151">
        <f>'Quadro 1'!Z48</f>
        <v>202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2" t="s">
        <v>456</v>
      </c>
      <c r="B38" s="592"/>
      <c r="C38" s="592"/>
      <c r="D38" s="592"/>
    </row>
    <row r="39" spans="1:12" s="126" customFormat="1" ht="19.5" customHeight="1" x14ac:dyDescent="0.2">
      <c r="A39" s="584" t="s">
        <v>242</v>
      </c>
      <c r="B39" s="584"/>
      <c r="C39" s="584"/>
      <c r="D39" s="584"/>
    </row>
    <row r="40" spans="1:12" s="126" customFormat="1" ht="15" customHeight="1" thickBot="1" x14ac:dyDescent="0.25">
      <c r="A40" s="155"/>
      <c r="B40" s="585" t="s">
        <v>271</v>
      </c>
      <c r="C40" s="586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627.69000000000005</v>
      </c>
      <c r="C42" s="209">
        <v>645.07000000000005</v>
      </c>
      <c r="G42" s="147"/>
    </row>
    <row r="43" spans="1:12" s="126" customFormat="1" ht="15" customHeight="1" thickBot="1" x14ac:dyDescent="0.25">
      <c r="A43" s="161" t="s">
        <v>274</v>
      </c>
      <c r="B43" s="210">
        <v>4104.3500000000004</v>
      </c>
      <c r="C43" s="211">
        <v>4104.3500000000004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23" zoomScaleNormal="100" workbookViewId="0">
      <selection activeCell="B53" sqref="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4" t="s">
        <v>457</v>
      </c>
      <c r="B1" s="594"/>
    </row>
    <row r="2" spans="1:2" ht="15" customHeight="1" x14ac:dyDescent="0.3">
      <c r="A2" s="595" t="s">
        <v>276</v>
      </c>
      <c r="B2" s="596" t="s">
        <v>277</v>
      </c>
    </row>
    <row r="3" spans="1:2" ht="15" customHeight="1" x14ac:dyDescent="0.3">
      <c r="A3" s="595"/>
      <c r="B3" s="597"/>
    </row>
    <row r="4" spans="1:2" ht="15" customHeight="1" x14ac:dyDescent="0.3">
      <c r="A4" s="240" t="s">
        <v>278</v>
      </c>
      <c r="B4" s="337">
        <v>5222544.25</v>
      </c>
    </row>
    <row r="5" spans="1:2" ht="15" customHeight="1" x14ac:dyDescent="0.3">
      <c r="A5" s="401" t="s">
        <v>279</v>
      </c>
      <c r="B5" s="402">
        <f>B34</f>
        <v>28202.780000000002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163419.32999999999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1297115.6200000001</v>
      </c>
    </row>
    <row r="10" spans="1:2" ht="15" customHeight="1" x14ac:dyDescent="0.3">
      <c r="A10" s="78" t="s">
        <v>77</v>
      </c>
      <c r="B10" s="298">
        <f>SUM(B4:B9)</f>
        <v>6711281.9800000004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8" t="s">
        <v>535</v>
      </c>
      <c r="B15" s="598"/>
    </row>
    <row r="16" spans="1:2" s="165" customFormat="1" ht="30" customHeight="1" x14ac:dyDescent="0.2">
      <c r="A16" s="594" t="s">
        <v>18</v>
      </c>
      <c r="B16" s="594"/>
    </row>
    <row r="17" spans="1:2" ht="15" customHeight="1" x14ac:dyDescent="0.3">
      <c r="A17" s="595" t="s">
        <v>279</v>
      </c>
      <c r="B17" s="596" t="s">
        <v>277</v>
      </c>
    </row>
    <row r="18" spans="1:2" ht="15" customHeight="1" x14ac:dyDescent="0.3">
      <c r="A18" s="595"/>
      <c r="B18" s="597"/>
    </row>
    <row r="19" spans="1:2" ht="15" customHeight="1" x14ac:dyDescent="0.3">
      <c r="A19" s="240" t="s">
        <v>501</v>
      </c>
      <c r="B19" s="340"/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/>
    </row>
    <row r="22" spans="1:2" ht="15" customHeight="1" x14ac:dyDescent="0.3">
      <c r="A22" s="474" t="s">
        <v>537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/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1117.0999999999999</v>
      </c>
    </row>
    <row r="31" spans="1:2" ht="15" customHeight="1" x14ac:dyDescent="0.3">
      <c r="A31" s="166" t="s">
        <v>293</v>
      </c>
      <c r="B31" s="341">
        <v>2344.44</v>
      </c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539</v>
      </c>
      <c r="B33" s="342">
        <v>24741.24</v>
      </c>
    </row>
    <row r="34" spans="1:2" ht="15" customHeight="1" x14ac:dyDescent="0.3">
      <c r="A34" s="78" t="s">
        <v>77</v>
      </c>
      <c r="B34" s="302">
        <f>SUM(B19:B33)</f>
        <v>28202.780000000002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4" t="s">
        <v>19</v>
      </c>
      <c r="B40" s="594"/>
    </row>
    <row r="41" spans="1:2" x14ac:dyDescent="0.3">
      <c r="A41" s="595" t="s">
        <v>295</v>
      </c>
      <c r="B41" s="596" t="s">
        <v>277</v>
      </c>
    </row>
    <row r="42" spans="1:2" x14ac:dyDescent="0.3">
      <c r="A42" s="595"/>
      <c r="B42" s="597"/>
    </row>
    <row r="43" spans="1:2" ht="15" customHeight="1" x14ac:dyDescent="0.3">
      <c r="A43" s="240" t="s">
        <v>296</v>
      </c>
      <c r="B43" s="299">
        <v>17605</v>
      </c>
    </row>
    <row r="44" spans="1:2" ht="15" customHeight="1" x14ac:dyDescent="0.3">
      <c r="A44" s="166" t="s">
        <v>297</v>
      </c>
      <c r="B44" s="300">
        <v>461.16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>
        <v>618.29999999999995</v>
      </c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>
        <v>27.5</v>
      </c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143257.41</v>
      </c>
    </row>
    <row r="53" spans="1:2" ht="15" customHeight="1" x14ac:dyDescent="0.3">
      <c r="A53" s="241" t="s">
        <v>545</v>
      </c>
      <c r="B53" s="301">
        <v>1449.96</v>
      </c>
    </row>
    <row r="54" spans="1:2" ht="15" customHeight="1" x14ac:dyDescent="0.3">
      <c r="A54" s="78" t="s">
        <v>77</v>
      </c>
      <c r="B54" s="302">
        <f>SUM(B43:B53)</f>
        <v>163419.32999999999</v>
      </c>
    </row>
    <row r="55" spans="1:2" ht="24.95" customHeight="1" x14ac:dyDescent="0.3"/>
    <row r="56" spans="1:2" s="165" customFormat="1" ht="30" customHeight="1" x14ac:dyDescent="0.2">
      <c r="A56" s="594" t="s">
        <v>20</v>
      </c>
      <c r="B56" s="594"/>
    </row>
    <row r="57" spans="1:2" x14ac:dyDescent="0.3">
      <c r="A57" s="595" t="s">
        <v>306</v>
      </c>
      <c r="B57" s="596" t="s">
        <v>277</v>
      </c>
    </row>
    <row r="58" spans="1:2" x14ac:dyDescent="0.3">
      <c r="A58" s="595"/>
      <c r="B58" s="597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F11" sqref="F11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5" customHeight="1" x14ac:dyDescent="0.2">
      <c r="A2" s="602" t="s">
        <v>314</v>
      </c>
      <c r="B2" s="602"/>
      <c r="C2" s="602" t="s">
        <v>315</v>
      </c>
      <c r="D2" s="602"/>
      <c r="E2" s="602"/>
      <c r="F2" s="602"/>
      <c r="G2" s="602"/>
      <c r="H2" s="602"/>
      <c r="I2" s="603" t="s">
        <v>316</v>
      </c>
      <c r="J2" s="603"/>
      <c r="K2" s="603"/>
      <c r="L2" s="603"/>
      <c r="M2" s="603"/>
      <c r="N2" s="603"/>
    </row>
    <row r="3" spans="1:14" ht="42" customHeight="1" x14ac:dyDescent="0.2">
      <c r="A3" s="602"/>
      <c r="B3" s="602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4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9"/>
      <c r="B5" s="246" t="s">
        <v>43</v>
      </c>
      <c r="C5" s="252">
        <f>D5+E5+F5+G5+H5</f>
        <v>1</v>
      </c>
      <c r="D5" s="330"/>
      <c r="E5" s="330"/>
      <c r="F5" s="330">
        <v>1</v>
      </c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9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9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9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9"/>
      <c r="B9" s="246" t="s">
        <v>43</v>
      </c>
      <c r="C9" s="252">
        <f t="shared" si="0"/>
        <v>30</v>
      </c>
      <c r="D9" s="334"/>
      <c r="E9" s="331"/>
      <c r="F9" s="331">
        <v>30</v>
      </c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9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0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5" sqref="C5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6" t="s">
        <v>22</v>
      </c>
      <c r="B1" s="606"/>
      <c r="C1" s="606"/>
      <c r="D1" s="176"/>
      <c r="E1" s="176"/>
      <c r="F1" s="176"/>
      <c r="G1" s="176"/>
    </row>
    <row r="2" spans="1:7" ht="30" customHeight="1" x14ac:dyDescent="0.2">
      <c r="A2" s="607" t="s">
        <v>328</v>
      </c>
      <c r="B2" s="607"/>
      <c r="C2" s="178" t="s">
        <v>329</v>
      </c>
    </row>
    <row r="3" spans="1:7" ht="24.95" customHeight="1" x14ac:dyDescent="0.2">
      <c r="A3" s="608" t="s">
        <v>330</v>
      </c>
      <c r="B3" s="608"/>
      <c r="C3" s="250">
        <f>SUM(C4:C6)</f>
        <v>1</v>
      </c>
    </row>
    <row r="4" spans="1:7" ht="20.100000000000001" customHeight="1" x14ac:dyDescent="0.2">
      <c r="A4" s="248"/>
      <c r="B4" s="249" t="s">
        <v>331</v>
      </c>
      <c r="C4" s="314">
        <v>1</v>
      </c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09" t="s">
        <v>334</v>
      </c>
      <c r="B7" s="609"/>
      <c r="C7" s="314"/>
    </row>
    <row r="8" spans="1:7" ht="24.95" customHeight="1" x14ac:dyDescent="0.2">
      <c r="A8" s="605" t="s">
        <v>335</v>
      </c>
      <c r="B8" s="605"/>
      <c r="C8" s="313"/>
    </row>
    <row r="9" spans="1:7" ht="24.95" customHeight="1" x14ac:dyDescent="0.2">
      <c r="A9" s="539" t="s">
        <v>77</v>
      </c>
      <c r="B9" s="539"/>
      <c r="C9" s="281">
        <f>SUM(C4:C8)</f>
        <v>1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1" t="s">
        <v>459</v>
      </c>
      <c r="B1" s="601"/>
      <c r="C1" s="601"/>
      <c r="D1" s="601"/>
      <c r="E1" s="179"/>
      <c r="F1" s="179"/>
      <c r="G1" s="179"/>
      <c r="H1" s="179"/>
    </row>
    <row r="2" spans="1:8" ht="23.25" customHeight="1" x14ac:dyDescent="0.2">
      <c r="A2" s="610" t="s">
        <v>336</v>
      </c>
      <c r="B2" s="610"/>
      <c r="C2" s="610" t="s">
        <v>329</v>
      </c>
      <c r="D2" s="611" t="s">
        <v>337</v>
      </c>
    </row>
    <row r="3" spans="1:8" ht="24" customHeight="1" x14ac:dyDescent="0.2">
      <c r="A3" s="258" t="s">
        <v>338</v>
      </c>
      <c r="B3" s="258" t="s">
        <v>239</v>
      </c>
      <c r="C3" s="610"/>
      <c r="D3" s="612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3" t="s">
        <v>23</v>
      </c>
      <c r="B1" s="613"/>
      <c r="C1" s="613"/>
      <c r="D1" s="613"/>
      <c r="E1" s="179"/>
      <c r="F1" s="179"/>
      <c r="G1" s="179"/>
      <c r="H1" s="179"/>
      <c r="I1" s="179"/>
      <c r="J1" s="179"/>
    </row>
    <row r="2" spans="1:10" ht="39" customHeight="1" x14ac:dyDescent="0.2">
      <c r="A2" s="614" t="s">
        <v>340</v>
      </c>
      <c r="B2" s="614"/>
      <c r="C2" s="259" t="s">
        <v>341</v>
      </c>
      <c r="D2" s="259" t="s">
        <v>277</v>
      </c>
    </row>
    <row r="3" spans="1:10" ht="24.95" customHeight="1" x14ac:dyDescent="0.2">
      <c r="A3" s="608" t="s">
        <v>342</v>
      </c>
      <c r="B3" s="608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09" t="s">
        <v>514</v>
      </c>
      <c r="B8" s="609"/>
      <c r="C8" s="316"/>
      <c r="D8" s="315">
        <v>10503.17</v>
      </c>
    </row>
    <row r="9" spans="1:10" ht="24.95" customHeight="1" x14ac:dyDescent="0.2">
      <c r="A9" s="605" t="s">
        <v>347</v>
      </c>
      <c r="B9" s="605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6" t="s">
        <v>515</v>
      </c>
      <c r="B12" s="526"/>
      <c r="C12" s="526"/>
      <c r="D12" s="526"/>
      <c r="E12" s="526"/>
    </row>
    <row r="13" spans="1:10" ht="9" hidden="1" customHeight="1" x14ac:dyDescent="0.2">
      <c r="A13" s="526"/>
      <c r="B13" s="526"/>
      <c r="C13" s="526"/>
      <c r="D13" s="526"/>
      <c r="E13" s="526"/>
    </row>
    <row r="14" spans="1:10" ht="9" hidden="1" customHeight="1" x14ac:dyDescent="0.2">
      <c r="A14" s="526"/>
      <c r="B14" s="526"/>
      <c r="C14" s="526"/>
      <c r="D14" s="526"/>
      <c r="E14" s="526"/>
    </row>
    <row r="15" spans="1:10" ht="9" hidden="1" customHeight="1" x14ac:dyDescent="0.2">
      <c r="A15" s="526"/>
      <c r="B15" s="526"/>
      <c r="C15" s="526"/>
      <c r="D15" s="526"/>
      <c r="E15" s="526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5" t="s">
        <v>349</v>
      </c>
      <c r="B1" s="615"/>
      <c r="C1" s="180"/>
      <c r="D1" s="180"/>
      <c r="E1" s="180"/>
    </row>
    <row r="2" spans="1:5" ht="18" customHeight="1" x14ac:dyDescent="0.2">
      <c r="A2" s="611" t="s">
        <v>410</v>
      </c>
      <c r="B2" s="610" t="s">
        <v>341</v>
      </c>
    </row>
    <row r="3" spans="1:5" ht="17.25" customHeight="1" x14ac:dyDescent="0.2">
      <c r="A3" s="611"/>
      <c r="B3" s="610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/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6" t="s">
        <v>460</v>
      </c>
      <c r="B1" s="616"/>
      <c r="C1" s="181"/>
      <c r="D1" s="181"/>
      <c r="E1" s="181"/>
      <c r="F1" s="181"/>
      <c r="G1" s="181"/>
    </row>
    <row r="2" spans="1:7" ht="15.75" customHeight="1" x14ac:dyDescent="0.2">
      <c r="A2" s="618" t="s">
        <v>411</v>
      </c>
      <c r="B2" s="607" t="s">
        <v>341</v>
      </c>
    </row>
    <row r="3" spans="1:7" ht="15" customHeight="1" x14ac:dyDescent="0.2">
      <c r="A3" s="618"/>
      <c r="B3" s="607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7" t="s">
        <v>355</v>
      </c>
      <c r="B11" s="617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5" t="s">
        <v>24</v>
      </c>
      <c r="B1" s="615"/>
    </row>
    <row r="2" spans="1:2" ht="18.75" customHeight="1" x14ac:dyDescent="0.2">
      <c r="A2" s="531" t="s">
        <v>412</v>
      </c>
      <c r="B2" s="619" t="s">
        <v>341</v>
      </c>
    </row>
    <row r="3" spans="1:2" ht="19.5" customHeight="1" x14ac:dyDescent="0.2">
      <c r="A3" s="531"/>
      <c r="B3" s="619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2020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scale="7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0" t="s">
        <v>461</v>
      </c>
      <c r="B1" s="620"/>
    </row>
    <row r="2" spans="1:2" ht="18" customHeight="1" x14ac:dyDescent="0.2">
      <c r="A2" s="622" t="s">
        <v>413</v>
      </c>
      <c r="B2" s="621" t="s">
        <v>277</v>
      </c>
    </row>
    <row r="3" spans="1:2" ht="13.5" customHeight="1" x14ac:dyDescent="0.2">
      <c r="A3" s="623"/>
      <c r="B3" s="621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Normal="100" workbookViewId="0">
      <selection activeCell="B3" sqref="B3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8" t="s">
        <v>455</v>
      </c>
      <c r="B1" s="628"/>
      <c r="C1" s="628"/>
      <c r="D1" s="628"/>
      <c r="E1" s="628"/>
      <c r="F1" s="628"/>
      <c r="G1" s="628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47</v>
      </c>
      <c r="C3" s="306"/>
      <c r="D3" s="306"/>
      <c r="E3" s="306"/>
      <c r="F3" s="303">
        <f>B3+C3+D3+E3</f>
        <v>47</v>
      </c>
    </row>
    <row r="4" spans="1:7" ht="24.95" customHeight="1" x14ac:dyDescent="0.2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7" ht="15" customHeight="1" x14ac:dyDescent="0.2">
      <c r="A5" s="78" t="s">
        <v>372</v>
      </c>
      <c r="B5" s="281">
        <f>SUM(B3:B4)</f>
        <v>47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47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8" t="s">
        <v>376</v>
      </c>
      <c r="B11" s="638"/>
      <c r="C11" s="638"/>
      <c r="D11" s="638"/>
      <c r="E11" s="638"/>
      <c r="F11" s="638"/>
      <c r="G11" s="638"/>
    </row>
    <row r="12" spans="1:7" s="263" customFormat="1" ht="39.950000000000003" customHeight="1" x14ac:dyDescent="0.2">
      <c r="A12" s="639" t="s">
        <v>454</v>
      </c>
      <c r="B12" s="639"/>
      <c r="C12" s="639"/>
      <c r="D12" s="639"/>
      <c r="E12" s="639"/>
      <c r="F12" s="639"/>
      <c r="G12" s="639"/>
    </row>
    <row r="13" spans="1:7" ht="20.100000000000001" customHeight="1" x14ac:dyDescent="0.2">
      <c r="A13" s="539" t="s">
        <v>377</v>
      </c>
      <c r="B13" s="78" t="s">
        <v>378</v>
      </c>
      <c r="C13" s="78" t="s">
        <v>379</v>
      </c>
      <c r="D13" s="539" t="s">
        <v>41</v>
      </c>
      <c r="E13" s="640"/>
      <c r="F13" s="265"/>
      <c r="G13" s="148"/>
    </row>
    <row r="14" spans="1:7" ht="30" customHeight="1" x14ac:dyDescent="0.2">
      <c r="A14" s="539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38</v>
      </c>
      <c r="C21" s="307"/>
      <c r="D21" s="279">
        <f t="shared" si="0"/>
        <v>38</v>
      </c>
      <c r="E21" s="307">
        <v>27</v>
      </c>
      <c r="F21" s="265"/>
      <c r="G21" s="148"/>
    </row>
    <row r="22" spans="1:7" ht="30" customHeight="1" x14ac:dyDescent="0.2">
      <c r="A22" s="374" t="s">
        <v>46</v>
      </c>
      <c r="B22" s="307">
        <v>5</v>
      </c>
      <c r="C22" s="307"/>
      <c r="D22" s="279">
        <f t="shared" si="0"/>
        <v>5</v>
      </c>
      <c r="E22" s="307">
        <v>4</v>
      </c>
      <c r="F22" s="265"/>
      <c r="G22" s="148"/>
    </row>
    <row r="23" spans="1:7" ht="30" customHeight="1" x14ac:dyDescent="0.2">
      <c r="A23" s="374" t="s">
        <v>47</v>
      </c>
      <c r="B23" s="307">
        <v>4</v>
      </c>
      <c r="C23" s="307"/>
      <c r="D23" s="279">
        <f t="shared" si="0"/>
        <v>4</v>
      </c>
      <c r="E23" s="307">
        <v>3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47</v>
      </c>
      <c r="C60" s="281">
        <f>SUM(C15:C59)</f>
        <v>0</v>
      </c>
      <c r="D60" s="281">
        <f>SUM(D15:D59)</f>
        <v>47</v>
      </c>
      <c r="E60" s="281">
        <f>SUM(E15:E59)</f>
        <v>34</v>
      </c>
      <c r="F60" s="195"/>
      <c r="G60" s="195"/>
    </row>
    <row r="61" spans="1:7" s="123" customFormat="1" ht="12" customHeight="1" x14ac:dyDescent="0.2">
      <c r="A61" s="79"/>
      <c r="B61" s="641" t="s">
        <v>383</v>
      </c>
      <c r="C61" s="642"/>
      <c r="D61" s="642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3" t="s">
        <v>384</v>
      </c>
      <c r="B63" s="643"/>
      <c r="C63" s="643"/>
      <c r="D63" s="643"/>
      <c r="E63" s="643"/>
      <c r="F63" s="643"/>
      <c r="G63" s="643"/>
    </row>
    <row r="64" spans="1:7" s="123" customFormat="1" ht="30" customHeight="1" x14ac:dyDescent="0.2">
      <c r="A64" s="643" t="s">
        <v>409</v>
      </c>
      <c r="B64" s="643"/>
      <c r="C64" s="643"/>
      <c r="D64" s="643"/>
      <c r="E64" s="643"/>
      <c r="F64" s="643"/>
      <c r="G64" s="643"/>
    </row>
    <row r="65" spans="1:13" s="420" customFormat="1" ht="27" customHeight="1" x14ac:dyDescent="0.3">
      <c r="A65" s="526" t="s">
        <v>428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6" t="s">
        <v>429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7" t="s">
        <v>453</v>
      </c>
      <c r="B69" s="637"/>
      <c r="C69" s="637"/>
      <c r="D69" s="637"/>
      <c r="E69" s="637"/>
      <c r="F69" s="637"/>
      <c r="G69" s="637"/>
    </row>
    <row r="70" spans="1:13" ht="30" customHeight="1" x14ac:dyDescent="0.2">
      <c r="A70" s="78" t="s">
        <v>519</v>
      </c>
      <c r="B70" s="539" t="s">
        <v>517</v>
      </c>
      <c r="C70" s="539"/>
      <c r="D70" s="539" t="s">
        <v>518</v>
      </c>
      <c r="E70" s="634"/>
      <c r="F70" s="539" t="s">
        <v>385</v>
      </c>
      <c r="G70" s="634"/>
    </row>
    <row r="71" spans="1:13" ht="30" customHeight="1" x14ac:dyDescent="0.2">
      <c r="A71" s="374" t="s">
        <v>44</v>
      </c>
      <c r="B71" s="635"/>
      <c r="C71" s="635"/>
      <c r="D71" s="635"/>
      <c r="E71" s="635"/>
      <c r="F71" s="636">
        <f>B71+D71</f>
        <v>0</v>
      </c>
      <c r="G71" s="636"/>
    </row>
    <row r="72" spans="1:13" s="123" customFormat="1" ht="30" customHeight="1" x14ac:dyDescent="0.2">
      <c r="A72" s="374" t="s">
        <v>415</v>
      </c>
      <c r="B72" s="624"/>
      <c r="C72" s="624"/>
      <c r="D72" s="624"/>
      <c r="E72" s="624"/>
      <c r="F72" s="625">
        <f t="shared" ref="F72:F115" si="1">B72+D72</f>
        <v>0</v>
      </c>
      <c r="G72" s="625"/>
    </row>
    <row r="73" spans="1:13" s="123" customFormat="1" ht="30" customHeight="1" x14ac:dyDescent="0.2">
      <c r="A73" s="374" t="s">
        <v>416</v>
      </c>
      <c r="B73" s="624"/>
      <c r="C73" s="624"/>
      <c r="D73" s="624"/>
      <c r="E73" s="624"/>
      <c r="F73" s="625">
        <f t="shared" si="1"/>
        <v>0</v>
      </c>
      <c r="G73" s="625"/>
    </row>
    <row r="74" spans="1:13" ht="30" customHeight="1" x14ac:dyDescent="0.2">
      <c r="A74" s="374" t="s">
        <v>417</v>
      </c>
      <c r="B74" s="624"/>
      <c r="C74" s="624"/>
      <c r="D74" s="624"/>
      <c r="E74" s="624"/>
      <c r="F74" s="625">
        <f t="shared" si="1"/>
        <v>0</v>
      </c>
      <c r="G74" s="625"/>
    </row>
    <row r="75" spans="1:13" ht="30" customHeight="1" x14ac:dyDescent="0.2">
      <c r="A75" s="374" t="s">
        <v>418</v>
      </c>
      <c r="B75" s="624"/>
      <c r="C75" s="624"/>
      <c r="D75" s="624"/>
      <c r="E75" s="624"/>
      <c r="F75" s="625">
        <f t="shared" si="1"/>
        <v>0</v>
      </c>
      <c r="G75" s="625"/>
    </row>
    <row r="76" spans="1:13" ht="30" customHeight="1" x14ac:dyDescent="0.2">
      <c r="A76" s="374" t="s">
        <v>419</v>
      </c>
      <c r="B76" s="624"/>
      <c r="C76" s="624"/>
      <c r="D76" s="624"/>
      <c r="E76" s="624"/>
      <c r="F76" s="625">
        <f t="shared" si="1"/>
        <v>0</v>
      </c>
      <c r="G76" s="625"/>
    </row>
    <row r="77" spans="1:13" ht="30" customHeight="1" x14ac:dyDescent="0.2">
      <c r="A77" s="374" t="s">
        <v>45</v>
      </c>
      <c r="B77" s="624">
        <v>20.125</v>
      </c>
      <c r="C77" s="624"/>
      <c r="D77" s="624"/>
      <c r="E77" s="624"/>
      <c r="F77" s="625">
        <f t="shared" si="1"/>
        <v>20.125</v>
      </c>
      <c r="G77" s="625"/>
    </row>
    <row r="78" spans="1:13" ht="30" customHeight="1" x14ac:dyDescent="0.2">
      <c r="A78" s="374" t="s">
        <v>46</v>
      </c>
      <c r="B78" s="624">
        <v>2.625</v>
      </c>
      <c r="C78" s="624"/>
      <c r="D78" s="624"/>
      <c r="E78" s="624"/>
      <c r="F78" s="625">
        <f t="shared" si="1"/>
        <v>2.625</v>
      </c>
      <c r="G78" s="625"/>
    </row>
    <row r="79" spans="1:13" ht="30" customHeight="1" x14ac:dyDescent="0.2">
      <c r="A79" s="374" t="s">
        <v>47</v>
      </c>
      <c r="B79" s="624">
        <v>2.3333333333333335</v>
      </c>
      <c r="C79" s="624"/>
      <c r="D79" s="624"/>
      <c r="E79" s="624"/>
      <c r="F79" s="625">
        <f t="shared" si="1"/>
        <v>2.3333333333333335</v>
      </c>
      <c r="G79" s="625"/>
    </row>
    <row r="80" spans="1:13" ht="30" customHeight="1" x14ac:dyDescent="0.2">
      <c r="A80" s="374" t="s">
        <v>48</v>
      </c>
      <c r="B80" s="624"/>
      <c r="C80" s="624"/>
      <c r="D80" s="624"/>
      <c r="E80" s="624"/>
      <c r="F80" s="625">
        <f t="shared" si="1"/>
        <v>0</v>
      </c>
      <c r="G80" s="625"/>
    </row>
    <row r="81" spans="1:7" ht="30" customHeight="1" x14ac:dyDescent="0.2">
      <c r="A81" s="374" t="s">
        <v>49</v>
      </c>
      <c r="B81" s="624"/>
      <c r="C81" s="624"/>
      <c r="D81" s="624"/>
      <c r="E81" s="624"/>
      <c r="F81" s="625">
        <f t="shared" si="1"/>
        <v>0</v>
      </c>
      <c r="G81" s="625"/>
    </row>
    <row r="82" spans="1:7" ht="30" customHeight="1" x14ac:dyDescent="0.2">
      <c r="A82" s="374" t="s">
        <v>50</v>
      </c>
      <c r="B82" s="624"/>
      <c r="C82" s="624"/>
      <c r="D82" s="624"/>
      <c r="E82" s="624"/>
      <c r="F82" s="625">
        <f t="shared" si="1"/>
        <v>0</v>
      </c>
      <c r="G82" s="625"/>
    </row>
    <row r="83" spans="1:7" ht="30" customHeight="1" x14ac:dyDescent="0.2">
      <c r="A83" s="374" t="s">
        <v>51</v>
      </c>
      <c r="B83" s="624"/>
      <c r="C83" s="624"/>
      <c r="D83" s="624"/>
      <c r="E83" s="624"/>
      <c r="F83" s="625">
        <f t="shared" si="1"/>
        <v>0</v>
      </c>
      <c r="G83" s="625"/>
    </row>
    <row r="84" spans="1:7" ht="30" customHeight="1" x14ac:dyDescent="0.2">
      <c r="A84" s="374" t="s">
        <v>52</v>
      </c>
      <c r="B84" s="624"/>
      <c r="C84" s="624"/>
      <c r="D84" s="624"/>
      <c r="E84" s="624"/>
      <c r="F84" s="625">
        <f t="shared" si="1"/>
        <v>0</v>
      </c>
      <c r="G84" s="625"/>
    </row>
    <row r="85" spans="1:7" ht="30" customHeight="1" x14ac:dyDescent="0.2">
      <c r="A85" s="374" t="s">
        <v>53</v>
      </c>
      <c r="B85" s="624"/>
      <c r="C85" s="624"/>
      <c r="D85" s="624"/>
      <c r="E85" s="624"/>
      <c r="F85" s="625">
        <f t="shared" si="1"/>
        <v>0</v>
      </c>
      <c r="G85" s="625"/>
    </row>
    <row r="86" spans="1:7" ht="30" customHeight="1" x14ac:dyDescent="0.2">
      <c r="A86" s="374" t="s">
        <v>54</v>
      </c>
      <c r="B86" s="624"/>
      <c r="C86" s="624"/>
      <c r="D86" s="624"/>
      <c r="E86" s="624"/>
      <c r="F86" s="625">
        <f t="shared" si="1"/>
        <v>0</v>
      </c>
      <c r="G86" s="625"/>
    </row>
    <row r="87" spans="1:7" ht="30" customHeight="1" x14ac:dyDescent="0.2">
      <c r="A87" s="374" t="s">
        <v>55</v>
      </c>
      <c r="B87" s="624"/>
      <c r="C87" s="624"/>
      <c r="D87" s="624"/>
      <c r="E87" s="624"/>
      <c r="F87" s="625">
        <f t="shared" si="1"/>
        <v>0</v>
      </c>
      <c r="G87" s="625"/>
    </row>
    <row r="88" spans="1:7" ht="30" customHeight="1" x14ac:dyDescent="0.2">
      <c r="A88" s="374" t="s">
        <v>56</v>
      </c>
      <c r="B88" s="624"/>
      <c r="C88" s="624"/>
      <c r="D88" s="624"/>
      <c r="E88" s="624"/>
      <c r="F88" s="625">
        <f t="shared" si="1"/>
        <v>0</v>
      </c>
      <c r="G88" s="625"/>
    </row>
    <row r="89" spans="1:7" ht="30" customHeight="1" x14ac:dyDescent="0.2">
      <c r="A89" s="374" t="s">
        <v>57</v>
      </c>
      <c r="B89" s="624"/>
      <c r="C89" s="624"/>
      <c r="D89" s="624"/>
      <c r="E89" s="624"/>
      <c r="F89" s="625">
        <f t="shared" si="1"/>
        <v>0</v>
      </c>
      <c r="G89" s="625"/>
    </row>
    <row r="90" spans="1:7" ht="30" customHeight="1" x14ac:dyDescent="0.2">
      <c r="A90" s="374" t="s">
        <v>58</v>
      </c>
      <c r="B90" s="624"/>
      <c r="C90" s="624"/>
      <c r="D90" s="624"/>
      <c r="E90" s="624"/>
      <c r="F90" s="625">
        <f t="shared" si="1"/>
        <v>0</v>
      </c>
      <c r="G90" s="625"/>
    </row>
    <row r="91" spans="1:7" ht="30" customHeight="1" x14ac:dyDescent="0.2">
      <c r="A91" s="374" t="s">
        <v>59</v>
      </c>
      <c r="B91" s="624"/>
      <c r="C91" s="624"/>
      <c r="D91" s="624"/>
      <c r="E91" s="624"/>
      <c r="F91" s="625">
        <f t="shared" si="1"/>
        <v>0</v>
      </c>
      <c r="G91" s="625"/>
    </row>
    <row r="92" spans="1:7" ht="30" customHeight="1" x14ac:dyDescent="0.2">
      <c r="A92" s="374" t="s">
        <v>60</v>
      </c>
      <c r="B92" s="624"/>
      <c r="C92" s="624"/>
      <c r="D92" s="624"/>
      <c r="E92" s="624"/>
      <c r="F92" s="625">
        <f t="shared" si="1"/>
        <v>0</v>
      </c>
      <c r="G92" s="625"/>
    </row>
    <row r="93" spans="1:7" ht="30" customHeight="1" x14ac:dyDescent="0.2">
      <c r="A93" s="374" t="s">
        <v>61</v>
      </c>
      <c r="B93" s="624"/>
      <c r="C93" s="624"/>
      <c r="D93" s="624"/>
      <c r="E93" s="624"/>
      <c r="F93" s="625">
        <f t="shared" si="1"/>
        <v>0</v>
      </c>
      <c r="G93" s="625"/>
    </row>
    <row r="94" spans="1:7" ht="30" customHeight="1" x14ac:dyDescent="0.2">
      <c r="A94" s="374" t="s">
        <v>62</v>
      </c>
      <c r="B94" s="624"/>
      <c r="C94" s="624"/>
      <c r="D94" s="624"/>
      <c r="E94" s="624"/>
      <c r="F94" s="625">
        <f t="shared" si="1"/>
        <v>0</v>
      </c>
      <c r="G94" s="625"/>
    </row>
    <row r="95" spans="1:7" ht="30" customHeight="1" x14ac:dyDescent="0.2">
      <c r="A95" s="374" t="s">
        <v>63</v>
      </c>
      <c r="B95" s="624"/>
      <c r="C95" s="624"/>
      <c r="D95" s="624"/>
      <c r="E95" s="624"/>
      <c r="F95" s="625">
        <f t="shared" si="1"/>
        <v>0</v>
      </c>
      <c r="G95" s="625"/>
    </row>
    <row r="96" spans="1:7" ht="30" customHeight="1" x14ac:dyDescent="0.2">
      <c r="A96" s="374" t="s">
        <v>64</v>
      </c>
      <c r="B96" s="624"/>
      <c r="C96" s="624"/>
      <c r="D96" s="624"/>
      <c r="E96" s="624"/>
      <c r="F96" s="625">
        <f t="shared" si="1"/>
        <v>0</v>
      </c>
      <c r="G96" s="625"/>
    </row>
    <row r="97" spans="1:7" ht="30" customHeight="1" x14ac:dyDescent="0.2">
      <c r="A97" s="374" t="s">
        <v>65</v>
      </c>
      <c r="B97" s="624"/>
      <c r="C97" s="624"/>
      <c r="D97" s="624"/>
      <c r="E97" s="624"/>
      <c r="F97" s="625">
        <f t="shared" si="1"/>
        <v>0</v>
      </c>
      <c r="G97" s="625"/>
    </row>
    <row r="98" spans="1:7" ht="30" customHeight="1" x14ac:dyDescent="0.2">
      <c r="A98" s="374" t="s">
        <v>66</v>
      </c>
      <c r="B98" s="624"/>
      <c r="C98" s="624"/>
      <c r="D98" s="624"/>
      <c r="E98" s="624"/>
      <c r="F98" s="625">
        <f t="shared" si="1"/>
        <v>0</v>
      </c>
      <c r="G98" s="625"/>
    </row>
    <row r="99" spans="1:7" ht="30" customHeight="1" x14ac:dyDescent="0.2">
      <c r="A99" s="374" t="s">
        <v>67</v>
      </c>
      <c r="B99" s="624"/>
      <c r="C99" s="624"/>
      <c r="D99" s="624"/>
      <c r="E99" s="624"/>
      <c r="F99" s="625">
        <f t="shared" si="1"/>
        <v>0</v>
      </c>
      <c r="G99" s="625"/>
    </row>
    <row r="100" spans="1:7" ht="30" customHeight="1" x14ac:dyDescent="0.2">
      <c r="A100" s="374" t="s">
        <v>68</v>
      </c>
      <c r="B100" s="624"/>
      <c r="C100" s="624"/>
      <c r="D100" s="624"/>
      <c r="E100" s="624"/>
      <c r="F100" s="625">
        <f t="shared" si="1"/>
        <v>0</v>
      </c>
      <c r="G100" s="625"/>
    </row>
    <row r="101" spans="1:7" ht="30" customHeight="1" x14ac:dyDescent="0.2">
      <c r="A101" s="374" t="s">
        <v>420</v>
      </c>
      <c r="B101" s="624"/>
      <c r="C101" s="624"/>
      <c r="D101" s="624"/>
      <c r="E101" s="624"/>
      <c r="F101" s="625">
        <f t="shared" si="1"/>
        <v>0</v>
      </c>
      <c r="G101" s="625"/>
    </row>
    <row r="102" spans="1:7" ht="30" customHeight="1" x14ac:dyDescent="0.2">
      <c r="A102" s="374" t="s">
        <v>421</v>
      </c>
      <c r="B102" s="624"/>
      <c r="C102" s="624"/>
      <c r="D102" s="624"/>
      <c r="E102" s="624"/>
      <c r="F102" s="625">
        <f t="shared" si="1"/>
        <v>0</v>
      </c>
      <c r="G102" s="625"/>
    </row>
    <row r="103" spans="1:7" ht="30" customHeight="1" x14ac:dyDescent="0.2">
      <c r="A103" s="374" t="s">
        <v>422</v>
      </c>
      <c r="B103" s="624"/>
      <c r="C103" s="624"/>
      <c r="D103" s="624"/>
      <c r="E103" s="624"/>
      <c r="F103" s="625">
        <f t="shared" si="1"/>
        <v>0</v>
      </c>
      <c r="G103" s="625"/>
    </row>
    <row r="104" spans="1:7" ht="30" customHeight="1" x14ac:dyDescent="0.2">
      <c r="A104" s="374" t="s">
        <v>69</v>
      </c>
      <c r="B104" s="624"/>
      <c r="C104" s="624"/>
      <c r="D104" s="624"/>
      <c r="E104" s="624"/>
      <c r="F104" s="625">
        <f t="shared" si="1"/>
        <v>0</v>
      </c>
      <c r="G104" s="625"/>
    </row>
    <row r="105" spans="1:7" ht="30" customHeight="1" x14ac:dyDescent="0.2">
      <c r="A105" s="374" t="s">
        <v>423</v>
      </c>
      <c r="B105" s="624"/>
      <c r="C105" s="624"/>
      <c r="D105" s="624"/>
      <c r="E105" s="624"/>
      <c r="F105" s="625">
        <f t="shared" si="1"/>
        <v>0</v>
      </c>
      <c r="G105" s="625"/>
    </row>
    <row r="106" spans="1:7" ht="30" customHeight="1" x14ac:dyDescent="0.2">
      <c r="A106" s="374" t="s">
        <v>424</v>
      </c>
      <c r="B106" s="624"/>
      <c r="C106" s="624"/>
      <c r="D106" s="624"/>
      <c r="E106" s="624"/>
      <c r="F106" s="625">
        <f t="shared" si="1"/>
        <v>0</v>
      </c>
      <c r="G106" s="625"/>
    </row>
    <row r="107" spans="1:7" ht="30" customHeight="1" x14ac:dyDescent="0.2">
      <c r="A107" s="374" t="s">
        <v>425</v>
      </c>
      <c r="B107" s="624"/>
      <c r="C107" s="624"/>
      <c r="D107" s="624"/>
      <c r="E107" s="624"/>
      <c r="F107" s="625">
        <f t="shared" si="1"/>
        <v>0</v>
      </c>
      <c r="G107" s="625"/>
    </row>
    <row r="108" spans="1:7" ht="30" customHeight="1" x14ac:dyDescent="0.2">
      <c r="A108" s="374" t="s">
        <v>70</v>
      </c>
      <c r="B108" s="624"/>
      <c r="C108" s="624"/>
      <c r="D108" s="624"/>
      <c r="E108" s="624"/>
      <c r="F108" s="625">
        <f t="shared" si="1"/>
        <v>0</v>
      </c>
      <c r="G108" s="625"/>
    </row>
    <row r="109" spans="1:7" ht="30" customHeight="1" x14ac:dyDescent="0.2">
      <c r="A109" s="374" t="s">
        <v>71</v>
      </c>
      <c r="B109" s="624"/>
      <c r="C109" s="624"/>
      <c r="D109" s="624"/>
      <c r="E109" s="624"/>
      <c r="F109" s="625">
        <f t="shared" si="1"/>
        <v>0</v>
      </c>
      <c r="G109" s="625"/>
    </row>
    <row r="110" spans="1:7" ht="30" customHeight="1" x14ac:dyDescent="0.2">
      <c r="A110" s="374" t="s">
        <v>72</v>
      </c>
      <c r="B110" s="624"/>
      <c r="C110" s="624"/>
      <c r="D110" s="624"/>
      <c r="E110" s="624"/>
      <c r="F110" s="625">
        <f t="shared" si="1"/>
        <v>0</v>
      </c>
      <c r="G110" s="625"/>
    </row>
    <row r="111" spans="1:7" ht="30" customHeight="1" x14ac:dyDescent="0.2">
      <c r="A111" s="374" t="s">
        <v>73</v>
      </c>
      <c r="B111" s="624"/>
      <c r="C111" s="624"/>
      <c r="D111" s="624"/>
      <c r="E111" s="624"/>
      <c r="F111" s="625">
        <f t="shared" si="1"/>
        <v>0</v>
      </c>
      <c r="G111" s="625"/>
    </row>
    <row r="112" spans="1:7" ht="30" customHeight="1" x14ac:dyDescent="0.2">
      <c r="A112" s="374" t="s">
        <v>74</v>
      </c>
      <c r="B112" s="624"/>
      <c r="C112" s="624"/>
      <c r="D112" s="624"/>
      <c r="E112" s="624"/>
      <c r="F112" s="625">
        <f t="shared" si="1"/>
        <v>0</v>
      </c>
      <c r="G112" s="625"/>
    </row>
    <row r="113" spans="1:13" ht="30" customHeight="1" x14ac:dyDescent="0.2">
      <c r="A113" s="374" t="s">
        <v>426</v>
      </c>
      <c r="B113" s="624"/>
      <c r="C113" s="624"/>
      <c r="D113" s="624"/>
      <c r="E113" s="624"/>
      <c r="F113" s="625">
        <f t="shared" si="1"/>
        <v>0</v>
      </c>
      <c r="G113" s="625"/>
    </row>
    <row r="114" spans="1:13" ht="30" customHeight="1" x14ac:dyDescent="0.2">
      <c r="A114" s="374" t="s">
        <v>75</v>
      </c>
      <c r="B114" s="624"/>
      <c r="C114" s="624"/>
      <c r="D114" s="624"/>
      <c r="E114" s="624"/>
      <c r="F114" s="625">
        <f t="shared" si="1"/>
        <v>0</v>
      </c>
      <c r="G114" s="625"/>
    </row>
    <row r="115" spans="1:13" ht="30" customHeight="1" x14ac:dyDescent="0.2">
      <c r="A115" s="374" t="s">
        <v>76</v>
      </c>
      <c r="B115" s="631"/>
      <c r="C115" s="631"/>
      <c r="D115" s="631"/>
      <c r="E115" s="631"/>
      <c r="F115" s="632">
        <f t="shared" si="1"/>
        <v>0</v>
      </c>
      <c r="G115" s="632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7" t="s">
        <v>526</v>
      </c>
      <c r="B118" s="627"/>
      <c r="C118" s="627"/>
      <c r="D118" s="627"/>
      <c r="E118" s="627"/>
      <c r="F118" s="627"/>
      <c r="G118" s="627"/>
      <c r="H118" s="627"/>
    </row>
    <row r="119" spans="1:13" s="420" customFormat="1" ht="23.25" customHeight="1" x14ac:dyDescent="0.3">
      <c r="A119" s="526" t="s">
        <v>428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6" t="s">
        <v>429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8" t="s">
        <v>26</v>
      </c>
      <c r="B123" s="628"/>
      <c r="C123" s="628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29" t="s">
        <v>277</v>
      </c>
      <c r="C124" s="629"/>
    </row>
    <row r="125" spans="1:13" ht="30" customHeight="1" x14ac:dyDescent="0.2">
      <c r="A125" s="240" t="s">
        <v>387</v>
      </c>
      <c r="B125" s="630">
        <v>2894.3</v>
      </c>
      <c r="C125" s="630"/>
    </row>
    <row r="126" spans="1:13" ht="30" customHeight="1" x14ac:dyDescent="0.2">
      <c r="A126" s="241" t="s">
        <v>388</v>
      </c>
      <c r="B126" s="633"/>
      <c r="C126" s="633"/>
    </row>
    <row r="127" spans="1:13" ht="15" customHeight="1" x14ac:dyDescent="0.2">
      <c r="A127" s="68" t="s">
        <v>77</v>
      </c>
      <c r="B127" s="626">
        <f>SUM(B125:C126)</f>
        <v>2894.3</v>
      </c>
      <c r="C127" s="626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13" sqref="B13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4" t="s">
        <v>28</v>
      </c>
      <c r="B1" s="644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48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5"/>
      <c r="B6" s="646"/>
    </row>
    <row r="7" spans="1:4" s="201" customFormat="1" ht="30" customHeight="1" x14ac:dyDescent="0.3">
      <c r="A7" s="644" t="s">
        <v>29</v>
      </c>
      <c r="B7" s="644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>
        <v>0</v>
      </c>
    </row>
    <row r="10" spans="1:4" ht="24.95" customHeight="1" x14ac:dyDescent="0.15">
      <c r="A10" s="166" t="s">
        <v>395</v>
      </c>
      <c r="B10" s="307">
        <v>0</v>
      </c>
    </row>
    <row r="11" spans="1:4" ht="24.95" customHeight="1" x14ac:dyDescent="0.15">
      <c r="A11" s="166" t="s">
        <v>396</v>
      </c>
      <c r="B11" s="307">
        <v>0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W20" sqref="W20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8" t="s">
        <v>443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 x14ac:dyDescent="0.2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492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30" t="s">
        <v>41</v>
      </c>
      <c r="Y2" s="530"/>
      <c r="Z2" s="529" t="s">
        <v>41</v>
      </c>
    </row>
    <row r="3" spans="1:26" ht="15" customHeight="1" x14ac:dyDescent="0.2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8</v>
      </c>
      <c r="K10" s="367">
        <v>28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8</v>
      </c>
      <c r="Y10" s="221">
        <f t="shared" si="2"/>
        <v>28</v>
      </c>
      <c r="Z10" s="271">
        <f t="shared" si="0"/>
        <v>36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8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8</v>
      </c>
      <c r="Z11" s="271">
        <f t="shared" si="0"/>
        <v>8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4</v>
      </c>
      <c r="Z12" s="271">
        <f t="shared" si="0"/>
        <v>5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0</v>
      </c>
      <c r="Z14" s="271">
        <f t="shared" si="0"/>
        <v>3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32</v>
      </c>
      <c r="K21" s="367">
        <v>44</v>
      </c>
      <c r="L21" s="366">
        <v>30</v>
      </c>
      <c r="M21" s="367">
        <v>43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62</v>
      </c>
      <c r="Y21" s="221">
        <f t="shared" si="2"/>
        <v>87</v>
      </c>
      <c r="Z21" s="271">
        <f t="shared" si="0"/>
        <v>149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44</v>
      </c>
      <c r="K48" s="273">
        <f t="shared" si="3"/>
        <v>84</v>
      </c>
      <c r="L48" s="273">
        <f t="shared" si="3"/>
        <v>30</v>
      </c>
      <c r="M48" s="273">
        <f t="shared" si="3"/>
        <v>43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74</v>
      </c>
      <c r="Y48" s="274">
        <f>SUM(Y4:Y47)</f>
        <v>128</v>
      </c>
      <c r="Z48" s="273">
        <f>X48+Y48</f>
        <v>202</v>
      </c>
    </row>
    <row r="49" spans="1:26" ht="9.9499999999999993" customHeight="1" x14ac:dyDescent="0.2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6" t="s">
        <v>429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H4" activePane="bottomRight" state="frozen"/>
      <selection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3" t="s">
        <v>444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4"/>
      <c r="Z1" s="535" t="s">
        <v>83</v>
      </c>
      <c r="AA1" s="536"/>
      <c r="AB1" s="537"/>
    </row>
    <row r="2" spans="1:31" s="53" customFormat="1" ht="19.5" customHeight="1" x14ac:dyDescent="0.15">
      <c r="A2" s="531" t="s">
        <v>84</v>
      </c>
      <c r="B2" s="531" t="s">
        <v>85</v>
      </c>
      <c r="C2" s="531"/>
      <c r="D2" s="531" t="s">
        <v>86</v>
      </c>
      <c r="E2" s="531"/>
      <c r="F2" s="531" t="s">
        <v>87</v>
      </c>
      <c r="G2" s="531"/>
      <c r="H2" s="531" t="s">
        <v>88</v>
      </c>
      <c r="I2" s="531"/>
      <c r="J2" s="531" t="s">
        <v>89</v>
      </c>
      <c r="K2" s="531"/>
      <c r="L2" s="531" t="s">
        <v>90</v>
      </c>
      <c r="M2" s="531"/>
      <c r="N2" s="531" t="s">
        <v>91</v>
      </c>
      <c r="O2" s="531"/>
      <c r="P2" s="531" t="s">
        <v>92</v>
      </c>
      <c r="Q2" s="531"/>
      <c r="R2" s="531" t="s">
        <v>93</v>
      </c>
      <c r="S2" s="531"/>
      <c r="T2" s="531" t="s">
        <v>94</v>
      </c>
      <c r="U2" s="531"/>
      <c r="V2" s="531" t="s">
        <v>95</v>
      </c>
      <c r="W2" s="531"/>
      <c r="X2" s="531" t="s">
        <v>96</v>
      </c>
      <c r="Y2" s="531"/>
      <c r="Z2" s="531" t="s">
        <v>41</v>
      </c>
      <c r="AA2" s="531"/>
      <c r="AB2" s="531" t="s">
        <v>41</v>
      </c>
    </row>
    <row r="3" spans="1:31" s="53" customFormat="1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1</v>
      </c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1</v>
      </c>
      <c r="G10" s="358"/>
      <c r="H10" s="314"/>
      <c r="I10" s="358">
        <v>1</v>
      </c>
      <c r="J10" s="314">
        <v>2</v>
      </c>
      <c r="K10" s="358">
        <v>5</v>
      </c>
      <c r="L10" s="314">
        <v>2</v>
      </c>
      <c r="M10" s="358">
        <v>3</v>
      </c>
      <c r="N10" s="314"/>
      <c r="O10" s="358">
        <v>10</v>
      </c>
      <c r="P10" s="314">
        <v>2</v>
      </c>
      <c r="Q10" s="358">
        <v>6</v>
      </c>
      <c r="R10" s="314"/>
      <c r="S10" s="358">
        <v>2</v>
      </c>
      <c r="T10" s="314"/>
      <c r="U10" s="358">
        <v>1</v>
      </c>
      <c r="V10" s="314">
        <v>1</v>
      </c>
      <c r="W10" s="358"/>
      <c r="X10" s="314"/>
      <c r="Y10" s="358"/>
      <c r="Z10" s="225">
        <f t="shared" si="0"/>
        <v>8</v>
      </c>
      <c r="AA10" s="225">
        <f t="shared" si="0"/>
        <v>28</v>
      </c>
      <c r="AB10" s="225">
        <f t="shared" si="1"/>
        <v>36</v>
      </c>
      <c r="AC10" s="212">
        <f>'Quadro 1'!X10</f>
        <v>8</v>
      </c>
      <c r="AD10" s="212">
        <f>'Quadro 1'!Y10</f>
        <v>28</v>
      </c>
      <c r="AE10" s="212">
        <f>'Quadro 1'!Z10</f>
        <v>36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2</v>
      </c>
      <c r="P11" s="314"/>
      <c r="Q11" s="358"/>
      <c r="R11" s="314"/>
      <c r="S11" s="358">
        <v>2</v>
      </c>
      <c r="T11" s="314"/>
      <c r="U11" s="358">
        <v>4</v>
      </c>
      <c r="V11" s="314"/>
      <c r="W11" s="358"/>
      <c r="X11" s="314"/>
      <c r="Y11" s="358"/>
      <c r="Z11" s="225">
        <f t="shared" si="0"/>
        <v>0</v>
      </c>
      <c r="AA11" s="225">
        <f t="shared" si="0"/>
        <v>8</v>
      </c>
      <c r="AB11" s="225">
        <f t="shared" si="1"/>
        <v>8</v>
      </c>
      <c r="AC11" s="212">
        <f>'Quadro 1'!X11</f>
        <v>0</v>
      </c>
      <c r="AD11" s="212">
        <f>'Quadro 1'!Y11</f>
        <v>8</v>
      </c>
      <c r="AE11" s="212">
        <f>'Quadro 1'!Z11</f>
        <v>8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314"/>
      <c r="Q12" s="358">
        <v>1</v>
      </c>
      <c r="R12" s="314"/>
      <c r="S12" s="358">
        <v>1</v>
      </c>
      <c r="T12" s="314"/>
      <c r="U12" s="358">
        <v>2</v>
      </c>
      <c r="V12" s="314"/>
      <c r="W12" s="358"/>
      <c r="X12" s="314"/>
      <c r="Y12" s="358"/>
      <c r="Z12" s="225">
        <f t="shared" si="0"/>
        <v>1</v>
      </c>
      <c r="AA12" s="225">
        <f t="shared" si="0"/>
        <v>4</v>
      </c>
      <c r="AB12" s="225">
        <f t="shared" si="1"/>
        <v>5</v>
      </c>
      <c r="AC12" s="212">
        <f>'Quadro 1'!X12</f>
        <v>1</v>
      </c>
      <c r="AD12" s="212">
        <f>'Quadro 1'!Y12</f>
        <v>4</v>
      </c>
      <c r="AE12" s="212">
        <f>'Quadro 1'!Z12</f>
        <v>5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2</v>
      </c>
      <c r="K14" s="358"/>
      <c r="L14" s="314"/>
      <c r="M14" s="358"/>
      <c r="N14" s="314">
        <v>1</v>
      </c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0</v>
      </c>
      <c r="AB14" s="225">
        <f t="shared" si="1"/>
        <v>3</v>
      </c>
      <c r="AC14" s="212">
        <f>'Quadro 1'!X14</f>
        <v>3</v>
      </c>
      <c r="AD14" s="212">
        <f>'Quadro 1'!Y14</f>
        <v>0</v>
      </c>
      <c r="AE14" s="212">
        <f>'Quadro 1'!Z14</f>
        <v>3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>
        <v>1</v>
      </c>
      <c r="G21" s="358">
        <v>1</v>
      </c>
      <c r="H21" s="314">
        <v>1</v>
      </c>
      <c r="I21" s="358">
        <v>2</v>
      </c>
      <c r="J21" s="314">
        <v>9</v>
      </c>
      <c r="K21" s="358">
        <v>13</v>
      </c>
      <c r="L21" s="314">
        <v>14</v>
      </c>
      <c r="M21" s="358">
        <v>17</v>
      </c>
      <c r="N21" s="314">
        <v>5</v>
      </c>
      <c r="O21" s="358">
        <v>20</v>
      </c>
      <c r="P21" s="314">
        <v>6</v>
      </c>
      <c r="Q21" s="358">
        <v>12</v>
      </c>
      <c r="R21" s="314">
        <v>14</v>
      </c>
      <c r="S21" s="358">
        <v>8</v>
      </c>
      <c r="T21" s="314">
        <v>9</v>
      </c>
      <c r="U21" s="358">
        <v>10</v>
      </c>
      <c r="V21" s="314">
        <v>3</v>
      </c>
      <c r="W21" s="358">
        <v>4</v>
      </c>
      <c r="X21" s="314"/>
      <c r="Y21" s="358"/>
      <c r="Z21" s="225">
        <f t="shared" si="2"/>
        <v>62</v>
      </c>
      <c r="AA21" s="225">
        <f t="shared" si="2"/>
        <v>87</v>
      </c>
      <c r="AB21" s="225">
        <f t="shared" si="1"/>
        <v>149</v>
      </c>
      <c r="AC21" s="212">
        <f>'Quadro 1'!X21</f>
        <v>62</v>
      </c>
      <c r="AD21" s="212">
        <f>'Quadro 1'!Y21</f>
        <v>87</v>
      </c>
      <c r="AE21" s="212">
        <f>'Quadro 1'!Z21</f>
        <v>149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1</v>
      </c>
      <c r="H48" s="226">
        <f t="shared" si="3"/>
        <v>1</v>
      </c>
      <c r="I48" s="226">
        <f t="shared" si="3"/>
        <v>3</v>
      </c>
      <c r="J48" s="226">
        <f t="shared" si="3"/>
        <v>13</v>
      </c>
      <c r="K48" s="226">
        <f t="shared" si="3"/>
        <v>18</v>
      </c>
      <c r="L48" s="226">
        <f t="shared" si="3"/>
        <v>16</v>
      </c>
      <c r="M48" s="226">
        <f t="shared" si="3"/>
        <v>20</v>
      </c>
      <c r="N48" s="226">
        <f t="shared" si="3"/>
        <v>7</v>
      </c>
      <c r="O48" s="226">
        <f t="shared" si="3"/>
        <v>32</v>
      </c>
      <c r="P48" s="226">
        <f t="shared" si="3"/>
        <v>8</v>
      </c>
      <c r="Q48" s="226">
        <f t="shared" si="3"/>
        <v>19</v>
      </c>
      <c r="R48" s="226">
        <f t="shared" si="3"/>
        <v>14</v>
      </c>
      <c r="S48" s="226">
        <f t="shared" si="3"/>
        <v>14</v>
      </c>
      <c r="T48" s="226">
        <f t="shared" si="3"/>
        <v>9</v>
      </c>
      <c r="U48" s="226">
        <f t="shared" si="3"/>
        <v>17</v>
      </c>
      <c r="V48" s="226">
        <f t="shared" si="3"/>
        <v>4</v>
      </c>
      <c r="W48" s="226">
        <f t="shared" si="3"/>
        <v>4</v>
      </c>
      <c r="X48" s="226">
        <f t="shared" si="3"/>
        <v>0</v>
      </c>
      <c r="Y48" s="226">
        <f t="shared" si="3"/>
        <v>0</v>
      </c>
      <c r="Z48" s="226">
        <f t="shared" si="3"/>
        <v>74</v>
      </c>
      <c r="AA48" s="226">
        <f t="shared" si="3"/>
        <v>128</v>
      </c>
      <c r="AB48" s="226">
        <f>Z48+AA48</f>
        <v>202</v>
      </c>
    </row>
    <row r="49" spans="1:31" s="53" customFormat="1" ht="9.9499999999999993" customHeight="1" x14ac:dyDescent="0.15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Z49" s="70">
        <f>'Quadro 1'!X48</f>
        <v>74</v>
      </c>
      <c r="AA49" s="70">
        <f>'Quadro 1'!Y48</f>
        <v>128</v>
      </c>
      <c r="AB49" s="70">
        <f>'Quadro 1'!Z48</f>
        <v>202</v>
      </c>
    </row>
    <row r="50" spans="1:31" s="53" customFormat="1" ht="21.75" customHeight="1" x14ac:dyDescent="0.15">
      <c r="A50" s="531" t="s">
        <v>78</v>
      </c>
      <c r="B50" s="531" t="s">
        <v>85</v>
      </c>
      <c r="C50" s="531"/>
      <c r="D50" s="531" t="s">
        <v>86</v>
      </c>
      <c r="E50" s="531"/>
      <c r="F50" s="531" t="s">
        <v>87</v>
      </c>
      <c r="G50" s="531"/>
      <c r="H50" s="531" t="s">
        <v>88</v>
      </c>
      <c r="I50" s="531"/>
      <c r="J50" s="531" t="s">
        <v>89</v>
      </c>
      <c r="K50" s="531"/>
      <c r="L50" s="531" t="s">
        <v>90</v>
      </c>
      <c r="M50" s="531"/>
      <c r="N50" s="531" t="s">
        <v>91</v>
      </c>
      <c r="O50" s="531"/>
      <c r="P50" s="531" t="s">
        <v>92</v>
      </c>
      <c r="Q50" s="531"/>
      <c r="R50" s="531" t="s">
        <v>93</v>
      </c>
      <c r="S50" s="531"/>
      <c r="T50" s="531" t="s">
        <v>94</v>
      </c>
      <c r="U50" s="531"/>
      <c r="V50" s="531" t="s">
        <v>95</v>
      </c>
      <c r="W50" s="531"/>
      <c r="X50" s="531" t="s">
        <v>96</v>
      </c>
      <c r="Y50" s="531"/>
      <c r="Z50" s="531" t="s">
        <v>41</v>
      </c>
      <c r="AA50" s="531"/>
      <c r="AB50" s="531" t="s">
        <v>41</v>
      </c>
    </row>
    <row r="51" spans="1:31" s="53" customFormat="1" ht="15" customHeight="1" x14ac:dyDescent="0.15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5" activePane="bottomRight" state="frozen"/>
      <selection activeCell="J10" sqref="J10"/>
      <selection pane="topRight" activeCell="J10" sqref="J10"/>
      <selection pane="bottomLeft" activeCell="J10" sqref="J10"/>
      <selection pane="bottomRight" activeCell="P21" sqref="P2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3" t="s">
        <v>445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4"/>
      <c r="T1" s="535" t="s">
        <v>83</v>
      </c>
      <c r="U1" s="536"/>
      <c r="V1" s="537"/>
    </row>
    <row r="2" spans="1:25" s="53" customFormat="1" ht="15" customHeight="1" x14ac:dyDescent="0.15">
      <c r="A2" s="531" t="s">
        <v>97</v>
      </c>
      <c r="B2" s="531" t="s">
        <v>98</v>
      </c>
      <c r="C2" s="531"/>
      <c r="D2" s="531" t="s">
        <v>99</v>
      </c>
      <c r="E2" s="531"/>
      <c r="F2" s="531" t="s">
        <v>100</v>
      </c>
      <c r="G2" s="531"/>
      <c r="H2" s="531" t="s">
        <v>101</v>
      </c>
      <c r="I2" s="531"/>
      <c r="J2" s="531" t="s">
        <v>102</v>
      </c>
      <c r="K2" s="531"/>
      <c r="L2" s="531" t="s">
        <v>103</v>
      </c>
      <c r="M2" s="531"/>
      <c r="N2" s="531" t="s">
        <v>104</v>
      </c>
      <c r="O2" s="531"/>
      <c r="P2" s="531" t="s">
        <v>105</v>
      </c>
      <c r="Q2" s="531"/>
      <c r="R2" s="531" t="s">
        <v>106</v>
      </c>
      <c r="S2" s="531"/>
      <c r="T2" s="531" t="s">
        <v>41</v>
      </c>
      <c r="U2" s="531"/>
      <c r="V2" s="531" t="s">
        <v>41</v>
      </c>
    </row>
    <row r="3" spans="1:25" s="53" customFormat="1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1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1</v>
      </c>
      <c r="C10" s="367">
        <v>4</v>
      </c>
      <c r="D10" s="314"/>
      <c r="E10" s="358">
        <v>5</v>
      </c>
      <c r="F10" s="314">
        <v>2</v>
      </c>
      <c r="G10" s="358">
        <v>4</v>
      </c>
      <c r="H10" s="314">
        <v>3</v>
      </c>
      <c r="I10" s="358">
        <v>6</v>
      </c>
      <c r="J10" s="314">
        <v>2</v>
      </c>
      <c r="K10" s="358">
        <v>6</v>
      </c>
      <c r="L10" s="314"/>
      <c r="M10" s="358">
        <v>1</v>
      </c>
      <c r="N10" s="314"/>
      <c r="O10" s="358">
        <v>2</v>
      </c>
      <c r="P10" s="314"/>
      <c r="Q10" s="358"/>
      <c r="R10" s="314"/>
      <c r="S10" s="358"/>
      <c r="T10" s="225">
        <f t="shared" si="0"/>
        <v>8</v>
      </c>
      <c r="U10" s="225">
        <f t="shared" si="0"/>
        <v>28</v>
      </c>
      <c r="V10" s="225">
        <f t="shared" si="1"/>
        <v>36</v>
      </c>
      <c r="W10" s="212">
        <f>'Quadro 1'!X10</f>
        <v>8</v>
      </c>
      <c r="X10" s="212">
        <f>'Quadro 1'!Y10</f>
        <v>28</v>
      </c>
      <c r="Y10" s="212">
        <f>'Quadro 1'!Z10</f>
        <v>36</v>
      </c>
    </row>
    <row r="11" spans="1:25" s="69" customFormat="1" ht="24.95" customHeight="1" x14ac:dyDescent="0.2">
      <c r="A11" s="374" t="s">
        <v>46</v>
      </c>
      <c r="B11" s="366"/>
      <c r="C11" s="367">
        <v>1</v>
      </c>
      <c r="D11" s="314"/>
      <c r="E11" s="358">
        <v>1</v>
      </c>
      <c r="F11" s="314"/>
      <c r="G11" s="358"/>
      <c r="H11" s="314"/>
      <c r="I11" s="358"/>
      <c r="J11" s="314"/>
      <c r="K11" s="358">
        <v>6</v>
      </c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8</v>
      </c>
      <c r="V11" s="225">
        <f t="shared" si="1"/>
        <v>8</v>
      </c>
      <c r="W11" s="212">
        <f>'Quadro 1'!X11</f>
        <v>0</v>
      </c>
      <c r="X11" s="212">
        <f>'Quadro 1'!Y11</f>
        <v>8</v>
      </c>
      <c r="Y11" s="212">
        <f>'Quadro 1'!Z11</f>
        <v>8</v>
      </c>
    </row>
    <row r="12" spans="1:25" s="69" customFormat="1" ht="24.95" customHeight="1" x14ac:dyDescent="0.2">
      <c r="A12" s="374" t="s">
        <v>47</v>
      </c>
      <c r="B12" s="366"/>
      <c r="C12" s="367">
        <v>1</v>
      </c>
      <c r="D12" s="314">
        <v>1</v>
      </c>
      <c r="E12" s="358"/>
      <c r="F12" s="314"/>
      <c r="G12" s="358"/>
      <c r="H12" s="314"/>
      <c r="I12" s="358">
        <v>2</v>
      </c>
      <c r="J12" s="314"/>
      <c r="K12" s="358">
        <v>1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4</v>
      </c>
      <c r="V12" s="225">
        <f t="shared" si="1"/>
        <v>5</v>
      </c>
      <c r="W12" s="212">
        <f>'Quadro 1'!X12</f>
        <v>1</v>
      </c>
      <c r="X12" s="212">
        <f>'Quadro 1'!Y12</f>
        <v>4</v>
      </c>
      <c r="Y12" s="212">
        <f>'Quadro 1'!Z12</f>
        <v>5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1</v>
      </c>
      <c r="C14" s="367"/>
      <c r="D14" s="314">
        <v>1</v>
      </c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0</v>
      </c>
      <c r="V14" s="225">
        <f t="shared" si="1"/>
        <v>3</v>
      </c>
      <c r="W14" s="212">
        <f>'Quadro 1'!X14</f>
        <v>3</v>
      </c>
      <c r="X14" s="212">
        <f>'Quadro 1'!Y14</f>
        <v>0</v>
      </c>
      <c r="Y14" s="212">
        <f>'Quadro 1'!Z14</f>
        <v>3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31</v>
      </c>
      <c r="C21" s="367">
        <v>48</v>
      </c>
      <c r="D21" s="314">
        <v>1</v>
      </c>
      <c r="E21" s="358">
        <v>2</v>
      </c>
      <c r="F21" s="314">
        <v>6</v>
      </c>
      <c r="G21" s="358">
        <v>4</v>
      </c>
      <c r="H21" s="314">
        <v>3</v>
      </c>
      <c r="I21" s="358">
        <v>6</v>
      </c>
      <c r="J21" s="314">
        <v>14</v>
      </c>
      <c r="K21" s="358">
        <v>16</v>
      </c>
      <c r="L21" s="314">
        <v>6</v>
      </c>
      <c r="M21" s="358">
        <v>7</v>
      </c>
      <c r="N21" s="314">
        <v>1</v>
      </c>
      <c r="O21" s="358">
        <v>4</v>
      </c>
      <c r="P21" s="314"/>
      <c r="Q21" s="358"/>
      <c r="R21" s="314"/>
      <c r="S21" s="358"/>
      <c r="T21" s="225">
        <f t="shared" si="0"/>
        <v>62</v>
      </c>
      <c r="U21" s="225">
        <f t="shared" si="0"/>
        <v>87</v>
      </c>
      <c r="V21" s="225">
        <f t="shared" si="1"/>
        <v>149</v>
      </c>
      <c r="W21" s="212">
        <f>'Quadro 1'!X21</f>
        <v>62</v>
      </c>
      <c r="X21" s="212">
        <f>'Quadro 1'!Y21</f>
        <v>87</v>
      </c>
      <c r="Y21" s="212">
        <f>'Quadro 1'!Z21</f>
        <v>149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33</v>
      </c>
      <c r="C48" s="226">
        <f t="shared" si="2"/>
        <v>54</v>
      </c>
      <c r="D48" s="226">
        <f t="shared" si="2"/>
        <v>3</v>
      </c>
      <c r="E48" s="226">
        <f t="shared" si="2"/>
        <v>9</v>
      </c>
      <c r="F48" s="226">
        <f t="shared" si="2"/>
        <v>8</v>
      </c>
      <c r="G48" s="226">
        <f t="shared" si="2"/>
        <v>8</v>
      </c>
      <c r="H48" s="226">
        <f t="shared" si="2"/>
        <v>7</v>
      </c>
      <c r="I48" s="226">
        <f t="shared" si="2"/>
        <v>14</v>
      </c>
      <c r="J48" s="226">
        <f t="shared" si="2"/>
        <v>16</v>
      </c>
      <c r="K48" s="226">
        <f t="shared" si="2"/>
        <v>29</v>
      </c>
      <c r="L48" s="226">
        <f t="shared" si="2"/>
        <v>6</v>
      </c>
      <c r="M48" s="226">
        <f t="shared" si="2"/>
        <v>8</v>
      </c>
      <c r="N48" s="226">
        <f t="shared" si="2"/>
        <v>1</v>
      </c>
      <c r="O48" s="226">
        <f t="shared" si="2"/>
        <v>6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74</v>
      </c>
      <c r="U48" s="226">
        <f>SUM(U4:U47)</f>
        <v>128</v>
      </c>
      <c r="V48" s="226">
        <f>T48+U48</f>
        <v>202</v>
      </c>
    </row>
    <row r="49" spans="1:26" s="53" customFormat="1" ht="9.9499999999999993" customHeight="1" x14ac:dyDescent="0.15">
      <c r="T49" s="71">
        <f>'Quadro 1'!X48</f>
        <v>74</v>
      </c>
      <c r="U49" s="71">
        <f>'Quadro 1'!Y48</f>
        <v>128</v>
      </c>
      <c r="V49" s="71">
        <f>'Quadro 1'!Z48</f>
        <v>202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6" t="s">
        <v>429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3" t="s">
        <v>446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4"/>
      <c r="V1" s="535" t="s">
        <v>83</v>
      </c>
      <c r="W1" s="536"/>
      <c r="X1" s="537"/>
    </row>
    <row r="2" spans="1:27" s="72" customFormat="1" ht="24.95" customHeight="1" x14ac:dyDescent="0.15">
      <c r="A2" s="531" t="s">
        <v>107</v>
      </c>
      <c r="B2" s="531" t="s">
        <v>108</v>
      </c>
      <c r="C2" s="531"/>
      <c r="D2" s="531" t="s">
        <v>109</v>
      </c>
      <c r="E2" s="531"/>
      <c r="F2" s="531" t="s">
        <v>110</v>
      </c>
      <c r="G2" s="531"/>
      <c r="H2" s="531" t="s">
        <v>111</v>
      </c>
      <c r="I2" s="531"/>
      <c r="J2" s="531" t="s">
        <v>112</v>
      </c>
      <c r="K2" s="531"/>
      <c r="L2" s="531" t="s">
        <v>113</v>
      </c>
      <c r="M2" s="531"/>
      <c r="N2" s="531" t="s">
        <v>114</v>
      </c>
      <c r="O2" s="531"/>
      <c r="P2" s="531" t="s">
        <v>115</v>
      </c>
      <c r="Q2" s="531"/>
      <c r="R2" s="531" t="s">
        <v>116</v>
      </c>
      <c r="S2" s="531"/>
      <c r="T2" s="531" t="s">
        <v>117</v>
      </c>
      <c r="U2" s="531"/>
      <c r="V2" s="531" t="s">
        <v>41</v>
      </c>
      <c r="W2" s="531"/>
      <c r="X2" s="531" t="s">
        <v>77</v>
      </c>
    </row>
    <row r="3" spans="1:27" s="72" customFormat="1" ht="15" customHeight="1" x14ac:dyDescent="0.15">
      <c r="A3" s="531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1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7</v>
      </c>
      <c r="Q10" s="358">
        <v>24</v>
      </c>
      <c r="R10" s="314">
        <v>1</v>
      </c>
      <c r="S10" s="358">
        <v>4</v>
      </c>
      <c r="T10" s="314"/>
      <c r="U10" s="358"/>
      <c r="V10" s="225">
        <f t="shared" si="0"/>
        <v>8</v>
      </c>
      <c r="W10" s="225">
        <f t="shared" si="0"/>
        <v>28</v>
      </c>
      <c r="X10" s="225">
        <f t="shared" si="1"/>
        <v>36</v>
      </c>
      <c r="Y10" s="73">
        <f>'Quadro 1'!X10</f>
        <v>8</v>
      </c>
      <c r="Z10" s="73">
        <f>'Quadro 1'!Y10</f>
        <v>28</v>
      </c>
      <c r="AA10" s="73">
        <f>'Quadro 1'!Z10</f>
        <v>36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3</v>
      </c>
      <c r="J11" s="314"/>
      <c r="K11" s="358"/>
      <c r="L11" s="314"/>
      <c r="M11" s="358">
        <v>4</v>
      </c>
      <c r="N11" s="314"/>
      <c r="O11" s="358">
        <v>1</v>
      </c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8</v>
      </c>
      <c r="X11" s="225">
        <f t="shared" si="1"/>
        <v>8</v>
      </c>
      <c r="Y11" s="73">
        <f>'Quadro 1'!X11</f>
        <v>0</v>
      </c>
      <c r="Z11" s="73">
        <f>'Quadro 1'!Y11</f>
        <v>8</v>
      </c>
      <c r="AA11" s="73">
        <f>'Quadro 1'!Z11</f>
        <v>8</v>
      </c>
    </row>
    <row r="12" spans="1:27" s="74" customFormat="1" ht="24.95" customHeight="1" x14ac:dyDescent="0.15">
      <c r="A12" s="374" t="s">
        <v>47</v>
      </c>
      <c r="B12" s="366"/>
      <c r="C12" s="367">
        <v>3</v>
      </c>
      <c r="D12" s="314"/>
      <c r="E12" s="358"/>
      <c r="F12" s="314"/>
      <c r="G12" s="358"/>
      <c r="H12" s="314">
        <v>1</v>
      </c>
      <c r="I12" s="358">
        <v>1</v>
      </c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4</v>
      </c>
      <c r="X12" s="225">
        <f t="shared" si="1"/>
        <v>5</v>
      </c>
      <c r="Y12" s="73">
        <f>'Quadro 1'!X12</f>
        <v>1</v>
      </c>
      <c r="Z12" s="73">
        <f>'Quadro 1'!Y12</f>
        <v>4</v>
      </c>
      <c r="AA12" s="73">
        <f>'Quadro 1'!Z12</f>
        <v>5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>
        <v>2</v>
      </c>
      <c r="Q14" s="358"/>
      <c r="R14" s="314"/>
      <c r="S14" s="358"/>
      <c r="T14" s="314"/>
      <c r="U14" s="358"/>
      <c r="V14" s="225">
        <f t="shared" si="0"/>
        <v>3</v>
      </c>
      <c r="W14" s="225">
        <f t="shared" si="0"/>
        <v>0</v>
      </c>
      <c r="X14" s="225">
        <f t="shared" si="1"/>
        <v>3</v>
      </c>
      <c r="Y14" s="73">
        <f>'Quadro 1'!X14</f>
        <v>3</v>
      </c>
      <c r="Z14" s="73">
        <f>'Quadro 1'!Y14</f>
        <v>0</v>
      </c>
      <c r="AA14" s="73">
        <f>'Quadro 1'!Z14</f>
        <v>3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8</v>
      </c>
      <c r="Q21" s="358">
        <v>9</v>
      </c>
      <c r="R21" s="314">
        <v>23</v>
      </c>
      <c r="S21" s="358">
        <v>22</v>
      </c>
      <c r="T21" s="314">
        <v>31</v>
      </c>
      <c r="U21" s="358">
        <v>56</v>
      </c>
      <c r="V21" s="225">
        <f t="shared" si="0"/>
        <v>62</v>
      </c>
      <c r="W21" s="225">
        <f t="shared" si="0"/>
        <v>87</v>
      </c>
      <c r="X21" s="225">
        <f t="shared" si="1"/>
        <v>149</v>
      </c>
      <c r="Y21" s="73">
        <f>'Quadro 1'!X21</f>
        <v>62</v>
      </c>
      <c r="Z21" s="73">
        <f>'Quadro 1'!Y21</f>
        <v>87</v>
      </c>
      <c r="AA21" s="73">
        <f>'Quadro 1'!Z21</f>
        <v>149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4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4</v>
      </c>
      <c r="N48" s="226">
        <f t="shared" si="2"/>
        <v>0</v>
      </c>
      <c r="O48" s="226">
        <f t="shared" si="2"/>
        <v>1</v>
      </c>
      <c r="P48" s="226">
        <f t="shared" si="2"/>
        <v>17</v>
      </c>
      <c r="Q48" s="226">
        <f t="shared" si="2"/>
        <v>34</v>
      </c>
      <c r="R48" s="226">
        <f t="shared" si="2"/>
        <v>24</v>
      </c>
      <c r="S48" s="226">
        <f t="shared" si="2"/>
        <v>26</v>
      </c>
      <c r="T48" s="226">
        <f t="shared" si="2"/>
        <v>31</v>
      </c>
      <c r="U48" s="226">
        <f t="shared" si="2"/>
        <v>56</v>
      </c>
      <c r="V48" s="226">
        <f t="shared" si="2"/>
        <v>74</v>
      </c>
      <c r="W48" s="226">
        <f t="shared" si="2"/>
        <v>128</v>
      </c>
      <c r="X48" s="226">
        <f>V48+W48</f>
        <v>202</v>
      </c>
    </row>
    <row r="49" spans="1:27" s="53" customFormat="1" ht="9.9499999999999993" customHeight="1" x14ac:dyDescent="0.15">
      <c r="A49" s="532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75"/>
      <c r="V49" s="70">
        <f>'Quadro 1'!X48</f>
        <v>74</v>
      </c>
      <c r="W49" s="70">
        <f>'Quadro 1'!Y48</f>
        <v>128</v>
      </c>
      <c r="X49" s="70">
        <f>'Quadro 1'!Z48</f>
        <v>202</v>
      </c>
    </row>
    <row r="50" spans="1:27" s="72" customFormat="1" ht="24.95" customHeight="1" x14ac:dyDescent="0.15">
      <c r="A50" s="531" t="s">
        <v>107</v>
      </c>
      <c r="B50" s="531" t="s">
        <v>108</v>
      </c>
      <c r="C50" s="531"/>
      <c r="D50" s="531" t="s">
        <v>109</v>
      </c>
      <c r="E50" s="531"/>
      <c r="F50" s="531" t="s">
        <v>110</v>
      </c>
      <c r="G50" s="531"/>
      <c r="H50" s="531" t="s">
        <v>111</v>
      </c>
      <c r="I50" s="531"/>
      <c r="J50" s="531" t="s">
        <v>112</v>
      </c>
      <c r="K50" s="531"/>
      <c r="L50" s="531" t="s">
        <v>113</v>
      </c>
      <c r="M50" s="531"/>
      <c r="N50" s="531" t="s">
        <v>114</v>
      </c>
      <c r="O50" s="531"/>
      <c r="P50" s="531" t="s">
        <v>115</v>
      </c>
      <c r="Q50" s="531"/>
      <c r="R50" s="531" t="s">
        <v>116</v>
      </c>
      <c r="S50" s="531"/>
      <c r="T50" s="531" t="s">
        <v>117</v>
      </c>
      <c r="U50" s="531"/>
      <c r="V50" s="531" t="s">
        <v>41</v>
      </c>
      <c r="W50" s="531"/>
      <c r="X50" s="531" t="s">
        <v>77</v>
      </c>
    </row>
    <row r="51" spans="1:27" s="72" customFormat="1" ht="15" customHeight="1" x14ac:dyDescent="0.15">
      <c r="A51" s="531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1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D22" sqref="D22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8" t="s">
        <v>447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7" customFormat="1" ht="15" customHeight="1" x14ac:dyDescent="0.15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7" customFormat="1" ht="15" customHeight="1" x14ac:dyDescent="0.15">
      <c r="A3" s="539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9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>
        <v>1</v>
      </c>
      <c r="C21" s="358"/>
      <c r="D21" s="314">
        <v>1</v>
      </c>
      <c r="E21" s="358"/>
      <c r="F21" s="314"/>
      <c r="G21" s="358"/>
      <c r="H21" s="279">
        <f t="shared" si="0"/>
        <v>2</v>
      </c>
      <c r="I21" s="279">
        <f t="shared" si="0"/>
        <v>0</v>
      </c>
      <c r="J21" s="279">
        <f t="shared" si="1"/>
        <v>2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1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>H48+I48</f>
        <v>2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1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26" s="77" customFormat="1" ht="15" customHeight="1" x14ac:dyDescent="0.15">
      <c r="A51" s="531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9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6" t="s">
        <v>429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U22" sqref="U22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0" t="s">
        <v>448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3" customFormat="1" ht="21.75" customHeight="1" x14ac:dyDescent="0.15">
      <c r="A2" s="531" t="s">
        <v>125</v>
      </c>
      <c r="B2" s="531" t="s">
        <v>126</v>
      </c>
      <c r="C2" s="531"/>
      <c r="D2" s="531" t="s">
        <v>127</v>
      </c>
      <c r="E2" s="531"/>
      <c r="F2" s="531" t="s">
        <v>128</v>
      </c>
      <c r="G2" s="531"/>
      <c r="H2" s="531" t="s">
        <v>129</v>
      </c>
      <c r="I2" s="531"/>
      <c r="J2" s="531" t="s">
        <v>130</v>
      </c>
      <c r="K2" s="531"/>
      <c r="L2" s="531" t="s">
        <v>131</v>
      </c>
      <c r="M2" s="531"/>
      <c r="N2" s="531" t="s">
        <v>132</v>
      </c>
      <c r="O2" s="531"/>
      <c r="P2" s="531" t="s">
        <v>133</v>
      </c>
      <c r="Q2" s="531"/>
      <c r="R2" s="531" t="s">
        <v>134</v>
      </c>
      <c r="S2" s="531"/>
      <c r="T2" s="531" t="s">
        <v>135</v>
      </c>
      <c r="U2" s="531"/>
      <c r="V2" s="531" t="s">
        <v>136</v>
      </c>
      <c r="W2" s="531"/>
      <c r="X2" s="531" t="s">
        <v>96</v>
      </c>
      <c r="Y2" s="531"/>
      <c r="Z2" s="531" t="s">
        <v>41</v>
      </c>
      <c r="AA2" s="531"/>
      <c r="AB2" s="531" t="s">
        <v>77</v>
      </c>
    </row>
    <row r="3" spans="1:28" s="53" customFormat="1" ht="15" customHeight="1" x14ac:dyDescent="0.15">
      <c r="A3" s="531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1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>
        <v>1</v>
      </c>
      <c r="G21" s="358"/>
      <c r="H21" s="314"/>
      <c r="I21" s="358"/>
      <c r="J21" s="314">
        <v>1</v>
      </c>
      <c r="K21" s="358"/>
      <c r="L21" s="314">
        <v>1</v>
      </c>
      <c r="M21" s="358"/>
      <c r="N21" s="314"/>
      <c r="O21" s="358"/>
      <c r="P21" s="314"/>
      <c r="Q21" s="358">
        <v>2</v>
      </c>
      <c r="R21" s="314"/>
      <c r="S21" s="358"/>
      <c r="T21" s="314"/>
      <c r="U21" s="358">
        <v>2</v>
      </c>
      <c r="V21" s="314"/>
      <c r="W21" s="358"/>
      <c r="X21" s="314"/>
      <c r="Y21" s="358"/>
      <c r="Z21" s="225">
        <f t="shared" si="0"/>
        <v>3</v>
      </c>
      <c r="AA21" s="225">
        <f t="shared" si="0"/>
        <v>4</v>
      </c>
      <c r="AB21" s="225">
        <f t="shared" si="1"/>
        <v>7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2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2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4</v>
      </c>
      <c r="AB48" s="226">
        <f>Z48+AA48</f>
        <v>7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1" t="s">
        <v>78</v>
      </c>
      <c r="B50" s="531" t="s">
        <v>139</v>
      </c>
      <c r="C50" s="531"/>
      <c r="D50" s="531" t="s">
        <v>127</v>
      </c>
      <c r="E50" s="531"/>
      <c r="F50" s="531" t="s">
        <v>128</v>
      </c>
      <c r="G50" s="531"/>
      <c r="H50" s="531" t="s">
        <v>129</v>
      </c>
      <c r="I50" s="531"/>
      <c r="J50" s="531" t="s">
        <v>130</v>
      </c>
      <c r="K50" s="531"/>
      <c r="L50" s="531" t="s">
        <v>131</v>
      </c>
      <c r="M50" s="531"/>
      <c r="N50" s="531" t="s">
        <v>132</v>
      </c>
      <c r="O50" s="531"/>
      <c r="P50" s="531" t="s">
        <v>133</v>
      </c>
      <c r="Q50" s="531"/>
      <c r="R50" s="531" t="s">
        <v>134</v>
      </c>
      <c r="S50" s="531"/>
      <c r="T50" s="531" t="s">
        <v>135</v>
      </c>
      <c r="U50" s="531"/>
      <c r="V50" s="531" t="s">
        <v>136</v>
      </c>
      <c r="W50" s="531"/>
      <c r="X50" s="531" t="s">
        <v>96</v>
      </c>
      <c r="Y50" s="531"/>
      <c r="Z50" s="531" t="s">
        <v>41</v>
      </c>
      <c r="AA50" s="531"/>
      <c r="AB50" s="531" t="s">
        <v>77</v>
      </c>
    </row>
    <row r="51" spans="1:28" s="53" customFormat="1" ht="15" customHeight="1" x14ac:dyDescent="0.15">
      <c r="A51" s="531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1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6" t="s">
        <v>429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Adérito Manuel Pereira Galvão</cp:lastModifiedBy>
  <cp:lastPrinted>2021-02-24T11:57:16Z</cp:lastPrinted>
  <dcterms:created xsi:type="dcterms:W3CDTF">2012-02-27T12:23:18Z</dcterms:created>
  <dcterms:modified xsi:type="dcterms:W3CDTF">2021-03-19T11:46:39Z</dcterms:modified>
</cp:coreProperties>
</file>