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grh\BALANÇO SOCIAL\BSocial_em março 2017\SAS 2016 Balanço Social\"/>
    </mc:Choice>
  </mc:AlternateContent>
  <bookViews>
    <workbookView xWindow="0" yWindow="0" windowWidth="23040" windowHeight="9564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63" s="1"/>
  <c r="Y47" i="32"/>
  <c r="X6" i="32"/>
  <c r="S6" i="71" s="1"/>
  <c r="Y6" i="32"/>
  <c r="X7" i="32"/>
  <c r="S7" i="71" s="1"/>
  <c r="Y7" i="32"/>
  <c r="X8" i="32"/>
  <c r="Z8" i="32" s="1"/>
  <c r="Y8" i="32"/>
  <c r="X9" i="32"/>
  <c r="Z9" i="32" s="1"/>
  <c r="Y9" i="32"/>
  <c r="X10" i="32"/>
  <c r="W10" i="62" s="1"/>
  <c r="Y10" i="32"/>
  <c r="X11" i="32"/>
  <c r="Z11" i="32" s="1"/>
  <c r="Y11" i="62" s="1"/>
  <c r="Y11" i="32"/>
  <c r="X12" i="32"/>
  <c r="Z12" i="32" s="1"/>
  <c r="Y12" i="32"/>
  <c r="X13" i="32"/>
  <c r="W16" i="72" s="1"/>
  <c r="Y13" i="32"/>
  <c r="X14" i="32"/>
  <c r="Z14" i="32" s="1"/>
  <c r="Y14" i="32"/>
  <c r="X15" i="32"/>
  <c r="S15" i="71" s="1"/>
  <c r="Y15" i="32"/>
  <c r="X16" i="32"/>
  <c r="Y16" i="63" s="1"/>
  <c r="Y16" i="32"/>
  <c r="X17" i="32"/>
  <c r="Z17" i="32" s="1"/>
  <c r="AA17" i="63" s="1"/>
  <c r="Y17" i="32"/>
  <c r="X18" i="32"/>
  <c r="W21" i="72" s="1"/>
  <c r="Y18" i="32"/>
  <c r="X19" i="32"/>
  <c r="Z19" i="32" s="1"/>
  <c r="Y19" i="32"/>
  <c r="X20" i="32"/>
  <c r="W20" i="62" s="1"/>
  <c r="Y20" i="32"/>
  <c r="X21" i="32"/>
  <c r="Z21" i="32" s="1"/>
  <c r="Y24" i="72" s="1"/>
  <c r="Y21" i="32"/>
  <c r="X22" i="32"/>
  <c r="W25" i="72" s="1"/>
  <c r="Y22" i="32"/>
  <c r="X23" i="32"/>
  <c r="S23" i="71" s="1"/>
  <c r="Y23" i="32"/>
  <c r="X24" i="32"/>
  <c r="Z24" i="32" s="1"/>
  <c r="Y24" i="32"/>
  <c r="X25" i="32"/>
  <c r="Y25" i="63" s="1"/>
  <c r="Y25" i="32"/>
  <c r="X26" i="32"/>
  <c r="Y26" i="63" s="1"/>
  <c r="Y26" i="32"/>
  <c r="X27" i="32"/>
  <c r="W27" i="62" s="1"/>
  <c r="Y27" i="32"/>
  <c r="X28" i="32"/>
  <c r="W28" i="62" s="1"/>
  <c r="Y28" i="32"/>
  <c r="X29" i="32"/>
  <c r="W32" i="72" s="1"/>
  <c r="Y29" i="32"/>
  <c r="X30" i="32"/>
  <c r="W33" i="72" s="1"/>
  <c r="Y30" i="32"/>
  <c r="X31" i="32"/>
  <c r="S31" i="71" s="1"/>
  <c r="Y31" i="32"/>
  <c r="X32" i="32"/>
  <c r="Y32" i="63" s="1"/>
  <c r="Y32" i="32"/>
  <c r="X33" i="32"/>
  <c r="Y33" i="63" s="1"/>
  <c r="Y33" i="32"/>
  <c r="X34" i="32"/>
  <c r="W34" i="62" s="1"/>
  <c r="Y34" i="32"/>
  <c r="X35" i="32"/>
  <c r="W38" i="72" s="1"/>
  <c r="Y35" i="32"/>
  <c r="X36" i="32"/>
  <c r="W36" i="62" s="1"/>
  <c r="Y36" i="32"/>
  <c r="X37" i="32"/>
  <c r="Z37" i="32" s="1"/>
  <c r="Y37" i="32"/>
  <c r="X38" i="32"/>
  <c r="W41" i="72" s="1"/>
  <c r="Y38" i="32"/>
  <c r="X39" i="32"/>
  <c r="Z39" i="32" s="1"/>
  <c r="Y39" i="32"/>
  <c r="X40" i="32"/>
  <c r="S40" i="71" s="1"/>
  <c r="Y40" i="32"/>
  <c r="X41" i="32"/>
  <c r="Y41" i="63" s="1"/>
  <c r="Y41" i="32"/>
  <c r="X42" i="32"/>
  <c r="Y42" i="63" s="1"/>
  <c r="Y42" i="32"/>
  <c r="X43" i="32"/>
  <c r="Y43" i="32"/>
  <c r="X44" i="32"/>
  <c r="W47" i="72" s="1"/>
  <c r="Y44" i="32"/>
  <c r="X45" i="32"/>
  <c r="Y45" i="32"/>
  <c r="X46" i="32"/>
  <c r="S46" i="71" s="1"/>
  <c r="Y46" i="32"/>
  <c r="Y5" i="32"/>
  <c r="X5" i="32"/>
  <c r="Y4" i="32"/>
  <c r="X4" i="6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E52" i="61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9" i="77" s="1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D44" i="75" s="1"/>
  <c r="AB44" i="75"/>
  <c r="AC43" i="75"/>
  <c r="AB43" i="75"/>
  <c r="AC42" i="75"/>
  <c r="AB42" i="75"/>
  <c r="AC41" i="75"/>
  <c r="AB41" i="75"/>
  <c r="AC40" i="75"/>
  <c r="AD40" i="75" s="1"/>
  <c r="AB40" i="75"/>
  <c r="AC39" i="75"/>
  <c r="AB39" i="75"/>
  <c r="AC38" i="75"/>
  <c r="AB38" i="75"/>
  <c r="AC37" i="75"/>
  <c r="AB37" i="75"/>
  <c r="AC36" i="75"/>
  <c r="AD36" i="75" s="1"/>
  <c r="AB36" i="75"/>
  <c r="AC35" i="75"/>
  <c r="AB35" i="75"/>
  <c r="AC34" i="75"/>
  <c r="AB34" i="75"/>
  <c r="AC33" i="75"/>
  <c r="AB33" i="75"/>
  <c r="AC32" i="75"/>
  <c r="AD32" i="75" s="1"/>
  <c r="AB32" i="75"/>
  <c r="AC31" i="75"/>
  <c r="AB31" i="75"/>
  <c r="AC30" i="75"/>
  <c r="AB30" i="75"/>
  <c r="AC29" i="75"/>
  <c r="AB29" i="75"/>
  <c r="AC28" i="75"/>
  <c r="AD28" i="75" s="1"/>
  <c r="AB28" i="75"/>
  <c r="AC27" i="75"/>
  <c r="AB27" i="75"/>
  <c r="AC26" i="75"/>
  <c r="AB26" i="75"/>
  <c r="AC25" i="75"/>
  <c r="AB25" i="75"/>
  <c r="AC24" i="75"/>
  <c r="AD24" i="75" s="1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D17" i="75" s="1"/>
  <c r="AB17" i="75"/>
  <c r="AC16" i="75"/>
  <c r="AB16" i="75"/>
  <c r="AC15" i="75"/>
  <c r="AB15" i="75"/>
  <c r="AC14" i="75"/>
  <c r="AB14" i="75"/>
  <c r="AC13" i="75"/>
  <c r="AD13" i="75" s="1"/>
  <c r="AB13" i="75"/>
  <c r="AC12" i="75"/>
  <c r="AB12" i="75"/>
  <c r="AC11" i="75"/>
  <c r="AB11" i="75"/>
  <c r="AC10" i="75"/>
  <c r="AB10" i="75"/>
  <c r="AC9" i="75"/>
  <c r="AD9" i="75" s="1"/>
  <c r="AB9" i="75"/>
  <c r="AC8" i="75"/>
  <c r="AB8" i="75"/>
  <c r="AC7" i="75"/>
  <c r="AB7" i="75"/>
  <c r="AC6" i="75"/>
  <c r="AB6" i="75"/>
  <c r="AC5" i="75"/>
  <c r="AD5" i="75" s="1"/>
  <c r="AB5" i="75"/>
  <c r="AC4" i="75"/>
  <c r="AB4" i="75"/>
  <c r="E48" i="74"/>
  <c r="D48" i="74"/>
  <c r="C48" i="74"/>
  <c r="B48" i="74"/>
  <c r="G47" i="74"/>
  <c r="F47" i="74"/>
  <c r="G46" i="74"/>
  <c r="F46" i="74"/>
  <c r="G45" i="74"/>
  <c r="H45" i="74" s="1"/>
  <c r="F45" i="74"/>
  <c r="G44" i="74"/>
  <c r="F44" i="74"/>
  <c r="G43" i="74"/>
  <c r="F43" i="74"/>
  <c r="G42" i="74"/>
  <c r="F42" i="74"/>
  <c r="G41" i="74"/>
  <c r="H41" i="74" s="1"/>
  <c r="F41" i="74"/>
  <c r="G40" i="74"/>
  <c r="F40" i="74"/>
  <c r="G39" i="74"/>
  <c r="F39" i="74"/>
  <c r="G38" i="74"/>
  <c r="F38" i="74"/>
  <c r="G37" i="74"/>
  <c r="H37" i="74" s="1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H29" i="74" s="1"/>
  <c r="F29" i="74"/>
  <c r="G28" i="74"/>
  <c r="F28" i="74"/>
  <c r="G27" i="74"/>
  <c r="F27" i="74"/>
  <c r="G26" i="74"/>
  <c r="F26" i="74"/>
  <c r="G25" i="74"/>
  <c r="H25" i="74" s="1"/>
  <c r="F25" i="74"/>
  <c r="G24" i="74"/>
  <c r="F24" i="74"/>
  <c r="G23" i="74"/>
  <c r="F23" i="74"/>
  <c r="G22" i="74"/>
  <c r="F22" i="74"/>
  <c r="G21" i="74"/>
  <c r="H21" i="74" s="1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H14" i="74" s="1"/>
  <c r="F14" i="74"/>
  <c r="G13" i="74"/>
  <c r="F13" i="74"/>
  <c r="G12" i="74"/>
  <c r="F12" i="74"/>
  <c r="G11" i="74"/>
  <c r="F11" i="74"/>
  <c r="G10" i="74"/>
  <c r="H10" i="74" s="1"/>
  <c r="F10" i="74"/>
  <c r="G9" i="74"/>
  <c r="F9" i="74"/>
  <c r="G8" i="74"/>
  <c r="F8" i="74"/>
  <c r="G7" i="74"/>
  <c r="F7" i="74"/>
  <c r="G6" i="74"/>
  <c r="H6" i="74" s="1"/>
  <c r="F6" i="74"/>
  <c r="G5" i="74"/>
  <c r="F5" i="74"/>
  <c r="G4" i="74"/>
  <c r="H4" i="74" s="1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N45" i="73" s="1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N37" i="73" s="1"/>
  <c r="L37" i="73"/>
  <c r="M36" i="73"/>
  <c r="L36" i="73"/>
  <c r="M35" i="73"/>
  <c r="L35" i="73"/>
  <c r="M34" i="73"/>
  <c r="L34" i="73"/>
  <c r="M33" i="73"/>
  <c r="N33" i="73" s="1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N25" i="73" s="1"/>
  <c r="L25" i="73"/>
  <c r="M24" i="73"/>
  <c r="L24" i="73"/>
  <c r="M23" i="73"/>
  <c r="L23" i="73"/>
  <c r="M22" i="73"/>
  <c r="L22" i="73"/>
  <c r="M21" i="73"/>
  <c r="N21" i="73" s="1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N14" i="73" s="1"/>
  <c r="L14" i="73"/>
  <c r="M13" i="73"/>
  <c r="L13" i="73"/>
  <c r="M12" i="73"/>
  <c r="L12" i="73"/>
  <c r="M11" i="73"/>
  <c r="L11" i="73"/>
  <c r="M10" i="73"/>
  <c r="N10" i="73" s="1"/>
  <c r="L10" i="73"/>
  <c r="M9" i="73"/>
  <c r="L9" i="73"/>
  <c r="N9" i="73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R46" i="71" s="1"/>
  <c r="P46" i="71"/>
  <c r="Q45" i="71"/>
  <c r="P45" i="71"/>
  <c r="Q44" i="71"/>
  <c r="R44" i="71" s="1"/>
  <c r="P44" i="71"/>
  <c r="Q43" i="71"/>
  <c r="R43" i="71" s="1"/>
  <c r="P43" i="71"/>
  <c r="Q42" i="71"/>
  <c r="P42" i="71"/>
  <c r="Q41" i="71"/>
  <c r="R41" i="71" s="1"/>
  <c r="P41" i="71"/>
  <c r="Q40" i="71"/>
  <c r="P40" i="71"/>
  <c r="Q39" i="71"/>
  <c r="R39" i="71" s="1"/>
  <c r="P39" i="71"/>
  <c r="Q38" i="71"/>
  <c r="P38" i="71"/>
  <c r="Q37" i="71"/>
  <c r="R37" i="71" s="1"/>
  <c r="P37" i="71"/>
  <c r="Q36" i="71"/>
  <c r="R36" i="71" s="1"/>
  <c r="P36" i="71"/>
  <c r="Q35" i="71"/>
  <c r="R35" i="71" s="1"/>
  <c r="P35" i="71"/>
  <c r="Q34" i="71"/>
  <c r="P34" i="71"/>
  <c r="Q33" i="71"/>
  <c r="R33" i="71" s="1"/>
  <c r="P33" i="71"/>
  <c r="Q32" i="71"/>
  <c r="R32" i="71" s="1"/>
  <c r="P32" i="71"/>
  <c r="Q31" i="71"/>
  <c r="P31" i="71"/>
  <c r="Q30" i="71"/>
  <c r="R30" i="71" s="1"/>
  <c r="P30" i="71"/>
  <c r="Q29" i="71"/>
  <c r="P29" i="71"/>
  <c r="Q28" i="71"/>
  <c r="R28" i="71" s="1"/>
  <c r="P28" i="71"/>
  <c r="Q27" i="71"/>
  <c r="P27" i="71"/>
  <c r="Q26" i="71"/>
  <c r="R26" i="71" s="1"/>
  <c r="P26" i="71"/>
  <c r="Q25" i="71"/>
  <c r="P25" i="71"/>
  <c r="Q24" i="71"/>
  <c r="P24" i="71"/>
  <c r="Q23" i="71"/>
  <c r="P23" i="71"/>
  <c r="Q22" i="71"/>
  <c r="R22" i="71" s="1"/>
  <c r="P22" i="71"/>
  <c r="Q21" i="71"/>
  <c r="R21" i="71" s="1"/>
  <c r="P21" i="71"/>
  <c r="Q20" i="71"/>
  <c r="R20" i="71" s="1"/>
  <c r="P20" i="71"/>
  <c r="Q19" i="71"/>
  <c r="P19" i="71"/>
  <c r="Q18" i="71"/>
  <c r="R18" i="71" s="1"/>
  <c r="P18" i="71"/>
  <c r="Q17" i="71"/>
  <c r="R17" i="71" s="1"/>
  <c r="P17" i="71"/>
  <c r="Q16" i="71"/>
  <c r="P16" i="71"/>
  <c r="Q15" i="71"/>
  <c r="R15" i="71" s="1"/>
  <c r="P15" i="71"/>
  <c r="Q14" i="71"/>
  <c r="P14" i="71"/>
  <c r="Q13" i="71"/>
  <c r="R13" i="71" s="1"/>
  <c r="P13" i="71"/>
  <c r="Q12" i="71"/>
  <c r="P12" i="71"/>
  <c r="P48" i="71" s="1"/>
  <c r="Q11" i="71"/>
  <c r="R11" i="71" s="1"/>
  <c r="P11" i="71"/>
  <c r="Q10" i="71"/>
  <c r="R10" i="71" s="1"/>
  <c r="P10" i="71"/>
  <c r="Q9" i="71"/>
  <c r="P9" i="71"/>
  <c r="Q8" i="71"/>
  <c r="P8" i="71"/>
  <c r="Q7" i="71"/>
  <c r="R7" i="71" s="1"/>
  <c r="P7" i="71"/>
  <c r="Q6" i="71"/>
  <c r="R6" i="71" s="1"/>
  <c r="P6" i="71"/>
  <c r="Q5" i="71"/>
  <c r="R5" i="71" s="1"/>
  <c r="P5" i="71"/>
  <c r="Q4" i="71"/>
  <c r="R4" i="71" s="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N41" i="70" s="1"/>
  <c r="L41" i="70"/>
  <c r="M40" i="70"/>
  <c r="L40" i="70"/>
  <c r="M39" i="70"/>
  <c r="L39" i="70"/>
  <c r="M38" i="70"/>
  <c r="L38" i="70"/>
  <c r="M37" i="70"/>
  <c r="N37" i="70" s="1"/>
  <c r="L37" i="70"/>
  <c r="M36" i="70"/>
  <c r="L36" i="70"/>
  <c r="M35" i="70"/>
  <c r="L35" i="70"/>
  <c r="M34" i="70"/>
  <c r="L34" i="70"/>
  <c r="M33" i="70"/>
  <c r="N33" i="70" s="1"/>
  <c r="L33" i="70"/>
  <c r="M32" i="70"/>
  <c r="L32" i="70"/>
  <c r="M31" i="70"/>
  <c r="L31" i="70"/>
  <c r="M30" i="70"/>
  <c r="L30" i="70"/>
  <c r="M29" i="70"/>
  <c r="N29" i="70" s="1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N21" i="70" s="1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N5" i="70" s="1"/>
  <c r="M4" i="70"/>
  <c r="L4" i="70"/>
  <c r="L48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F46" i="68" s="1"/>
  <c r="AE45" i="68"/>
  <c r="AD45" i="68"/>
  <c r="AE44" i="68"/>
  <c r="AD44" i="68"/>
  <c r="AF44" i="68" s="1"/>
  <c r="AE43" i="68"/>
  <c r="AD43" i="68"/>
  <c r="AF43" i="68" s="1"/>
  <c r="AE42" i="68"/>
  <c r="AD42" i="68"/>
  <c r="AF42" i="68" s="1"/>
  <c r="AE41" i="68"/>
  <c r="AD41" i="68"/>
  <c r="AF41" i="68" s="1"/>
  <c r="AE40" i="68"/>
  <c r="AD40" i="68"/>
  <c r="AE39" i="68"/>
  <c r="AD39" i="68"/>
  <c r="AF39" i="68" s="1"/>
  <c r="AE38" i="68"/>
  <c r="AD38" i="68"/>
  <c r="AF38" i="68" s="1"/>
  <c r="AE37" i="68"/>
  <c r="AD37" i="68"/>
  <c r="AE36" i="68"/>
  <c r="AD36" i="68"/>
  <c r="AE35" i="68"/>
  <c r="AD35" i="68"/>
  <c r="AF35" i="68" s="1"/>
  <c r="AE34" i="68"/>
  <c r="AD34" i="68"/>
  <c r="AE33" i="68"/>
  <c r="AD33" i="68"/>
  <c r="AF33" i="68" s="1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F22" i="68" s="1"/>
  <c r="AE21" i="68"/>
  <c r="AD21" i="68"/>
  <c r="AE20" i="68"/>
  <c r="AD20" i="68"/>
  <c r="AE19" i="68"/>
  <c r="AD19" i="68"/>
  <c r="AF19" i="68" s="1"/>
  <c r="AE18" i="68"/>
  <c r="AD18" i="68"/>
  <c r="AE17" i="68"/>
  <c r="AD17" i="68"/>
  <c r="AE16" i="68"/>
  <c r="AD16" i="68"/>
  <c r="AF16" i="68" s="1"/>
  <c r="AE15" i="68"/>
  <c r="AD15" i="68"/>
  <c r="AE14" i="68"/>
  <c r="AD14" i="68"/>
  <c r="AE13" i="68"/>
  <c r="AD13" i="68"/>
  <c r="AE12" i="68"/>
  <c r="AD12" i="68"/>
  <c r="AF12" i="68" s="1"/>
  <c r="AE11" i="68"/>
  <c r="AD11" i="68"/>
  <c r="AE10" i="68"/>
  <c r="AD10" i="68"/>
  <c r="AE9" i="68"/>
  <c r="AD9" i="68"/>
  <c r="AE8" i="68"/>
  <c r="AD8" i="68"/>
  <c r="AF8" i="68" s="1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Z36" i="67" s="1"/>
  <c r="Y35" i="67"/>
  <c r="X35" i="67"/>
  <c r="Y34" i="67"/>
  <c r="X34" i="67"/>
  <c r="Z34" i="67" s="1"/>
  <c r="Y33" i="67"/>
  <c r="X33" i="67"/>
  <c r="Y32" i="67"/>
  <c r="X32" i="67"/>
  <c r="Z32" i="67" s="1"/>
  <c r="Y31" i="67"/>
  <c r="X31" i="67"/>
  <c r="Z31" i="67" s="1"/>
  <c r="Y30" i="67"/>
  <c r="X30" i="67"/>
  <c r="Y29" i="67"/>
  <c r="X29" i="67"/>
  <c r="Z29" i="67" s="1"/>
  <c r="Y28" i="67"/>
  <c r="X28" i="67"/>
  <c r="Z28" i="67" s="1"/>
  <c r="Y27" i="67"/>
  <c r="X27" i="67"/>
  <c r="Y26" i="67"/>
  <c r="X26" i="67"/>
  <c r="Y25" i="67"/>
  <c r="X25" i="67"/>
  <c r="Y24" i="67"/>
  <c r="X24" i="67"/>
  <c r="Z24" i="67" s="1"/>
  <c r="Y23" i="67"/>
  <c r="X23" i="67"/>
  <c r="Z23" i="67" s="1"/>
  <c r="Y22" i="67"/>
  <c r="X22" i="67"/>
  <c r="Y21" i="67"/>
  <c r="X21" i="67"/>
  <c r="Y20" i="67"/>
  <c r="X20" i="67"/>
  <c r="Z20" i="67" s="1"/>
  <c r="Y19" i="67"/>
  <c r="X19" i="67"/>
  <c r="Y18" i="67"/>
  <c r="X18" i="67"/>
  <c r="Y17" i="67"/>
  <c r="X17" i="67"/>
  <c r="Z17" i="67" s="1"/>
  <c r="Y16" i="67"/>
  <c r="X16" i="67"/>
  <c r="Y15" i="67"/>
  <c r="X15" i="67"/>
  <c r="Y14" i="67"/>
  <c r="X14" i="67"/>
  <c r="Z14" i="67" s="1"/>
  <c r="Y13" i="67"/>
  <c r="X13" i="67"/>
  <c r="Z13" i="67" s="1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Z5" i="67" s="1"/>
  <c r="Y4" i="67"/>
  <c r="C53" i="66"/>
  <c r="D53" i="66" s="1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R43" i="66" s="1"/>
  <c r="P43" i="66"/>
  <c r="Q42" i="66"/>
  <c r="P42" i="66"/>
  <c r="Q41" i="66"/>
  <c r="P41" i="66"/>
  <c r="Q40" i="66"/>
  <c r="P40" i="66"/>
  <c r="Q39" i="66"/>
  <c r="R39" i="66" s="1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R31" i="66" s="1"/>
  <c r="P31" i="66"/>
  <c r="Q30" i="66"/>
  <c r="P30" i="66"/>
  <c r="Q29" i="66"/>
  <c r="P29" i="66"/>
  <c r="Q28" i="66"/>
  <c r="P28" i="66"/>
  <c r="Q27" i="66"/>
  <c r="R27" i="66" s="1"/>
  <c r="P27" i="66"/>
  <c r="Q26" i="66"/>
  <c r="P26" i="66"/>
  <c r="Q25" i="66"/>
  <c r="P25" i="66"/>
  <c r="Q24" i="66"/>
  <c r="P24" i="66"/>
  <c r="Q23" i="66"/>
  <c r="R23" i="66" s="1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R12" i="66" s="1"/>
  <c r="P12" i="66"/>
  <c r="Q11" i="66"/>
  <c r="P11" i="66"/>
  <c r="Q10" i="66"/>
  <c r="P10" i="66"/>
  <c r="Q9" i="66"/>
  <c r="P9" i="66"/>
  <c r="Q8" i="66"/>
  <c r="R8" i="66" s="1"/>
  <c r="P8" i="66"/>
  <c r="Q7" i="66"/>
  <c r="P7" i="66"/>
  <c r="Q6" i="66"/>
  <c r="P6" i="66"/>
  <c r="Q5" i="66"/>
  <c r="P5" i="66"/>
  <c r="Q4" i="66"/>
  <c r="R4" i="66" s="1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AB53" i="65" s="1"/>
  <c r="Z53" i="65"/>
  <c r="AA52" i="65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AB44" i="65" s="1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AB36" i="65" s="1"/>
  <c r="Z36" i="65"/>
  <c r="AA35" i="65"/>
  <c r="Z35" i="65"/>
  <c r="AA34" i="65"/>
  <c r="Z34" i="65"/>
  <c r="AA33" i="65"/>
  <c r="Z33" i="65"/>
  <c r="AA32" i="65"/>
  <c r="AB32" i="65" s="1"/>
  <c r="Z32" i="65"/>
  <c r="AA31" i="65"/>
  <c r="Z31" i="65"/>
  <c r="AA30" i="65"/>
  <c r="Z30" i="65"/>
  <c r="AA29" i="65"/>
  <c r="Z29" i="65"/>
  <c r="AA28" i="65"/>
  <c r="AB28" i="65" s="1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AB20" i="65" s="1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AB9" i="65" s="1"/>
  <c r="Z9" i="65"/>
  <c r="AA8" i="65"/>
  <c r="Z8" i="65"/>
  <c r="AA7" i="65"/>
  <c r="Z7" i="65"/>
  <c r="AA6" i="65"/>
  <c r="Z6" i="65"/>
  <c r="AA5" i="65"/>
  <c r="Z5" i="65"/>
  <c r="AA4" i="65"/>
  <c r="AB4" i="65" s="1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J44" i="64" s="1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/>
  <c r="I4" i="64"/>
  <c r="I48" i="64"/>
  <c r="H4" i="64"/>
  <c r="J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X53" i="63" s="1"/>
  <c r="W52" i="63"/>
  <c r="W54" i="63" s="1"/>
  <c r="V52" i="63"/>
  <c r="X52" i="63" s="1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W43" i="63"/>
  <c r="V43" i="63"/>
  <c r="W42" i="63"/>
  <c r="V42" i="63"/>
  <c r="W41" i="63"/>
  <c r="V41" i="63"/>
  <c r="X41" i="63" s="1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X34" i="63" s="1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W27" i="63"/>
  <c r="V27" i="63"/>
  <c r="W26" i="63"/>
  <c r="V26" i="63"/>
  <c r="W25" i="63"/>
  <c r="V25" i="63"/>
  <c r="W24" i="63"/>
  <c r="V24" i="63"/>
  <c r="W23" i="63"/>
  <c r="V23" i="63"/>
  <c r="X23" i="63" s="1"/>
  <c r="W22" i="63"/>
  <c r="V22" i="63"/>
  <c r="W21" i="63"/>
  <c r="V21" i="63"/>
  <c r="W20" i="63"/>
  <c r="V20" i="63"/>
  <c r="X20" i="63" s="1"/>
  <c r="W19" i="63"/>
  <c r="V19" i="63"/>
  <c r="W18" i="63"/>
  <c r="V18" i="63"/>
  <c r="X18" i="63" s="1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X6" i="63" s="1"/>
  <c r="W5" i="63"/>
  <c r="V5" i="63"/>
  <c r="X5" i="63" s="1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V26" i="62" s="1"/>
  <c r="T26" i="62"/>
  <c r="U25" i="62"/>
  <c r="T25" i="62"/>
  <c r="U24" i="62"/>
  <c r="T24" i="62"/>
  <c r="U23" i="62"/>
  <c r="T23" i="62"/>
  <c r="U22" i="62"/>
  <c r="T22" i="62"/>
  <c r="U21" i="62"/>
  <c r="V21" i="62" s="1"/>
  <c r="T21" i="62"/>
  <c r="U20" i="62"/>
  <c r="T20" i="62"/>
  <c r="U19" i="62"/>
  <c r="T19" i="62"/>
  <c r="U18" i="62"/>
  <c r="T18" i="62"/>
  <c r="U17" i="62"/>
  <c r="T17" i="62"/>
  <c r="U16" i="62"/>
  <c r="V16" i="62" s="1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A26" i="61"/>
  <c r="Z26" i="61"/>
  <c r="AA25" i="61"/>
  <c r="Z25" i="61"/>
  <c r="AA24" i="61"/>
  <c r="Z24" i="61"/>
  <c r="AB24" i="61" s="1"/>
  <c r="AA23" i="61"/>
  <c r="Z23" i="61"/>
  <c r="AA22" i="61"/>
  <c r="Z22" i="61"/>
  <c r="AA21" i="61"/>
  <c r="Z21" i="61"/>
  <c r="AB21" i="61" s="1"/>
  <c r="AA20" i="61"/>
  <c r="Z20" i="61"/>
  <c r="AA19" i="61"/>
  <c r="Z19" i="61"/>
  <c r="AB19" i="61" s="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B9" i="61" s="1"/>
  <c r="AA8" i="61"/>
  <c r="Z8" i="61"/>
  <c r="AA7" i="61"/>
  <c r="Z7" i="61"/>
  <c r="AA6" i="61"/>
  <c r="Z6" i="61"/>
  <c r="AA5" i="61"/>
  <c r="Z5" i="61"/>
  <c r="AA4" i="61"/>
  <c r="Z4" i="61"/>
  <c r="Z48" i="61" s="1"/>
  <c r="B53" i="32"/>
  <c r="V55" i="63" s="1"/>
  <c r="C53" i="32"/>
  <c r="D52" i="32"/>
  <c r="Z6" i="32"/>
  <c r="U6" i="71" s="1"/>
  <c r="Z18" i="32"/>
  <c r="Z30" i="32"/>
  <c r="Z43" i="32"/>
  <c r="Z23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33" i="32"/>
  <c r="A2" i="2"/>
  <c r="B13" i="1"/>
  <c r="B14" i="1"/>
  <c r="AF4" i="68"/>
  <c r="F48" i="74"/>
  <c r="AB48" i="75"/>
  <c r="AB40" i="65"/>
  <c r="P48" i="66"/>
  <c r="R16" i="66"/>
  <c r="R47" i="66"/>
  <c r="Y48" i="67"/>
  <c r="Z9" i="67"/>
  <c r="Z40" i="67"/>
  <c r="AF27" i="68"/>
  <c r="N25" i="70"/>
  <c r="R9" i="71"/>
  <c r="R24" i="71"/>
  <c r="V43" i="72"/>
  <c r="N41" i="73"/>
  <c r="H33" i="74"/>
  <c r="AD20" i="75"/>
  <c r="N4" i="70"/>
  <c r="Y23" i="62"/>
  <c r="AA21" i="63"/>
  <c r="AE19" i="61"/>
  <c r="AA6" i="63"/>
  <c r="Y20" i="72"/>
  <c r="AE17" i="61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Z5" i="63"/>
  <c r="S45" i="71"/>
  <c r="W44" i="72"/>
  <c r="AC41" i="61"/>
  <c r="W39" i="62"/>
  <c r="Y38" i="63"/>
  <c r="S36" i="71"/>
  <c r="W36" i="72"/>
  <c r="AC33" i="61"/>
  <c r="W31" i="62"/>
  <c r="Y30" i="63"/>
  <c r="S28" i="71"/>
  <c r="W28" i="72"/>
  <c r="AC25" i="61"/>
  <c r="W23" i="62"/>
  <c r="Y22" i="63"/>
  <c r="S20" i="71"/>
  <c r="W19" i="72"/>
  <c r="AC16" i="61"/>
  <c r="W15" i="62"/>
  <c r="Y13" i="63"/>
  <c r="S10" i="71"/>
  <c r="W11" i="72"/>
  <c r="AC8" i="61"/>
  <c r="W7" i="62"/>
  <c r="W8" i="72"/>
  <c r="S5" i="71"/>
  <c r="Y5" i="63"/>
  <c r="W5" i="62"/>
  <c r="AC5" i="61"/>
  <c r="AA53" i="63"/>
  <c r="AE53" i="61"/>
  <c r="AA55" i="61"/>
  <c r="Y33" i="62"/>
  <c r="X49" i="72"/>
  <c r="T46" i="71"/>
  <c r="Z46" i="63"/>
  <c r="X46" i="62"/>
  <c r="AD46" i="61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T4" i="71"/>
  <c r="W50" i="72"/>
  <c r="AC47" i="61"/>
  <c r="W46" i="62"/>
  <c r="Y44" i="63"/>
  <c r="S43" i="71"/>
  <c r="W45" i="72"/>
  <c r="AC42" i="61"/>
  <c r="W40" i="62"/>
  <c r="W37" i="62"/>
  <c r="Y35" i="63"/>
  <c r="S34" i="71"/>
  <c r="W35" i="72"/>
  <c r="AC32" i="61"/>
  <c r="Y30" i="62"/>
  <c r="Y29" i="63"/>
  <c r="S27" i="71"/>
  <c r="W29" i="72"/>
  <c r="AC26" i="61"/>
  <c r="W24" i="62"/>
  <c r="S21" i="71"/>
  <c r="W21" i="62"/>
  <c r="W22" i="72"/>
  <c r="Y19" i="63"/>
  <c r="AC19" i="61"/>
  <c r="S18" i="71"/>
  <c r="W18" i="62"/>
  <c r="W20" i="72"/>
  <c r="Y17" i="63"/>
  <c r="AC17" i="61"/>
  <c r="S14" i="71"/>
  <c r="W14" i="62"/>
  <c r="W15" i="72"/>
  <c r="Y12" i="63"/>
  <c r="AC12" i="61"/>
  <c r="S11" i="71"/>
  <c r="W11" i="62"/>
  <c r="W12" i="72"/>
  <c r="Y9" i="63"/>
  <c r="AC9" i="61"/>
  <c r="W9" i="72"/>
  <c r="Y6" i="63"/>
  <c r="AC6" i="61"/>
  <c r="W7" i="72"/>
  <c r="S4" i="71"/>
  <c r="Y4" i="63"/>
  <c r="W4" i="62"/>
  <c r="AC4" i="61"/>
  <c r="Z55" i="61"/>
  <c r="AA52" i="63"/>
  <c r="Z4" i="32"/>
  <c r="AA4" i="63" s="1"/>
  <c r="AB13" i="61"/>
  <c r="X9" i="63"/>
  <c r="X37" i="63"/>
  <c r="R8" i="71"/>
  <c r="R14" i="71"/>
  <c r="R40" i="71"/>
  <c r="V18" i="72"/>
  <c r="V35" i="72"/>
  <c r="V8" i="72"/>
  <c r="V16" i="72"/>
  <c r="V23" i="72"/>
  <c r="V31" i="72"/>
  <c r="V41" i="72"/>
  <c r="R19" i="71"/>
  <c r="R34" i="71"/>
  <c r="R45" i="71"/>
  <c r="V54" i="63"/>
  <c r="X54" i="63" s="1"/>
  <c r="X13" i="63"/>
  <c r="X28" i="63"/>
  <c r="X44" i="63"/>
  <c r="V19" i="62"/>
  <c r="V23" i="62"/>
  <c r="AB17" i="61"/>
  <c r="Y19" i="62"/>
  <c r="AE11" i="61"/>
  <c r="T51" i="72"/>
  <c r="V11" i="72"/>
  <c r="V19" i="72"/>
  <c r="V26" i="72"/>
  <c r="V34" i="72"/>
  <c r="V45" i="72"/>
  <c r="R25" i="71"/>
  <c r="R38" i="71"/>
  <c r="X11" i="63"/>
  <c r="X26" i="63"/>
  <c r="X42" i="63"/>
  <c r="AB27" i="61"/>
  <c r="R12" i="71" l="1"/>
  <c r="Q48" i="71"/>
  <c r="Y42" i="72"/>
  <c r="U39" i="71"/>
  <c r="U37" i="71"/>
  <c r="Y40" i="72"/>
  <c r="AE37" i="61"/>
  <c r="AA37" i="63"/>
  <c r="Y27" i="72"/>
  <c r="AA24" i="63"/>
  <c r="AE24" i="61"/>
  <c r="Y24" i="62"/>
  <c r="U24" i="71"/>
  <c r="U12" i="71"/>
  <c r="Y12" i="62"/>
  <c r="AA12" i="63"/>
  <c r="Y15" i="72"/>
  <c r="AE12" i="61"/>
  <c r="Y11" i="72"/>
  <c r="U8" i="71"/>
  <c r="Y8" i="62"/>
  <c r="Y36" i="72"/>
  <c r="AA33" i="63"/>
  <c r="AE33" i="61"/>
  <c r="U43" i="71"/>
  <c r="Y46" i="72"/>
  <c r="Y33" i="72"/>
  <c r="AA30" i="63"/>
  <c r="AE30" i="61"/>
  <c r="Y21" i="72"/>
  <c r="Y18" i="62"/>
  <c r="D53" i="32"/>
  <c r="W55" i="63"/>
  <c r="V48" i="63"/>
  <c r="X4" i="63"/>
  <c r="T5" i="71"/>
  <c r="X5" i="62"/>
  <c r="Z45" i="32"/>
  <c r="W48" i="72"/>
  <c r="Y45" i="63"/>
  <c r="AC45" i="61"/>
  <c r="W46" i="72"/>
  <c r="Y43" i="63"/>
  <c r="AC43" i="61"/>
  <c r="U14" i="71"/>
  <c r="AA14" i="63"/>
  <c r="Y14" i="62"/>
  <c r="AA48" i="61"/>
  <c r="AB48" i="61" s="1"/>
  <c r="AA11" i="63"/>
  <c r="X48" i="32"/>
  <c r="V49" i="63" s="1"/>
  <c r="W6" i="62"/>
  <c r="W9" i="62"/>
  <c r="S9" i="71"/>
  <c r="AC11" i="61"/>
  <c r="Y11" i="63"/>
  <c r="W14" i="72"/>
  <c r="W12" i="62"/>
  <c r="S12" i="71"/>
  <c r="AC14" i="61"/>
  <c r="Y14" i="63"/>
  <c r="W17" i="72"/>
  <c r="W17" i="62"/>
  <c r="S17" i="71"/>
  <c r="AC18" i="61"/>
  <c r="Y18" i="63"/>
  <c r="W19" i="62"/>
  <c r="S19" i="71"/>
  <c r="AC21" i="61"/>
  <c r="Y21" i="63"/>
  <c r="W24" i="72"/>
  <c r="AC24" i="61"/>
  <c r="S24" i="71"/>
  <c r="AC29" i="61"/>
  <c r="U30" i="71"/>
  <c r="AC35" i="61"/>
  <c r="S37" i="71"/>
  <c r="W43" i="62"/>
  <c r="AC44" i="61"/>
  <c r="U33" i="71"/>
  <c r="Y8" i="63"/>
  <c r="AC13" i="61"/>
  <c r="AC22" i="61"/>
  <c r="AC30" i="61"/>
  <c r="AC38" i="61"/>
  <c r="S39" i="71"/>
  <c r="W45" i="62"/>
  <c r="AD5" i="61"/>
  <c r="X8" i="72"/>
  <c r="U18" i="71"/>
  <c r="AE43" i="61"/>
  <c r="AE21" i="61"/>
  <c r="Z5" i="32"/>
  <c r="Y26" i="72"/>
  <c r="U23" i="71"/>
  <c r="AA54" i="65"/>
  <c r="AB52" i="65"/>
  <c r="X48" i="67"/>
  <c r="AD48" i="68"/>
  <c r="AF48" i="68" s="1"/>
  <c r="L48" i="73"/>
  <c r="N4" i="73"/>
  <c r="Y48" i="32"/>
  <c r="X7" i="72"/>
  <c r="Z4" i="63"/>
  <c r="AD4" i="61"/>
  <c r="Z46" i="32"/>
  <c r="W49" i="72"/>
  <c r="Y46" i="63"/>
  <c r="AC46" i="61"/>
  <c r="Z44" i="32"/>
  <c r="S44" i="71"/>
  <c r="W44" i="62"/>
  <c r="Z42" i="32"/>
  <c r="S42" i="71"/>
  <c r="W42" i="62"/>
  <c r="Z41" i="32"/>
  <c r="S41" i="71"/>
  <c r="W41" i="62"/>
  <c r="Z40" i="32"/>
  <c r="W43" i="72"/>
  <c r="Y40" i="63"/>
  <c r="AC40" i="61"/>
  <c r="W42" i="72"/>
  <c r="Y39" i="63"/>
  <c r="AC39" i="61"/>
  <c r="Z38" i="32"/>
  <c r="S38" i="71"/>
  <c r="W38" i="62"/>
  <c r="W40" i="72"/>
  <c r="Y37" i="63"/>
  <c r="AC37" i="61"/>
  <c r="Z36" i="32"/>
  <c r="W39" i="72"/>
  <c r="Y36" i="63"/>
  <c r="AC36" i="61"/>
  <c r="Z35" i="32"/>
  <c r="S35" i="71"/>
  <c r="W35" i="62"/>
  <c r="Z34" i="32"/>
  <c r="W37" i="72"/>
  <c r="Y34" i="63"/>
  <c r="AC34" i="61"/>
  <c r="S33" i="71"/>
  <c r="W33" i="62"/>
  <c r="Z32" i="32"/>
  <c r="S32" i="71"/>
  <c r="W32" i="62"/>
  <c r="Z31" i="32"/>
  <c r="W34" i="72"/>
  <c r="Y31" i="63"/>
  <c r="AC31" i="61"/>
  <c r="S30" i="71"/>
  <c r="W30" i="62"/>
  <c r="Z29" i="32"/>
  <c r="S29" i="71"/>
  <c r="W29" i="62"/>
  <c r="Z28" i="32"/>
  <c r="W31" i="72"/>
  <c r="Y28" i="63"/>
  <c r="AC28" i="61"/>
  <c r="Z27" i="32"/>
  <c r="W30" i="72"/>
  <c r="Y27" i="63"/>
  <c r="AC27" i="61"/>
  <c r="Z26" i="32"/>
  <c r="S26" i="71"/>
  <c r="W26" i="62"/>
  <c r="Z25" i="32"/>
  <c r="S25" i="71"/>
  <c r="W25" i="62"/>
  <c r="W27" i="72"/>
  <c r="Y24" i="63"/>
  <c r="W26" i="72"/>
  <c r="Y23" i="63"/>
  <c r="AC23" i="61"/>
  <c r="Z22" i="32"/>
  <c r="S22" i="71"/>
  <c r="W22" i="62"/>
  <c r="U21" i="71"/>
  <c r="Y21" i="62"/>
  <c r="Z20" i="32"/>
  <c r="W23" i="72"/>
  <c r="Y20" i="63"/>
  <c r="AC20" i="61"/>
  <c r="U19" i="71"/>
  <c r="Y22" i="72"/>
  <c r="U17" i="71"/>
  <c r="Y17" i="62"/>
  <c r="Z16" i="32"/>
  <c r="S16" i="71"/>
  <c r="W16" i="62"/>
  <c r="Z15" i="32"/>
  <c r="W18" i="72"/>
  <c r="Y15" i="63"/>
  <c r="AC15" i="61"/>
  <c r="Z13" i="32"/>
  <c r="S13" i="71"/>
  <c r="W13" i="62"/>
  <c r="Y14" i="72"/>
  <c r="U11" i="71"/>
  <c r="Z10" i="32"/>
  <c r="AA10" i="63" s="1"/>
  <c r="W13" i="72"/>
  <c r="Y10" i="63"/>
  <c r="AC10" i="61"/>
  <c r="Y12" i="72"/>
  <c r="Y9" i="62"/>
  <c r="S8" i="71"/>
  <c r="W8" i="62"/>
  <c r="Z7" i="32"/>
  <c r="W10" i="72"/>
  <c r="Y7" i="63"/>
  <c r="AC7" i="61"/>
  <c r="Z47" i="32"/>
  <c r="S47" i="71"/>
  <c r="W47" i="62"/>
  <c r="AB33" i="61"/>
  <c r="AD47" i="75"/>
  <c r="AB55" i="61"/>
  <c r="X55" i="63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8" i="3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T52" i="72" l="1"/>
  <c r="Z49" i="61"/>
  <c r="P49" i="71"/>
  <c r="T49" i="62"/>
  <c r="Y16" i="72"/>
  <c r="Y13" i="62"/>
  <c r="AE13" i="61"/>
  <c r="Y18" i="72"/>
  <c r="U15" i="71"/>
  <c r="Y15" i="62"/>
  <c r="U22" i="71"/>
  <c r="AE22" i="61"/>
  <c r="AA22" i="63"/>
  <c r="Y25" i="72"/>
  <c r="Y28" i="72"/>
  <c r="U25" i="71"/>
  <c r="Y25" i="62"/>
  <c r="U29" i="71"/>
  <c r="Y32" i="72"/>
  <c r="Y29" i="62"/>
  <c r="U31" i="71"/>
  <c r="Y34" i="72"/>
  <c r="AE31" i="61"/>
  <c r="U35" i="71"/>
  <c r="Y38" i="72"/>
  <c r="Y35" i="62"/>
  <c r="AA35" i="63"/>
  <c r="AE35" i="61"/>
  <c r="Y39" i="72"/>
  <c r="U36" i="71"/>
  <c r="AA36" i="63"/>
  <c r="AE36" i="61"/>
  <c r="U38" i="71"/>
  <c r="AA38" i="63"/>
  <c r="AE38" i="61"/>
  <c r="Y41" i="72"/>
  <c r="Y44" i="72"/>
  <c r="Y41" i="62"/>
  <c r="U41" i="71"/>
  <c r="Y47" i="72"/>
  <c r="U44" i="71"/>
  <c r="Y44" i="62"/>
  <c r="U46" i="71"/>
  <c r="Y49" i="72"/>
  <c r="AE46" i="61"/>
  <c r="Y46" i="62"/>
  <c r="AA46" i="63"/>
  <c r="U49" i="62"/>
  <c r="U52" i="72"/>
  <c r="C30" i="77"/>
  <c r="AA49" i="61"/>
  <c r="U47" i="71"/>
  <c r="Y47" i="62"/>
  <c r="Y50" i="72"/>
  <c r="AA47" i="63"/>
  <c r="AE47" i="61"/>
  <c r="Y10" i="72"/>
  <c r="AA7" i="63"/>
  <c r="AE7" i="61"/>
  <c r="U7" i="71"/>
  <c r="Y7" i="62"/>
  <c r="Y13" i="72"/>
  <c r="U10" i="71"/>
  <c r="Y10" i="62"/>
  <c r="U16" i="71"/>
  <c r="Y19" i="72"/>
  <c r="AE16" i="61"/>
  <c r="Y23" i="72"/>
  <c r="Y20" i="62"/>
  <c r="AA20" i="63"/>
  <c r="AE20" i="61"/>
  <c r="Y29" i="72"/>
  <c r="AE26" i="61"/>
  <c r="Y26" i="62"/>
  <c r="U27" i="71"/>
  <c r="Y30" i="72"/>
  <c r="AE27" i="61"/>
  <c r="AA27" i="63"/>
  <c r="U28" i="71"/>
  <c r="AE28" i="61"/>
  <c r="AA28" i="63"/>
  <c r="Y28" i="62"/>
  <c r="Y35" i="72"/>
  <c r="U32" i="71"/>
  <c r="AE32" i="61"/>
  <c r="Y37" i="72"/>
  <c r="Y34" i="62"/>
  <c r="Y43" i="72"/>
  <c r="U40" i="71"/>
  <c r="Y40" i="62"/>
  <c r="Y45" i="72"/>
  <c r="AE42" i="61"/>
  <c r="U42" i="71"/>
  <c r="Y8" i="72"/>
  <c r="U5" i="71"/>
  <c r="Y5" i="62"/>
  <c r="Y48" i="72"/>
  <c r="U45" i="71"/>
  <c r="Y45" i="62"/>
  <c r="AB48" i="65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<sst xmlns="http://schemas.openxmlformats.org/spreadsheetml/2006/main" count="2360" uniqueCount="555">
  <si>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</si>
  <si>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</si>
  <si>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</si>
  <si>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</si>
  <si>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</si>
  <si>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</si>
  <si>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</si>
  <si>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</si>
  <si>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</si>
  <si>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</si>
  <si>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</si>
  <si>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</si>
  <si>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</si>
  <si>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</si>
  <si>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</si>
  <si>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</si>
  <si>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</si>
  <si>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</si>
  <si>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</si>
  <si>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</si>
  <si>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</si>
  <si>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</si>
  <si>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</si>
  <si>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</si>
  <si>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</si>
  <si>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</si>
  <si>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</si>
  <si>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</si>
  <si>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</si>
  <si>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</si>
  <si>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</si>
  <si>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</si>
  <si>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</si>
  <si>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</si>
  <si>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</si>
  <si>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</si>
  <si>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</si>
  <si>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</si>
  <si>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</si>
  <si>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</si>
  <si>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</si>
  <si>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</si>
  <si>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</si>
  <si>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</si>
  <si>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</si>
  <si>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</si>
  <si>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</si>
  <si>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</si>
  <si>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</si>
  <si>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</si>
  <si>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</si>
  <si>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</si>
  <si>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</si>
  <si>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</si>
  <si>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</si>
  <si>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</si>
  <si>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</si>
  <si>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</si>
  <si>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</si>
  <si>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</si>
  <si>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</si>
  <si>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</si>
  <si>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</si>
  <si>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</si>
  <si>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</si>
  <si>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</si>
  <si>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</si>
  <si>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</si>
  <si>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</si>
  <si>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</si>
  <si>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</si>
  <si>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</si>
  <si>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</si>
  <si>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</si>
  <si>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</si>
  <si>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</si>
  <si>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</si>
  <si>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</si>
  <si>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</si>
  <si>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</si>
  <si>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</si>
  <si>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</si>
  <si>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</si>
  <si>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</si>
  <si>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</si>
  <si>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</si>
  <si>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</si>
  <si>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</si>
  <si>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</si>
  <si>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</si>
  <si>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</si>
  <si>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</si>
  <si>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</si>
  <si>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</si>
  <si>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</si>
  <si>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</si>
  <si>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</si>
  <si>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</si>
  <si>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</si>
  <si>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</si>
  <si>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</si>
  <si>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</si>
  <si>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</si>
  <si>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</si>
  <si>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</si>
  <si>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</si>
  <si>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</si>
  <si>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</si>
  <si>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</si>
  <si>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</si>
  <si>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</si>
  <si>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</si>
  <si>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</si>
  <si>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</si>
  <si>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</si>
  <si>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</si>
  <si>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</si>
  <si>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</si>
  <si>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</si>
  <si>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</si>
  <si>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</si>
  <si>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</si>
  <si>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</si>
  <si>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</si>
  <si>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</si>
  <si>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</si>
  <si>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</si>
  <si>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</si>
  <si>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</si>
  <si>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</si>
  <si>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</si>
  <si>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</si>
  <si>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</si>
  <si>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</si>
  <si>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</si>
  <si>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</si>
  <si>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</si>
  <si>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</si>
  <si>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</si>
  <si>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</si>
  <si>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</si>
  <si>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</si>
  <si>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</si>
  <si>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</si>
  <si>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</si>
  <si>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</si>
  <si>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</si>
  <si>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</si>
  <si>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</si>
  <si>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</si>
  <si>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</si>
  <si>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</si>
  <si>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</si>
  <si>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</si>
  <si>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</si>
  <si>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</si>
  <si>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</si>
  <si>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</si>
  <si>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</si>
  <si>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</si>
  <si>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</si>
  <si>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</si>
  <si>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</si>
  <si>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</si>
  <si>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</si>
  <si>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</si>
  <si>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</si>
  <si>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</si>
  <si>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</si>
  <si>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</si>
  <si>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</si>
  <si>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</si>
  <si>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</si>
  <si>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</si>
  <si>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</si>
  <si>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</si>
  <si>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</si>
  <si>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</si>
  <si>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</si>
  <si>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</si>
  <si>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</si>
  <si>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</si>
  <si>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</si>
  <si>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</si>
  <si>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</si>
  <si>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</si>
  <si>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</si>
  <si>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</si>
  <si>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</si>
  <si>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</si>
  <si>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</si>
  <si>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</si>
  <si>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</si>
  <si>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</si>
  <si>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</si>
  <si>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</si>
  <si>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</si>
  <si>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</si>
  <si>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</si>
  <si>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</si>
  <si>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</si>
  <si>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</si>
  <si>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</si>
  <si>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</si>
  <si>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</si>
  <si>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</si>
  <si>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</si>
  <si>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</si>
  <si>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</si>
  <si>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</si>
  <si>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</si>
  <si>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</si>
  <si>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</si>
  <si>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</si>
  <si>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</si>
  <si>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</si>
  <si>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</si>
  <si>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</si>
  <si>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</si>
  <si>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</si>
  <si>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</si>
  <si>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</si>
  <si>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</si>
  <si>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</si>
  <si>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</si>
  <si>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</si>
  <si>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</si>
  <si>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</si>
  <si>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</si>
  <si>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</si>
  <si>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</si>
  <si>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</si>
  <si>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</si>
  <si>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</si>
  <si>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</si>
  <si>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</si>
  <si>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</si>
  <si>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</si>
  <si>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</si>
  <si>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</si>
  <si>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</si>
  <si>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</si>
  <si>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</si>
  <si>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</si>
  <si>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</si>
  <si>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</si>
  <si>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</si>
  <si>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</si>
  <si>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</si>
  <si>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</si>
  <si>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</si>
  <si>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</si>
  <si>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</si>
  <si>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</si>
  <si>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</si>
  <si>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</si>
  <si>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</si>
  <si>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</si>
  <si>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</si>
  <si>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</si>
  <si>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</si>
  <si>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</si>
  <si>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</si>
  <si>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</si>
  <si>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</si>
  <si>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</si>
  <si>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</si>
  <si>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</si>
  <si>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</si>
  <si>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</si>
  <si>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</si>
  <si>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</si>
  <si>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</si>
  <si>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</si>
  <si>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</si>
  <si>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</si>
  <si>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</si>
  <si>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</si>
  <si>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</si>
  <si>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</si>
  <si>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</si>
  <si>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</si>
  <si>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</si>
  <si>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</si>
  <si>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</si>
  <si>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</si>
  <si>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</si>
  <si>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</si>
  <si>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</si>
  <si>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</si>
  <si>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</si>
  <si>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</si>
  <si>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</si>
  <si>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</si>
  <si>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</si>
  <si>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</si>
  <si>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</si>
  <si>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</si>
  <si>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</si>
  <si>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</si>
  <si>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</si>
  <si>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</si>
  <si>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</si>
  <si>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</si>
  <si>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</si>
  <si>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</si>
  <si>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</si>
  <si>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</si>
  <si>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</si>
  <si>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</si>
  <si>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</si>
  <si>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</si>
  <si>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</si>
  <si>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</si>
  <si>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</si>
  <si>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</si>
  <si>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</si>
  <si>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</si>
  <si>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</si>
  <si>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</si>
  <si>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</si>
  <si>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</si>
  <si>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</si>
  <si>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</si>
  <si>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</si>
  <si>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</si>
  <si>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</si>
  <si>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</si>
  <si>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</si>
  <si>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</si>
  <si>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</si>
  <si>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</si>
  <si>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</si>
  <si>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</si>
  <si>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</si>
  <si>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</si>
  <si>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</si>
  <si>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</si>
  <si>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</si>
  <si>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</si>
  <si>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</si>
  <si>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</si>
  <si>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</si>
  <si>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</si>
  <si>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</si>
  <si>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</si>
  <si>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</si>
  <si>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</si>
  <si>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</si>
  <si>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</si>
  <si>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</si>
  <si>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</si>
  <si>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</si>
  <si>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</si>
  <si>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</si>
  <si>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</si>
  <si>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</si>
  <si>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</si>
  <si>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</si>
  <si>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</si>
  <si>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</si>
  <si>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</si>
  <si>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</si>
  <si>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</si>
  <si>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</si>
  <si>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</si>
  <si>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</si>
  <si>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</si>
  <si>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</si>
  <si>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</si>
  <si>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</si>
  <si>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</si>
  <si>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</si>
  <si>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</si>
  <si>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</si>
  <si>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</si>
  <si>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</si>
  <si>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</si>
  <si>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</si>
  <si>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</si>
  <si>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</si>
  <si>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</si>
  <si>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</si>
  <si>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</si>
  <si>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</si>
  <si>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</si>
  <si>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</si>
  <si>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</si>
  <si>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</si>
  <si>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</si>
  <si>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</si>
  <si>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</si>
  <si>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</si>
  <si>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</si>
  <si>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</si>
  <si>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</si>
  <si>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</si>
  <si>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</si>
  <si>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</si>
  <si>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</si>
  <si>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</si>
  <si>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</si>
  <si>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</si>
  <si>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</si>
  <si>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</si>
  <si>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</si>
  <si>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</si>
  <si>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</si>
  <si>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</si>
  <si>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</si>
  <si>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</si>
  <si>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</si>
  <si>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</si>
  <si>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</si>
  <si>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</si>
  <si>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</si>
  <si>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</si>
  <si>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</si>
  <si>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</si>
  <si>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</si>
  <si>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</si>
  <si>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</si>
  <si>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</si>
  <si>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</si>
  <si>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</si>
  <si>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</si>
  <si>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</si>
  <si>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</si>
  <si>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</si>
  <si>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</si>
  <si>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</si>
  <si>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</si>
  <si>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</si>
  <si>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</si>
  <si>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</si>
  <si>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</si>
  <si>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</si>
  <si>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</si>
  <si>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</si>
  <si>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</si>
  <si>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</si>
  <si>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</si>
  <si>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</si>
  <si>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</si>
  <si>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</si>
  <si>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</si>
  <si>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</si>
  <si>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</si>
  <si>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</si>
  <si>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</si>
  <si>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</si>
  <si>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</si>
  <si>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</si>
  <si>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</si>
  <si>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</si>
  <si>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</si>
  <si>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</si>
  <si>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</si>
  <si>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</si>
  <si>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</si>
  <si>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</si>
  <si>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</si>
  <si>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</si>
  <si>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</si>
  <si>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</si>
  <si>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</si>
  <si>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</si>
  <si>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</si>
  <si>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</si>
  <si>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</si>
  <si>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</si>
  <si>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</si>
  <si>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</si>
  <si>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</si>
  <si>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</si>
  <si>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</si>
  <si>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</si>
  <si>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</si>
  <si>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</si>
  <si>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</si>
  <si>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</si>
  <si>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</si>
  <si>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</si>
  <si>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</si>
  <si>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</si>
  <si>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</si>
  <si>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</si>
  <si>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</si>
  <si>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</si>
  <si>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</si>
  <si>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</si>
  <si>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</si>
  <si>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</si>
  <si>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</si>
  <si>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</si>
  <si>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</si>
  <si>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</si>
  <si>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</si>
  <si>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</si>
  <si>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</si>
  <si>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</si>
  <si>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</si>
  <si>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</si>
  <si>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</si>
  <si>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</si>
  <si>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</si>
  <si>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</si>
  <si>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</si>
  <si>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</si>
  <si>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</si>
  <si>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</si>
  <si>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</si>
  <si>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</si>
  <si>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</si>
  <si>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</si>
  <si>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</si>
  <si>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</si>
  <si>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</si>
  <si>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</si>
  <si>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</si>
  <si>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</si>
  <si>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</si>
  <si>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</si>
  <si>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</si>
  <si>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</si>
  <si>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</si>
  <si>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</si>
  <si>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</si>
  <si>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</si>
  <si>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</si>
  <si>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</si>
  <si>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</si>
  <si>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</si>
  <si>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</si>
  <si>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</si>
  <si>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</si>
  <si>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</si>
  <si>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</si>
  <si>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</si>
  <si>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</si>
  <si>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</si>
  <si>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</si>
  <si>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</si>
  <si>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</si>
  <si>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</si>
  <si>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</si>
  <si>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</si>
  <si>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</si>
  <si>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</si>
  <si>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</si>
  <si>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</si>
  <si>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Serviços da Acção Social do Instituto Politécnico e Coimbra</t>
  </si>
  <si>
    <t>Ana Cristina Abreu</t>
  </si>
  <si>
    <t>dgrh@ipc.pt</t>
  </si>
  <si>
    <t>13 de março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</si>
</sst>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3" zoomScaleNormal="100" workbookViewId="0">
      <selection activeCell="C21" sqref="C21:D21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3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3">
      <c r="A4" s="10"/>
      <c r="B4" s="488">
        <v>2016</v>
      </c>
      <c r="C4" s="489"/>
      <c r="D4" s="490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102350600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/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551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/>
      <c r="D10" s="482"/>
      <c r="E10" s="20"/>
      <c r="F10" s="9"/>
      <c r="G10" s="467"/>
      <c r="H10" s="467"/>
    </row>
    <row r="11" spans="1:8" ht="50.1" customHeight="1" x14ac:dyDescent="0.35">
      <c r="A11" s="10"/>
      <c r="B11" s="494" t="s">
        <v>6</v>
      </c>
      <c r="C11" s="494"/>
      <c r="D11" s="495"/>
      <c r="E11" s="20"/>
      <c r="F11" s="9"/>
      <c r="G11" s="467"/>
      <c r="H11" s="467"/>
    </row>
    <row r="12" spans="1:8" ht="24.75" customHeight="1" x14ac:dyDescent="0.35">
      <c r="A12" s="10"/>
      <c r="B12" s="496" t="s">
        <v>7</v>
      </c>
      <c r="C12" s="494"/>
      <c r="D12" s="49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35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35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9" t="s">
        <v>550</v>
      </c>
      <c r="C16" s="500"/>
      <c r="D16" s="500"/>
      <c r="E16" s="20"/>
      <c r="F16" s="9"/>
      <c r="G16" s="467"/>
      <c r="H16" s="467"/>
    </row>
    <row r="17" spans="1:8" ht="24.75" customHeight="1" x14ac:dyDescent="0.35">
      <c r="A17" s="10"/>
      <c r="B17" s="497" t="s">
        <v>438</v>
      </c>
      <c r="C17" s="498"/>
      <c r="D17" s="498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93" t="s">
        <v>552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93">
        <v>239791250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553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2" t="s">
        <v>554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2" workbookViewId="0">
      <selection activeCell="B2" sqref="B2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5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5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5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5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5">
      <c r="B10" s="518" t="s">
        <v>437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5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5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5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5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5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5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5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5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5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5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5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5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5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5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5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5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5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5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5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5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5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5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5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5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5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5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5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5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5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5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5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5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5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5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5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5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5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5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8" thickBot="1" x14ac:dyDescent="0.3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8" thickTop="1" x14ac:dyDescent="0.25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2016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G43" activePane="bottomRight" state="frozen"/>
      <selection activeCell="C7" sqref="C7"/>
      <selection pane="topRight" activeCell="C7" sqref="C7"/>
      <selection pane="bottomLeft" activeCell="C7" sqref="C7"/>
      <selection pane="bottomRight" activeCell="R14" sqref="R14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4" t="s">
        <v>444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</row>
    <row r="2" spans="1:26" ht="36.75" customHeight="1" x14ac:dyDescent="0.25">
      <c r="A2" s="525" t="s">
        <v>30</v>
      </c>
      <c r="B2" s="525" t="s">
        <v>31</v>
      </c>
      <c r="C2" s="525"/>
      <c r="D2" s="525" t="s">
        <v>32</v>
      </c>
      <c r="E2" s="525"/>
      <c r="F2" s="525" t="s">
        <v>33</v>
      </c>
      <c r="G2" s="525"/>
      <c r="H2" s="525" t="s">
        <v>34</v>
      </c>
      <c r="I2" s="525"/>
      <c r="J2" s="525" t="s">
        <v>35</v>
      </c>
      <c r="K2" s="525"/>
      <c r="L2" s="525" t="s">
        <v>36</v>
      </c>
      <c r="M2" s="525"/>
      <c r="N2" s="525" t="s">
        <v>37</v>
      </c>
      <c r="O2" s="525"/>
      <c r="P2" s="525" t="s">
        <v>494</v>
      </c>
      <c r="Q2" s="525"/>
      <c r="R2" s="525" t="s">
        <v>38</v>
      </c>
      <c r="S2" s="525"/>
      <c r="T2" s="525" t="s">
        <v>39</v>
      </c>
      <c r="U2" s="525"/>
      <c r="V2" s="525" t="s">
        <v>40</v>
      </c>
      <c r="W2" s="525"/>
      <c r="X2" s="526" t="s">
        <v>41</v>
      </c>
      <c r="Y2" s="526"/>
      <c r="Z2" s="525" t="s">
        <v>41</v>
      </c>
    </row>
    <row r="3" spans="1:26" ht="15" customHeight="1" x14ac:dyDescent="0.25">
      <c r="A3" s="525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5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>
        <v>1</v>
      </c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1</v>
      </c>
      <c r="Y6" s="221">
        <f t="shared" ref="Y6:Y46" si="2">C6+E6+G6+I6+K6+M6+O6+Q6+S6+U6+W6</f>
        <v>0</v>
      </c>
      <c r="Z6" s="271">
        <f t="shared" si="0"/>
        <v>1</v>
      </c>
    </row>
    <row r="7" spans="1:26" ht="24.9" customHeight="1" x14ac:dyDescent="0.2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" customHeight="1" x14ac:dyDescent="0.2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6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6</v>
      </c>
      <c r="Z10" s="271">
        <f t="shared" si="0"/>
        <v>6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4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4</v>
      </c>
      <c r="Z11" s="271">
        <f t="shared" si="0"/>
        <v>4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7</v>
      </c>
      <c r="K12" s="367">
        <v>16</v>
      </c>
      <c r="L12" s="366"/>
      <c r="M12" s="367"/>
      <c r="N12" s="366"/>
      <c r="O12" s="367"/>
      <c r="P12" s="366"/>
      <c r="Q12" s="367"/>
      <c r="R12" s="366"/>
      <c r="S12" s="367">
        <v>1</v>
      </c>
      <c r="T12" s="366"/>
      <c r="U12" s="367"/>
      <c r="V12" s="366"/>
      <c r="W12" s="367"/>
      <c r="X12" s="221">
        <f t="shared" si="1"/>
        <v>7</v>
      </c>
      <c r="Y12" s="221">
        <f t="shared" si="2"/>
        <v>17</v>
      </c>
      <c r="Z12" s="271">
        <f t="shared" si="0"/>
        <v>24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0</v>
      </c>
      <c r="Z14" s="271">
        <f t="shared" si="0"/>
        <v>0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7</v>
      </c>
      <c r="K48" s="273">
        <f t="shared" si="3"/>
        <v>26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0</v>
      </c>
      <c r="R48" s="273">
        <f>SUM(R4:R47)</f>
        <v>0</v>
      </c>
      <c r="S48" s="273">
        <f>SUM(S4:S47)</f>
        <v>1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8</v>
      </c>
      <c r="Y48" s="274">
        <f>SUM(Y4:Y47)</f>
        <v>27</v>
      </c>
      <c r="Z48" s="273">
        <f>X48+Y48</f>
        <v>35</v>
      </c>
    </row>
    <row r="49" spans="1:26" ht="9.9" customHeight="1" x14ac:dyDescent="0.2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7" t="s">
        <v>430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password="CB3B" sheet="1" objects="1" scenarios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J4" activePane="bottomRight" state="frozen"/>
      <selection activeCell="J10" sqref="J10"/>
      <selection pane="topRight" activeCell="J10" sqref="J10"/>
      <selection pane="bottomLeft" activeCell="J10" sqref="J10"/>
      <selection pane="bottomRight" activeCell="P16" sqref="P16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1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1</v>
      </c>
      <c r="AA6" s="225">
        <f t="shared" si="0"/>
        <v>0</v>
      </c>
      <c r="AB6" s="225">
        <f t="shared" ref="AB6:AB47" si="1">Z6+AA6</f>
        <v>1</v>
      </c>
      <c r="AC6" s="212">
        <f>'Quadro 1'!X6</f>
        <v>1</v>
      </c>
      <c r="AD6" s="212">
        <f>'Quadro 1'!Y6</f>
        <v>0</v>
      </c>
      <c r="AE6" s="212">
        <f>'Quadro 1'!Z6</f>
        <v>1</v>
      </c>
    </row>
    <row r="7" spans="1:31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3</v>
      </c>
      <c r="N10" s="314"/>
      <c r="O10" s="358">
        <v>2</v>
      </c>
      <c r="P10" s="314"/>
      <c r="Q10" s="358">
        <v>1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6</v>
      </c>
      <c r="AB10" s="225">
        <f t="shared" si="1"/>
        <v>6</v>
      </c>
      <c r="AC10" s="212">
        <f>'Quadro 1'!X10</f>
        <v>0</v>
      </c>
      <c r="AD10" s="212">
        <f>'Quadro 1'!Y10</f>
        <v>6</v>
      </c>
      <c r="AE10" s="212">
        <f>'Quadro 1'!Z10</f>
        <v>6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3</v>
      </c>
      <c r="N11" s="314"/>
      <c r="O11" s="358"/>
      <c r="P11" s="314"/>
      <c r="Q11" s="358">
        <v>1</v>
      </c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4</v>
      </c>
      <c r="AB11" s="225">
        <f t="shared" si="1"/>
        <v>4</v>
      </c>
      <c r="AC11" s="212">
        <f>'Quadro 1'!X11</f>
        <v>0</v>
      </c>
      <c r="AD11" s="212">
        <f>'Quadro 1'!Y11</f>
        <v>4</v>
      </c>
      <c r="AE11" s="212">
        <f>'Quadro 1'!Z11</f>
        <v>4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>
        <v>4</v>
      </c>
      <c r="M12" s="358">
        <v>4</v>
      </c>
      <c r="N12" s="314">
        <v>1</v>
      </c>
      <c r="O12" s="358">
        <v>3</v>
      </c>
      <c r="P12" s="314">
        <v>1</v>
      </c>
      <c r="Q12" s="358">
        <v>2</v>
      </c>
      <c r="R12" s="314"/>
      <c r="S12" s="358">
        <v>3</v>
      </c>
      <c r="T12" s="314">
        <v>1</v>
      </c>
      <c r="U12" s="358">
        <v>5</v>
      </c>
      <c r="V12" s="314"/>
      <c r="W12" s="358"/>
      <c r="X12" s="314"/>
      <c r="Y12" s="358"/>
      <c r="Z12" s="225">
        <f t="shared" si="0"/>
        <v>7</v>
      </c>
      <c r="AA12" s="225">
        <f t="shared" si="0"/>
        <v>17</v>
      </c>
      <c r="AB12" s="225">
        <f t="shared" si="1"/>
        <v>24</v>
      </c>
      <c r="AC12" s="212">
        <f>'Quadro 1'!X12</f>
        <v>7</v>
      </c>
      <c r="AD12" s="212">
        <f>'Quadro 1'!Y12</f>
        <v>17</v>
      </c>
      <c r="AE12" s="212">
        <f>'Quadro 1'!Z12</f>
        <v>24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  <c r="AC14" s="212">
        <f>'Quadro 1'!X14</f>
        <v>0</v>
      </c>
      <c r="AD14" s="212">
        <f>'Quadro 1'!Y14</f>
        <v>0</v>
      </c>
      <c r="AE14" s="212">
        <f>'Quadro 1'!Z14</f>
        <v>0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0</v>
      </c>
      <c r="J48" s="226">
        <f t="shared" si="3"/>
        <v>0</v>
      </c>
      <c r="K48" s="226">
        <f t="shared" si="3"/>
        <v>0</v>
      </c>
      <c r="L48" s="226">
        <f t="shared" si="3"/>
        <v>4</v>
      </c>
      <c r="M48" s="226">
        <f t="shared" si="3"/>
        <v>10</v>
      </c>
      <c r="N48" s="226">
        <f t="shared" si="3"/>
        <v>1</v>
      </c>
      <c r="O48" s="226">
        <f t="shared" si="3"/>
        <v>5</v>
      </c>
      <c r="P48" s="226">
        <f t="shared" si="3"/>
        <v>2</v>
      </c>
      <c r="Q48" s="226">
        <f t="shared" si="3"/>
        <v>4</v>
      </c>
      <c r="R48" s="226">
        <f t="shared" si="3"/>
        <v>0</v>
      </c>
      <c r="S48" s="226">
        <f t="shared" si="3"/>
        <v>3</v>
      </c>
      <c r="T48" s="226">
        <f t="shared" si="3"/>
        <v>1</v>
      </c>
      <c r="U48" s="226">
        <f t="shared" si="3"/>
        <v>5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8</v>
      </c>
      <c r="AA48" s="226">
        <f t="shared" si="3"/>
        <v>27</v>
      </c>
      <c r="AB48" s="226">
        <f>Z48+AA48</f>
        <v>35</v>
      </c>
    </row>
    <row r="49" spans="1:31" s="53" customFormat="1" ht="9.9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70">
        <f>'Quadro 1'!X48</f>
        <v>8</v>
      </c>
      <c r="AA49" s="70">
        <f>'Quadro 1'!Y48</f>
        <v>27</v>
      </c>
      <c r="AB49" s="70">
        <f>'Quadro 1'!Z48</f>
        <v>35</v>
      </c>
    </row>
    <row r="50" spans="1:31" s="53" customFormat="1" ht="21.75" customHeight="1" x14ac:dyDescent="0.1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3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G52" activePane="bottomRight" state="frozen"/>
      <selection activeCell="J10" sqref="J10"/>
      <selection pane="topRight" activeCell="J10" sqref="J10"/>
      <selection pane="bottomLeft" activeCell="J10" sqref="J10"/>
      <selection pane="bottomRight" activeCell="L12" sqref="L12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1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9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417</v>
      </c>
      <c r="B6" s="366">
        <v>1</v>
      </c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1</v>
      </c>
      <c r="U6" s="225">
        <f t="shared" si="0"/>
        <v>0</v>
      </c>
      <c r="V6" s="225">
        <f t="shared" si="1"/>
        <v>1</v>
      </c>
      <c r="W6" s="212">
        <f>'Quadro 1'!X6</f>
        <v>1</v>
      </c>
      <c r="X6" s="212">
        <f>'Quadro 1'!Y6</f>
        <v>0</v>
      </c>
      <c r="Y6" s="212">
        <f>'Quadro 1'!Z6</f>
        <v>1</v>
      </c>
    </row>
    <row r="7" spans="1:25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/>
      <c r="C10" s="367"/>
      <c r="D10" s="314"/>
      <c r="E10" s="358">
        <v>1</v>
      </c>
      <c r="F10" s="314"/>
      <c r="G10" s="358">
        <v>1</v>
      </c>
      <c r="H10" s="314"/>
      <c r="I10" s="358">
        <v>1</v>
      </c>
      <c r="J10" s="314"/>
      <c r="K10" s="358">
        <v>3</v>
      </c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6</v>
      </c>
      <c r="V10" s="225">
        <f t="shared" si="1"/>
        <v>6</v>
      </c>
      <c r="W10" s="212">
        <f>'Quadro 1'!X10</f>
        <v>0</v>
      </c>
      <c r="X10" s="212">
        <f>'Quadro 1'!Y10</f>
        <v>6</v>
      </c>
      <c r="Y10" s="212">
        <f>'Quadro 1'!Z10</f>
        <v>6</v>
      </c>
    </row>
    <row r="11" spans="1:25" s="69" customFormat="1" ht="24.9" customHeight="1" x14ac:dyDescent="0.25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>
        <v>2</v>
      </c>
      <c r="J11" s="314"/>
      <c r="K11" s="358">
        <v>1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4</v>
      </c>
      <c r="V11" s="225">
        <f t="shared" si="1"/>
        <v>4</v>
      </c>
      <c r="W11" s="212">
        <f>'Quadro 1'!X11</f>
        <v>0</v>
      </c>
      <c r="X11" s="212">
        <f>'Quadro 1'!Y11</f>
        <v>4</v>
      </c>
      <c r="Y11" s="212">
        <f>'Quadro 1'!Z11</f>
        <v>4</v>
      </c>
    </row>
    <row r="12" spans="1:25" s="69" customFormat="1" ht="24.9" customHeight="1" x14ac:dyDescent="0.25">
      <c r="A12" s="374" t="s">
        <v>47</v>
      </c>
      <c r="B12" s="366"/>
      <c r="C12" s="367">
        <v>1</v>
      </c>
      <c r="D12" s="314"/>
      <c r="E12" s="358"/>
      <c r="F12" s="314"/>
      <c r="G12" s="358">
        <v>3</v>
      </c>
      <c r="H12" s="314">
        <v>6</v>
      </c>
      <c r="I12" s="358">
        <v>11</v>
      </c>
      <c r="J12" s="314"/>
      <c r="K12" s="358"/>
      <c r="L12" s="314">
        <v>1</v>
      </c>
      <c r="M12" s="358">
        <v>2</v>
      </c>
      <c r="N12" s="314"/>
      <c r="O12" s="358"/>
      <c r="P12" s="314"/>
      <c r="Q12" s="358"/>
      <c r="R12" s="314"/>
      <c r="S12" s="358"/>
      <c r="T12" s="225">
        <f t="shared" si="0"/>
        <v>7</v>
      </c>
      <c r="U12" s="225">
        <f t="shared" si="0"/>
        <v>17</v>
      </c>
      <c r="V12" s="225">
        <f t="shared" si="1"/>
        <v>24</v>
      </c>
      <c r="W12" s="212">
        <f>'Quadro 1'!X12</f>
        <v>7</v>
      </c>
      <c r="X12" s="212">
        <f>'Quadro 1'!Y12</f>
        <v>17</v>
      </c>
      <c r="Y12" s="212">
        <f>'Quadro 1'!Z12</f>
        <v>24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0</v>
      </c>
      <c r="V14" s="225">
        <f t="shared" si="1"/>
        <v>0</v>
      </c>
      <c r="W14" s="212">
        <f>'Quadro 1'!X14</f>
        <v>0</v>
      </c>
      <c r="X14" s="212">
        <f>'Quadro 1'!Y14</f>
        <v>0</v>
      </c>
      <c r="Y14" s="212">
        <f>'Quadro 1'!Z14</f>
        <v>0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1</v>
      </c>
      <c r="C48" s="226">
        <f t="shared" si="2"/>
        <v>1</v>
      </c>
      <c r="D48" s="226">
        <f t="shared" si="2"/>
        <v>0</v>
      </c>
      <c r="E48" s="226">
        <f t="shared" si="2"/>
        <v>2</v>
      </c>
      <c r="F48" s="226">
        <f t="shared" si="2"/>
        <v>0</v>
      </c>
      <c r="G48" s="226">
        <f t="shared" si="2"/>
        <v>4</v>
      </c>
      <c r="H48" s="226">
        <f t="shared" si="2"/>
        <v>6</v>
      </c>
      <c r="I48" s="226">
        <f t="shared" si="2"/>
        <v>14</v>
      </c>
      <c r="J48" s="226">
        <f t="shared" si="2"/>
        <v>0</v>
      </c>
      <c r="K48" s="226">
        <f t="shared" si="2"/>
        <v>4</v>
      </c>
      <c r="L48" s="226">
        <f t="shared" si="2"/>
        <v>1</v>
      </c>
      <c r="M48" s="226">
        <f t="shared" si="2"/>
        <v>2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8</v>
      </c>
      <c r="U48" s="226">
        <f>SUM(U4:U47)</f>
        <v>27</v>
      </c>
      <c r="V48" s="226">
        <f>T48+U48</f>
        <v>35</v>
      </c>
    </row>
    <row r="49" spans="1:26" s="53" customFormat="1" ht="9.9" customHeight="1" x14ac:dyDescent="0.15">
      <c r="T49" s="71">
        <f>'Quadro 1'!X48</f>
        <v>8</v>
      </c>
      <c r="U49" s="71">
        <f>'Quadro 1'!Y48</f>
        <v>27</v>
      </c>
      <c r="V49" s="71">
        <f>'Quadro 1'!Z48</f>
        <v>35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2" sqref="F12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1" t="s">
        <v>447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" customHeight="1" x14ac:dyDescent="0.1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2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9"/>
    </row>
    <row r="4" spans="1:27" s="74" customFormat="1" ht="24.9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/>
      <c r="S6" s="358"/>
      <c r="T6" s="314"/>
      <c r="U6" s="358"/>
      <c r="V6" s="225">
        <f t="shared" si="0"/>
        <v>1</v>
      </c>
      <c r="W6" s="225">
        <f t="shared" si="0"/>
        <v>0</v>
      </c>
      <c r="X6" s="225">
        <f t="shared" si="1"/>
        <v>1</v>
      </c>
      <c r="Y6" s="73">
        <f>'Quadro 1'!X6</f>
        <v>1</v>
      </c>
      <c r="Z6" s="73">
        <f>'Quadro 1'!Y6</f>
        <v>0</v>
      </c>
      <c r="AA6" s="73">
        <f>'Quadro 1'!Z6</f>
        <v>1</v>
      </c>
    </row>
    <row r="7" spans="1:27" s="74" customFormat="1" ht="24.9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4</v>
      </c>
      <c r="R10" s="314"/>
      <c r="S10" s="358">
        <v>2</v>
      </c>
      <c r="T10" s="314"/>
      <c r="U10" s="358"/>
      <c r="V10" s="225">
        <f t="shared" si="0"/>
        <v>0</v>
      </c>
      <c r="W10" s="225">
        <f t="shared" si="0"/>
        <v>6</v>
      </c>
      <c r="X10" s="225">
        <f t="shared" si="1"/>
        <v>6</v>
      </c>
      <c r="Y10" s="73">
        <f>'Quadro 1'!X10</f>
        <v>0</v>
      </c>
      <c r="Z10" s="73">
        <f>'Quadro 1'!Y10</f>
        <v>6</v>
      </c>
      <c r="AA10" s="73">
        <f>'Quadro 1'!Z10</f>
        <v>6</v>
      </c>
    </row>
    <row r="11" spans="1:27" s="74" customFormat="1" ht="24.9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>
        <v>1</v>
      </c>
      <c r="L11" s="314"/>
      <c r="M11" s="358">
        <v>2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4</v>
      </c>
      <c r="X11" s="225">
        <f t="shared" si="1"/>
        <v>4</v>
      </c>
      <c r="Y11" s="73">
        <f>'Quadro 1'!X11</f>
        <v>0</v>
      </c>
      <c r="Z11" s="73">
        <f>'Quadro 1'!Y11</f>
        <v>4</v>
      </c>
      <c r="AA11" s="73">
        <f>'Quadro 1'!Z11</f>
        <v>4</v>
      </c>
    </row>
    <row r="12" spans="1:27" s="74" customFormat="1" ht="24.9" customHeight="1" x14ac:dyDescent="0.15">
      <c r="A12" s="374" t="s">
        <v>47</v>
      </c>
      <c r="B12" s="366"/>
      <c r="C12" s="367"/>
      <c r="D12" s="314"/>
      <c r="E12" s="358">
        <v>4</v>
      </c>
      <c r="F12" s="314">
        <v>3</v>
      </c>
      <c r="G12" s="358">
        <v>2</v>
      </c>
      <c r="H12" s="314">
        <v>2</v>
      </c>
      <c r="I12" s="358">
        <v>8</v>
      </c>
      <c r="J12" s="314"/>
      <c r="K12" s="358"/>
      <c r="L12" s="314">
        <v>2</v>
      </c>
      <c r="M12" s="358">
        <v>3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7</v>
      </c>
      <c r="W12" s="225">
        <f t="shared" si="0"/>
        <v>17</v>
      </c>
      <c r="X12" s="225">
        <f t="shared" si="1"/>
        <v>24</v>
      </c>
      <c r="Y12" s="73">
        <f>'Quadro 1'!X12</f>
        <v>7</v>
      </c>
      <c r="Z12" s="73">
        <f>'Quadro 1'!Y12</f>
        <v>17</v>
      </c>
      <c r="AA12" s="73">
        <f>'Quadro 1'!Z12</f>
        <v>24</v>
      </c>
    </row>
    <row r="13" spans="1:27" s="74" customFormat="1" ht="24.9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0</v>
      </c>
      <c r="W14" s="225">
        <f t="shared" si="0"/>
        <v>0</v>
      </c>
      <c r="X14" s="225">
        <f t="shared" si="1"/>
        <v>0</v>
      </c>
      <c r="Y14" s="73">
        <f>'Quadro 1'!X14</f>
        <v>0</v>
      </c>
      <c r="Z14" s="73">
        <f>'Quadro 1'!Y14</f>
        <v>0</v>
      </c>
      <c r="AA14" s="73">
        <f>'Quadro 1'!Z14</f>
        <v>0</v>
      </c>
    </row>
    <row r="15" spans="1:27" s="74" customFormat="1" ht="24.9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4</v>
      </c>
      <c r="F48" s="226">
        <f t="shared" si="2"/>
        <v>3</v>
      </c>
      <c r="G48" s="226">
        <f t="shared" si="2"/>
        <v>2</v>
      </c>
      <c r="H48" s="226">
        <f t="shared" si="2"/>
        <v>2</v>
      </c>
      <c r="I48" s="226">
        <f t="shared" si="2"/>
        <v>9</v>
      </c>
      <c r="J48" s="226">
        <f t="shared" si="2"/>
        <v>0</v>
      </c>
      <c r="K48" s="226">
        <f t="shared" si="2"/>
        <v>1</v>
      </c>
      <c r="L48" s="226">
        <f t="shared" si="2"/>
        <v>2</v>
      </c>
      <c r="M48" s="226">
        <f t="shared" si="2"/>
        <v>5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4</v>
      </c>
      <c r="R48" s="226">
        <f t="shared" si="2"/>
        <v>0</v>
      </c>
      <c r="S48" s="226">
        <f t="shared" si="2"/>
        <v>2</v>
      </c>
      <c r="T48" s="226">
        <f t="shared" si="2"/>
        <v>0</v>
      </c>
      <c r="U48" s="226">
        <f t="shared" si="2"/>
        <v>0</v>
      </c>
      <c r="V48" s="226">
        <f t="shared" si="2"/>
        <v>8</v>
      </c>
      <c r="W48" s="226">
        <f t="shared" si="2"/>
        <v>27</v>
      </c>
      <c r="X48" s="226">
        <f>V48+W48</f>
        <v>35</v>
      </c>
    </row>
    <row r="49" spans="1:27" s="53" customFormat="1" ht="9.9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5"/>
      <c r="V49" s="70">
        <f>'Quadro 1'!X48</f>
        <v>8</v>
      </c>
      <c r="W49" s="70">
        <f>'Quadro 1'!Y48</f>
        <v>27</v>
      </c>
      <c r="X49" s="70">
        <f>'Quadro 1'!Z48</f>
        <v>35</v>
      </c>
    </row>
    <row r="50" spans="1:27" s="72" customFormat="1" ht="24.9" customHeight="1" x14ac:dyDescent="0.1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2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9"/>
    </row>
    <row r="52" spans="1:27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0" sqref="C10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6" t="s">
        <v>448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15">
      <c r="A10" s="374" t="s">
        <v>45</v>
      </c>
      <c r="B10" s="314"/>
      <c r="C10" s="358">
        <v>1</v>
      </c>
      <c r="D10" s="314"/>
      <c r="E10" s="358"/>
      <c r="F10" s="314"/>
      <c r="G10" s="358"/>
      <c r="H10" s="279">
        <f t="shared" si="0"/>
        <v>0</v>
      </c>
      <c r="I10" s="279">
        <f t="shared" si="0"/>
        <v>1</v>
      </c>
      <c r="J10" s="279">
        <f t="shared" si="1"/>
        <v>1</v>
      </c>
    </row>
    <row r="11" spans="1:10" s="77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1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>H48+I48</f>
        <v>1</v>
      </c>
    </row>
    <row r="49" spans="1:26" s="77" customFormat="1" ht="9.9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29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7" t="s">
        <v>430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8" t="s">
        <v>449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3" customFormat="1" ht="15" customHeight="1" x14ac:dyDescent="0.15">
      <c r="A3" s="529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2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>Z48+AA48</f>
        <v>0</v>
      </c>
    </row>
    <row r="49" spans="1:28" s="53" customFormat="1" ht="9.9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3" customFormat="1" ht="15" customHeight="1" x14ac:dyDescent="0.15">
      <c r="A51" s="529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28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0" t="s">
        <v>443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495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3" customFormat="1" ht="15" customHeight="1" x14ac:dyDescent="0.15">
      <c r="A3" s="529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9"/>
    </row>
    <row r="4" spans="1:1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0</v>
      </c>
      <c r="Q48" s="226">
        <f>SUM(Q4:Q47)</f>
        <v>0</v>
      </c>
      <c r="R48" s="226">
        <f>P48+Q48</f>
        <v>0</v>
      </c>
    </row>
    <row r="49" spans="1:18" s="84" customFormat="1" ht="9.9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31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" customHeight="1" x14ac:dyDescent="0.15">
      <c r="A2" s="526" t="s">
        <v>154</v>
      </c>
      <c r="B2" s="526" t="s">
        <v>155</v>
      </c>
      <c r="C2" s="526"/>
      <c r="D2" s="526" t="s">
        <v>156</v>
      </c>
      <c r="E2" s="526"/>
      <c r="F2" s="526" t="s">
        <v>157</v>
      </c>
      <c r="G2" s="526"/>
      <c r="H2" s="526" t="s">
        <v>158</v>
      </c>
      <c r="I2" s="526"/>
      <c r="J2" s="526" t="s">
        <v>159</v>
      </c>
      <c r="K2" s="526"/>
      <c r="L2" s="526" t="s">
        <v>160</v>
      </c>
      <c r="M2" s="526"/>
      <c r="N2" s="526" t="s">
        <v>161</v>
      </c>
      <c r="O2" s="526"/>
      <c r="P2" s="526" t="s">
        <v>496</v>
      </c>
      <c r="Q2" s="526"/>
      <c r="R2" s="526" t="s">
        <v>408</v>
      </c>
      <c r="S2" s="526"/>
      <c r="T2" s="526" t="s">
        <v>409</v>
      </c>
      <c r="U2" s="526"/>
      <c r="V2" s="526" t="s">
        <v>162</v>
      </c>
      <c r="W2" s="526"/>
      <c r="X2" s="526" t="s">
        <v>41</v>
      </c>
      <c r="Y2" s="526"/>
      <c r="Z2" s="526" t="s">
        <v>77</v>
      </c>
    </row>
    <row r="3" spans="1:26" s="94" customFormat="1" ht="15" customHeight="1" x14ac:dyDescent="0.15">
      <c r="A3" s="526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6"/>
    </row>
    <row r="4" spans="1:26" s="95" customFormat="1" ht="24.9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" customHeight="1" x14ac:dyDescent="0.15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496</v>
      </c>
      <c r="Y2" s="529"/>
      <c r="Z2" s="529" t="s">
        <v>408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5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9"/>
    </row>
    <row r="4" spans="1:32" s="105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0</v>
      </c>
      <c r="AE48" s="226">
        <f>SUM(AE4:AE47)</f>
        <v>0</v>
      </c>
      <c r="AF48" s="226">
        <f>AD48+AE48</f>
        <v>0</v>
      </c>
    </row>
    <row r="49" spans="1:31" s="106" customFormat="1" ht="9.9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22" activePane="bottomLeft" state="frozen"/>
      <selection activeCell="J10" sqref="J10"/>
      <selection pane="bottomLeft" activeCell="F14" sqref="F14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15">
      <c r="A8" s="374" t="s">
        <v>419</v>
      </c>
      <c r="B8" s="361">
        <v>1</v>
      </c>
      <c r="C8" s="361"/>
      <c r="D8" s="361"/>
      <c r="E8" s="361"/>
      <c r="F8" s="362"/>
      <c r="G8" s="225">
        <f t="shared" si="0"/>
        <v>1</v>
      </c>
    </row>
    <row r="9" spans="1:7" s="112" customFormat="1" ht="24.9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" customHeight="1" x14ac:dyDescent="0.15">
      <c r="A11" s="374" t="s">
        <v>46</v>
      </c>
      <c r="B11" s="361">
        <v>2</v>
      </c>
      <c r="C11" s="361"/>
      <c r="D11" s="361"/>
      <c r="E11" s="361"/>
      <c r="F11" s="361"/>
      <c r="G11" s="225">
        <f t="shared" si="0"/>
        <v>2</v>
      </c>
    </row>
    <row r="12" spans="1:7" s="112" customFormat="1" ht="24.9" customHeight="1" x14ac:dyDescent="0.15">
      <c r="A12" s="374" t="s">
        <v>47</v>
      </c>
      <c r="B12" s="361">
        <v>35</v>
      </c>
      <c r="C12" s="361"/>
      <c r="D12" s="361"/>
      <c r="E12" s="361"/>
      <c r="F12" s="361">
        <v>5</v>
      </c>
      <c r="G12" s="225">
        <f t="shared" si="0"/>
        <v>40</v>
      </c>
    </row>
    <row r="13" spans="1:7" s="112" customFormat="1" ht="24.9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38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5</v>
      </c>
      <c r="G48" s="226">
        <f>SUM(B48:F48)</f>
        <v>43</v>
      </c>
    </row>
    <row r="49" spans="1:13" s="112" customFormat="1" ht="9.9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7" t="s">
        <v>430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" customHeight="1" x14ac:dyDescent="0.25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5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0" activePane="bottomRight" state="frozen"/>
      <selection activeCell="J10" sqref="J10"/>
      <selection pane="topRight" activeCell="J10" sqref="J10"/>
      <selection pane="bottomLeft" activeCell="J10" sqref="J10"/>
      <selection pane="bottomRight" activeCell="O10" sqref="O10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5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505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5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1</v>
      </c>
      <c r="O6" s="358"/>
      <c r="P6" s="279">
        <f t="shared" si="0"/>
        <v>1</v>
      </c>
      <c r="Q6" s="279">
        <f t="shared" si="0"/>
        <v>0</v>
      </c>
      <c r="R6" s="279">
        <f t="shared" si="1"/>
        <v>1</v>
      </c>
      <c r="S6" s="119">
        <f>'Quadro 1'!X6</f>
        <v>1</v>
      </c>
      <c r="T6" s="119">
        <f>'Quadro 1'!Y6</f>
        <v>0</v>
      </c>
      <c r="U6" s="119">
        <f>'Quadro 1'!Z6</f>
        <v>1</v>
      </c>
    </row>
    <row r="7" spans="1:2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/>
      <c r="C10" s="367"/>
      <c r="D10" s="314"/>
      <c r="E10" s="358">
        <v>2</v>
      </c>
      <c r="F10" s="314"/>
      <c r="G10" s="358"/>
      <c r="H10" s="314"/>
      <c r="I10" s="358">
        <v>4</v>
      </c>
      <c r="J10" s="314"/>
      <c r="K10" s="358"/>
      <c r="L10" s="314"/>
      <c r="M10" s="358"/>
      <c r="N10" s="314"/>
      <c r="O10" s="358"/>
      <c r="P10" s="279">
        <f t="shared" si="0"/>
        <v>0</v>
      </c>
      <c r="Q10" s="279">
        <f t="shared" si="0"/>
        <v>6</v>
      </c>
      <c r="R10" s="279">
        <f t="shared" si="1"/>
        <v>6</v>
      </c>
      <c r="S10" s="119">
        <f>'Quadro 1'!X10</f>
        <v>0</v>
      </c>
      <c r="T10" s="119">
        <f>'Quadro 1'!Y10</f>
        <v>6</v>
      </c>
      <c r="U10" s="119">
        <f>'Quadro 1'!Z10</f>
        <v>6</v>
      </c>
    </row>
    <row r="11" spans="1:21" ht="24.9" customHeight="1" x14ac:dyDescent="0.25">
      <c r="A11" s="374" t="s">
        <v>46</v>
      </c>
      <c r="B11" s="366"/>
      <c r="C11" s="367">
        <v>2</v>
      </c>
      <c r="D11" s="314"/>
      <c r="E11" s="358">
        <v>1</v>
      </c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4</v>
      </c>
      <c r="R11" s="279">
        <f t="shared" si="1"/>
        <v>4</v>
      </c>
      <c r="S11" s="119">
        <f>'Quadro 1'!X11</f>
        <v>0</v>
      </c>
      <c r="T11" s="119">
        <f>'Quadro 1'!Y11</f>
        <v>4</v>
      </c>
      <c r="U11" s="119">
        <f>'Quadro 1'!Z11</f>
        <v>4</v>
      </c>
    </row>
    <row r="12" spans="1:21" ht="24.9" customHeight="1" x14ac:dyDescent="0.25">
      <c r="A12" s="374" t="s">
        <v>47</v>
      </c>
      <c r="B12" s="366">
        <v>4</v>
      </c>
      <c r="C12" s="367">
        <v>10</v>
      </c>
      <c r="D12" s="314">
        <v>1</v>
      </c>
      <c r="E12" s="358"/>
      <c r="F12" s="314">
        <v>1</v>
      </c>
      <c r="G12" s="358">
        <v>3</v>
      </c>
      <c r="H12" s="314">
        <v>1</v>
      </c>
      <c r="I12" s="358">
        <v>4</v>
      </c>
      <c r="J12" s="314"/>
      <c r="K12" s="358"/>
      <c r="L12" s="314"/>
      <c r="M12" s="358"/>
      <c r="N12" s="314"/>
      <c r="O12" s="358"/>
      <c r="P12" s="279">
        <f t="shared" si="0"/>
        <v>7</v>
      </c>
      <c r="Q12" s="279">
        <f t="shared" si="0"/>
        <v>17</v>
      </c>
      <c r="R12" s="279">
        <f t="shared" si="1"/>
        <v>24</v>
      </c>
      <c r="S12" s="119">
        <f>'Quadro 1'!X12</f>
        <v>7</v>
      </c>
      <c r="T12" s="119">
        <f>'Quadro 1'!Y12</f>
        <v>17</v>
      </c>
      <c r="U12" s="119">
        <f>'Quadro 1'!Z12</f>
        <v>24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0</v>
      </c>
      <c r="R14" s="279">
        <f t="shared" si="1"/>
        <v>0</v>
      </c>
      <c r="S14" s="119">
        <f>'Quadro 1'!X14</f>
        <v>0</v>
      </c>
      <c r="T14" s="119">
        <f>'Quadro 1'!Y14</f>
        <v>0</v>
      </c>
      <c r="U14" s="119">
        <f>'Quadro 1'!Z14</f>
        <v>0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4</v>
      </c>
      <c r="C48" s="281">
        <f t="shared" ref="C48:O48" si="2">SUM(C4:C47)</f>
        <v>12</v>
      </c>
      <c r="D48" s="281">
        <f t="shared" si="2"/>
        <v>1</v>
      </c>
      <c r="E48" s="281">
        <f t="shared" si="2"/>
        <v>3</v>
      </c>
      <c r="F48" s="281">
        <f t="shared" si="2"/>
        <v>1</v>
      </c>
      <c r="G48" s="281">
        <f t="shared" si="2"/>
        <v>4</v>
      </c>
      <c r="H48" s="281">
        <f t="shared" si="2"/>
        <v>1</v>
      </c>
      <c r="I48" s="281">
        <f t="shared" si="2"/>
        <v>8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1</v>
      </c>
      <c r="O48" s="281">
        <f t="shared" si="2"/>
        <v>0</v>
      </c>
      <c r="P48" s="281">
        <f>SUM(P4:P47)</f>
        <v>8</v>
      </c>
      <c r="Q48" s="281">
        <f>SUM(Q4:Q47)</f>
        <v>27</v>
      </c>
      <c r="R48" s="281">
        <f>P48+Q48</f>
        <v>35</v>
      </c>
    </row>
    <row r="49" spans="1:18" ht="9.9" customHeight="1" x14ac:dyDescent="0.25">
      <c r="P49" s="120">
        <f>'Quadro 1'!X48</f>
        <v>8</v>
      </c>
      <c r="Q49" s="120">
        <f>'Quadro 1'!Y48</f>
        <v>27</v>
      </c>
      <c r="R49" s="120">
        <f>'Quadro 1'!Z48</f>
        <v>35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H43" activePane="bottomRight" state="frozen"/>
      <selection activeCell="J10" sqref="J10"/>
      <selection pane="topRight" activeCell="J10" sqref="J10"/>
      <selection pane="bottomLeft" activeCell="J10" sqref="J10"/>
      <selection pane="bottomRight" activeCell="B15" sqref="B15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52" t="s">
        <v>451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5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5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5">
      <c r="A4" s="560"/>
      <c r="B4" s="227"/>
      <c r="C4" s="228"/>
      <c r="D4" s="228"/>
      <c r="E4" s="228"/>
      <c r="F4" s="228"/>
      <c r="G4" s="229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5">
      <c r="A5" s="560"/>
      <c r="B5" s="554" t="s">
        <v>203</v>
      </c>
      <c r="C5" s="554"/>
      <c r="D5" s="554" t="s">
        <v>442</v>
      </c>
      <c r="E5" s="554"/>
      <c r="F5" s="554" t="s">
        <v>204</v>
      </c>
      <c r="G5" s="554"/>
      <c r="H5" s="555"/>
      <c r="I5" s="556"/>
      <c r="J5" s="555"/>
      <c r="K5" s="556"/>
      <c r="L5" s="555"/>
      <c r="M5" s="556"/>
      <c r="N5" s="555"/>
      <c r="O5" s="556"/>
      <c r="P5" s="555"/>
      <c r="Q5" s="556"/>
      <c r="R5" s="555"/>
      <c r="S5" s="556"/>
      <c r="T5" s="537"/>
      <c r="U5" s="537"/>
      <c r="V5" s="537"/>
    </row>
    <row r="6" spans="1:25" ht="15" customHeight="1" x14ac:dyDescent="0.25">
      <c r="A6" s="56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" customHeight="1" x14ac:dyDescent="0.25">
      <c r="A9" s="374" t="s">
        <v>417</v>
      </c>
      <c r="B9" s="366">
        <v>1</v>
      </c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1</v>
      </c>
      <c r="U9" s="279">
        <f t="shared" si="1"/>
        <v>0</v>
      </c>
      <c r="V9" s="279">
        <f t="shared" si="2"/>
        <v>1</v>
      </c>
      <c r="W9" s="119">
        <f>'Quadro 1'!X6</f>
        <v>1</v>
      </c>
      <c r="X9" s="119">
        <f>'Quadro 1'!Y6</f>
        <v>0</v>
      </c>
      <c r="Y9" s="119">
        <f>'Quadro 1'!Z6</f>
        <v>1</v>
      </c>
    </row>
    <row r="10" spans="1:25" ht="24.9" customHeight="1" x14ac:dyDescent="0.25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" customHeight="1" x14ac:dyDescent="0.25">
      <c r="A11" s="374" t="s">
        <v>419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" customHeight="1" x14ac:dyDescent="0.25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/>
      <c r="C13" s="367">
        <v>6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0</v>
      </c>
      <c r="U13" s="279">
        <f t="shared" si="1"/>
        <v>6</v>
      </c>
      <c r="V13" s="279">
        <f t="shared" si="2"/>
        <v>6</v>
      </c>
      <c r="W13" s="119">
        <f>'Quadro 1'!X10</f>
        <v>0</v>
      </c>
      <c r="X13" s="119">
        <f>'Quadro 1'!Y10</f>
        <v>6</v>
      </c>
      <c r="Y13" s="119">
        <f>'Quadro 1'!Z10</f>
        <v>6</v>
      </c>
    </row>
    <row r="14" spans="1:25" ht="24.9" customHeight="1" x14ac:dyDescent="0.25">
      <c r="A14" s="374" t="s">
        <v>46</v>
      </c>
      <c r="B14" s="366"/>
      <c r="C14" s="367">
        <v>4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4</v>
      </c>
      <c r="V14" s="279">
        <f t="shared" si="2"/>
        <v>4</v>
      </c>
      <c r="W14" s="119">
        <f>'Quadro 1'!X11</f>
        <v>0</v>
      </c>
      <c r="X14" s="119">
        <f>'Quadro 1'!Y11</f>
        <v>4</v>
      </c>
      <c r="Y14" s="119">
        <f>'Quadro 1'!Z11</f>
        <v>4</v>
      </c>
    </row>
    <row r="15" spans="1:25" ht="24.9" customHeight="1" x14ac:dyDescent="0.25">
      <c r="A15" s="374" t="s">
        <v>47</v>
      </c>
      <c r="B15" s="366">
        <v>7</v>
      </c>
      <c r="C15" s="367">
        <v>17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7</v>
      </c>
      <c r="U15" s="279">
        <f t="shared" si="1"/>
        <v>17</v>
      </c>
      <c r="V15" s="279">
        <f t="shared" si="2"/>
        <v>24</v>
      </c>
      <c r="W15" s="119">
        <f>'Quadro 1'!X12</f>
        <v>7</v>
      </c>
      <c r="X15" s="119">
        <f>'Quadro 1'!Y12</f>
        <v>17</v>
      </c>
      <c r="Y15" s="119">
        <f>'Quadro 1'!Z12</f>
        <v>24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/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0</v>
      </c>
      <c r="U17" s="279">
        <f t="shared" si="1"/>
        <v>0</v>
      </c>
      <c r="V17" s="279">
        <f t="shared" si="2"/>
        <v>0</v>
      </c>
      <c r="W17" s="119">
        <f>'Quadro 1'!X14</f>
        <v>0</v>
      </c>
      <c r="X17" s="119">
        <f>'Quadro 1'!Y14</f>
        <v>0</v>
      </c>
      <c r="Y17" s="119">
        <f>'Quadro 1'!Z14</f>
        <v>0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5">
      <c r="A51" s="78" t="s">
        <v>77</v>
      </c>
      <c r="B51" s="281">
        <f t="shared" ref="B51:U51" si="3">SUM(B7:B50)</f>
        <v>8</v>
      </c>
      <c r="C51" s="281">
        <f t="shared" si="3"/>
        <v>27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8</v>
      </c>
      <c r="U51" s="281">
        <f t="shared" si="3"/>
        <v>27</v>
      </c>
      <c r="V51" s="281">
        <f>T51+U51</f>
        <v>35</v>
      </c>
    </row>
    <row r="52" spans="1:26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8</v>
      </c>
      <c r="U52" s="125">
        <f>'Quadro 1'!Y48</f>
        <v>27</v>
      </c>
      <c r="V52" s="125">
        <f>'Quadro 1'!Z48</f>
        <v>35</v>
      </c>
    </row>
    <row r="53" spans="1:26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5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6"/>
    </row>
    <row r="57" spans="1:26" s="117" customFormat="1" ht="16.5" customHeight="1" x14ac:dyDescent="0.25">
      <c r="A57" s="557" t="s">
        <v>523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7" customFormat="1" ht="13.35" customHeight="1" x14ac:dyDescent="0.25">
      <c r="A58" s="558" t="s">
        <v>434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" customHeight="1" x14ac:dyDescent="0.3">
      <c r="A61" s="527" t="s">
        <v>430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C12" sqref="C12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0" t="s">
        <v>497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5">
      <c r="A2" s="529" t="s">
        <v>500</v>
      </c>
      <c r="B2" s="529" t="s">
        <v>498</v>
      </c>
      <c r="C2" s="529"/>
      <c r="D2" s="529" t="s">
        <v>499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9" customFormat="1" ht="15" customHeight="1" x14ac:dyDescent="0.2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9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46</v>
      </c>
      <c r="B11" s="349"/>
      <c r="C11" s="350">
        <v>2.5416666666666665</v>
      </c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2.5416666666666665</v>
      </c>
      <c r="N11" s="288">
        <f t="shared" si="1"/>
        <v>2.5416666666666665</v>
      </c>
    </row>
    <row r="12" spans="1:15" s="69" customFormat="1" ht="24.9" customHeight="1" x14ac:dyDescent="0.25">
      <c r="A12" s="374" t="s">
        <v>47</v>
      </c>
      <c r="B12" s="349">
        <v>0.70833333333333337</v>
      </c>
      <c r="C12" s="350">
        <v>14.784722222222221</v>
      </c>
      <c r="D12" s="349"/>
      <c r="E12" s="350"/>
      <c r="F12" s="349">
        <v>0.95833333333333337</v>
      </c>
      <c r="G12" s="350">
        <v>2.2013888888888888</v>
      </c>
      <c r="H12" s="349">
        <v>0.625</v>
      </c>
      <c r="I12" s="350">
        <v>1.9166666666666667</v>
      </c>
      <c r="J12" s="349"/>
      <c r="K12" s="350"/>
      <c r="L12" s="288">
        <f t="shared" si="0"/>
        <v>2.291666666666667</v>
      </c>
      <c r="M12" s="288">
        <f t="shared" si="0"/>
        <v>18.902777777777779</v>
      </c>
      <c r="N12" s="288">
        <f t="shared" si="1"/>
        <v>21.194444444444446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0.70833333333333337</v>
      </c>
      <c r="C48" s="290">
        <f t="shared" si="2"/>
        <v>17.326388888888889</v>
      </c>
      <c r="D48" s="290">
        <f t="shared" si="2"/>
        <v>0</v>
      </c>
      <c r="E48" s="290">
        <f t="shared" si="2"/>
        <v>0</v>
      </c>
      <c r="F48" s="290">
        <f t="shared" si="2"/>
        <v>0.95833333333333337</v>
      </c>
      <c r="G48" s="290">
        <f t="shared" si="2"/>
        <v>2.2013888888888888</v>
      </c>
      <c r="H48" s="290">
        <f t="shared" si="2"/>
        <v>0.625</v>
      </c>
      <c r="I48" s="290">
        <f t="shared" si="2"/>
        <v>1.9166666666666667</v>
      </c>
      <c r="J48" s="290">
        <f t="shared" si="2"/>
        <v>0</v>
      </c>
      <c r="K48" s="290">
        <f t="shared" si="2"/>
        <v>0</v>
      </c>
      <c r="L48" s="290">
        <f>SUM(L4:L47)</f>
        <v>2.291666666666667</v>
      </c>
      <c r="M48" s="290">
        <f>SUM(M4:M47)</f>
        <v>21.444444444444446</v>
      </c>
      <c r="N48" s="290">
        <f>L48+M48</f>
        <v>23.736111111111114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525</v>
      </c>
      <c r="L52" s="129"/>
      <c r="M52" s="129"/>
    </row>
    <row r="53" spans="1:15" s="61" customFormat="1" ht="13.35" customHeight="1" x14ac:dyDescent="0.25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7" t="s">
        <v>430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0" t="s">
        <v>501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29" t="s">
        <v>211</v>
      </c>
      <c r="B2" s="529" t="s">
        <v>212</v>
      </c>
      <c r="C2" s="529"/>
      <c r="D2" s="529" t="s">
        <v>506</v>
      </c>
      <c r="E2" s="529"/>
      <c r="F2" s="529" t="s">
        <v>41</v>
      </c>
      <c r="G2" s="529"/>
      <c r="H2" s="529" t="s">
        <v>41</v>
      </c>
    </row>
    <row r="3" spans="1:8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9"/>
    </row>
    <row r="4" spans="1:8" s="53" customFormat="1" ht="24.9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7" t="s">
        <v>430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K6" activePane="bottomRight" state="frozen"/>
      <selection activeCell="J10" sqref="J10"/>
      <selection pane="topRight" activeCell="J10" sqref="J10"/>
      <selection pane="bottomLeft" activeCell="J10" sqref="J10"/>
      <selection pane="bottomRight" activeCell="W13" sqref="W13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9"/>
    </row>
    <row r="4" spans="1:30" ht="24.9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1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15">
      <c r="A10" s="374" t="s">
        <v>45</v>
      </c>
      <c r="B10" s="410"/>
      <c r="C10" s="411"/>
      <c r="D10" s="410"/>
      <c r="E10" s="411">
        <v>150</v>
      </c>
      <c r="F10" s="410"/>
      <c r="G10" s="411"/>
      <c r="H10" s="410"/>
      <c r="I10" s="411">
        <v>3.2</v>
      </c>
      <c r="J10" s="410"/>
      <c r="K10" s="411"/>
      <c r="L10" s="410"/>
      <c r="M10" s="411">
        <v>20.100000000000001</v>
      </c>
      <c r="N10" s="410"/>
      <c r="O10" s="411"/>
      <c r="P10" s="410"/>
      <c r="Q10" s="411"/>
      <c r="R10" s="410"/>
      <c r="S10" s="411">
        <v>198</v>
      </c>
      <c r="T10" s="410"/>
      <c r="U10" s="411"/>
      <c r="V10" s="410"/>
      <c r="W10" s="411"/>
      <c r="X10" s="410"/>
      <c r="Y10" s="411"/>
      <c r="Z10" s="410"/>
      <c r="AA10" s="411">
        <v>54.6</v>
      </c>
      <c r="AB10" s="412">
        <f t="shared" si="0"/>
        <v>0</v>
      </c>
      <c r="AC10" s="412">
        <f t="shared" si="0"/>
        <v>425.9</v>
      </c>
      <c r="AD10" s="412">
        <f t="shared" si="1"/>
        <v>425.9</v>
      </c>
    </row>
    <row r="11" spans="1:30" ht="24.9" customHeight="1" x14ac:dyDescent="0.15">
      <c r="A11" s="374" t="s">
        <v>46</v>
      </c>
      <c r="B11" s="410"/>
      <c r="C11" s="411"/>
      <c r="D11" s="410"/>
      <c r="E11" s="411"/>
      <c r="F11" s="410"/>
      <c r="G11" s="411">
        <v>4</v>
      </c>
      <c r="H11" s="410"/>
      <c r="I11" s="411">
        <v>1.5</v>
      </c>
      <c r="J11" s="410"/>
      <c r="K11" s="411"/>
      <c r="L11" s="410"/>
      <c r="M11" s="411">
        <v>2.9</v>
      </c>
      <c r="N11" s="410"/>
      <c r="O11" s="411">
        <v>28</v>
      </c>
      <c r="P11" s="410"/>
      <c r="Q11" s="411"/>
      <c r="R11" s="410"/>
      <c r="S11" s="411">
        <v>103</v>
      </c>
      <c r="T11" s="410"/>
      <c r="U11" s="411"/>
      <c r="V11" s="410"/>
      <c r="W11" s="411"/>
      <c r="X11" s="410"/>
      <c r="Y11" s="411"/>
      <c r="Z11" s="410"/>
      <c r="AA11" s="411">
        <v>6.1</v>
      </c>
      <c r="AB11" s="412">
        <f t="shared" si="0"/>
        <v>0</v>
      </c>
      <c r="AC11" s="412">
        <f t="shared" si="0"/>
        <v>145.5</v>
      </c>
      <c r="AD11" s="412">
        <f t="shared" si="1"/>
        <v>145.5</v>
      </c>
    </row>
    <row r="12" spans="1:30" ht="24.9" customHeight="1" x14ac:dyDescent="0.15">
      <c r="A12" s="374" t="s">
        <v>47</v>
      </c>
      <c r="B12" s="410"/>
      <c r="C12" s="411"/>
      <c r="D12" s="410">
        <v>2</v>
      </c>
      <c r="E12" s="411">
        <v>3</v>
      </c>
      <c r="F12" s="410"/>
      <c r="G12" s="411"/>
      <c r="H12" s="410">
        <v>44.7</v>
      </c>
      <c r="I12" s="411">
        <v>24</v>
      </c>
      <c r="J12" s="410"/>
      <c r="K12" s="411">
        <v>0.3</v>
      </c>
      <c r="L12" s="410">
        <v>1.4</v>
      </c>
      <c r="M12" s="411">
        <v>94.3</v>
      </c>
      <c r="N12" s="410">
        <v>2</v>
      </c>
      <c r="O12" s="411"/>
      <c r="P12" s="410"/>
      <c r="Q12" s="411"/>
      <c r="R12" s="410">
        <v>211</v>
      </c>
      <c r="S12" s="411">
        <v>522</v>
      </c>
      <c r="T12" s="410"/>
      <c r="U12" s="411"/>
      <c r="V12" s="410">
        <v>15</v>
      </c>
      <c r="W12" s="411">
        <v>16</v>
      </c>
      <c r="X12" s="410"/>
      <c r="Y12" s="411"/>
      <c r="Z12" s="410">
        <v>3</v>
      </c>
      <c r="AA12" s="411">
        <v>3</v>
      </c>
      <c r="AB12" s="412">
        <f t="shared" si="0"/>
        <v>279.10000000000002</v>
      </c>
      <c r="AC12" s="412">
        <f t="shared" si="0"/>
        <v>662.6</v>
      </c>
      <c r="AD12" s="412">
        <f t="shared" si="1"/>
        <v>941.7</v>
      </c>
    </row>
    <row r="13" spans="1:30" ht="24.9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4.9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</v>
      </c>
      <c r="E48" s="416">
        <f t="shared" si="2"/>
        <v>153</v>
      </c>
      <c r="F48" s="416">
        <f t="shared" si="2"/>
        <v>0</v>
      </c>
      <c r="G48" s="416">
        <f t="shared" si="2"/>
        <v>4</v>
      </c>
      <c r="H48" s="416">
        <f t="shared" si="2"/>
        <v>44.7</v>
      </c>
      <c r="I48" s="416">
        <f t="shared" si="2"/>
        <v>28.7</v>
      </c>
      <c r="J48" s="416">
        <f t="shared" si="2"/>
        <v>0</v>
      </c>
      <c r="K48" s="416">
        <f t="shared" si="2"/>
        <v>0.3</v>
      </c>
      <c r="L48" s="416">
        <f t="shared" si="2"/>
        <v>1.4</v>
      </c>
      <c r="M48" s="416">
        <f t="shared" si="2"/>
        <v>117.3</v>
      </c>
      <c r="N48" s="416">
        <f t="shared" si="2"/>
        <v>2</v>
      </c>
      <c r="O48" s="416">
        <f t="shared" si="2"/>
        <v>28</v>
      </c>
      <c r="P48" s="416">
        <f t="shared" si="2"/>
        <v>0</v>
      </c>
      <c r="Q48" s="416">
        <f t="shared" si="2"/>
        <v>0</v>
      </c>
      <c r="R48" s="416">
        <f t="shared" si="2"/>
        <v>211</v>
      </c>
      <c r="S48" s="416">
        <f t="shared" si="2"/>
        <v>823</v>
      </c>
      <c r="T48" s="416">
        <f t="shared" si="2"/>
        <v>0</v>
      </c>
      <c r="U48" s="416">
        <f t="shared" si="2"/>
        <v>0</v>
      </c>
      <c r="V48" s="416">
        <f t="shared" si="2"/>
        <v>15</v>
      </c>
      <c r="W48" s="416">
        <f t="shared" si="2"/>
        <v>16</v>
      </c>
      <c r="X48" s="416">
        <f t="shared" si="2"/>
        <v>0</v>
      </c>
      <c r="Y48" s="416">
        <f t="shared" si="2"/>
        <v>0</v>
      </c>
      <c r="Z48" s="416">
        <f t="shared" si="2"/>
        <v>3</v>
      </c>
      <c r="AA48" s="416">
        <f t="shared" si="2"/>
        <v>63.7</v>
      </c>
      <c r="AB48" s="416">
        <f>SUM(AB4:AB47)</f>
        <v>279.10000000000002</v>
      </c>
      <c r="AC48" s="416">
        <f>SUM(AC4:AC47)</f>
        <v>1234</v>
      </c>
      <c r="AD48" s="416">
        <f>SUM(AD4:AD47)</f>
        <v>1513.1</v>
      </c>
    </row>
    <row r="49" spans="1:30" ht="9.9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6" activePane="bottomLeft" state="frozen"/>
      <selection activeCell="J10" sqref="J10"/>
      <selection pane="bottomLeft" activeCell="D25" sqref="D25"/>
    </sheetView>
  </sheetViews>
  <sheetFormatPr defaultColWidth="9.109375" defaultRowHeight="8.4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1" t="s">
        <v>452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3" t="s">
        <v>229</v>
      </c>
      <c r="B2" s="574"/>
      <c r="C2" s="574"/>
      <c r="D2" s="575"/>
    </row>
    <row r="3" spans="1:21" ht="15" customHeight="1" x14ac:dyDescent="0.25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5">
      <c r="A4" s="417" t="s">
        <v>432</v>
      </c>
      <c r="B4" s="578"/>
      <c r="C4" s="579"/>
      <c r="D4" s="580" t="s">
        <v>232</v>
      </c>
    </row>
    <row r="5" spans="1:21" ht="24.9" customHeight="1" x14ac:dyDescent="0.25">
      <c r="A5" s="138" t="s">
        <v>509</v>
      </c>
      <c r="B5" s="139" t="s">
        <v>233</v>
      </c>
      <c r="C5" s="140" t="s">
        <v>234</v>
      </c>
      <c r="D5" s="581"/>
    </row>
    <row r="6" spans="1:21" ht="21.9" customHeight="1" x14ac:dyDescent="0.25">
      <c r="A6" s="237" t="s">
        <v>203</v>
      </c>
      <c r="B6" s="312"/>
      <c r="C6" s="344"/>
      <c r="D6" s="293"/>
      <c r="E6" s="455" t="s">
        <v>235</v>
      </c>
    </row>
    <row r="7" spans="1:21" ht="21.9" customHeight="1" x14ac:dyDescent="0.25">
      <c r="A7" s="238" t="s">
        <v>442</v>
      </c>
      <c r="B7" s="442">
        <v>3</v>
      </c>
      <c r="C7" s="443">
        <v>1</v>
      </c>
      <c r="D7" s="293" t="s">
        <v>473</v>
      </c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508</v>
      </c>
      <c r="B9" s="314"/>
      <c r="C9" s="345"/>
      <c r="D9" s="293"/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3</v>
      </c>
      <c r="C11" s="230">
        <f>SUM(C6:C10)</f>
        <v>1</v>
      </c>
      <c r="D11" s="292" t="s">
        <v>473</v>
      </c>
    </row>
    <row r="12" spans="1:21" ht="15" customHeight="1" x14ac:dyDescent="0.25">
      <c r="A12" s="291" t="s">
        <v>433</v>
      </c>
    </row>
    <row r="13" spans="1:21" s="61" customFormat="1" ht="30" customHeight="1" x14ac:dyDescent="0.25">
      <c r="A13" s="61" t="s">
        <v>510</v>
      </c>
      <c r="B13" s="572" t="s">
        <v>415</v>
      </c>
      <c r="C13" s="572"/>
      <c r="D13" s="57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524</v>
      </c>
    </row>
    <row r="16" spans="1:21" ht="15" customHeight="1" x14ac:dyDescent="0.25">
      <c r="A16" s="573" t="s">
        <v>229</v>
      </c>
      <c r="B16" s="574"/>
      <c r="C16" s="574"/>
      <c r="D16" s="575"/>
    </row>
    <row r="17" spans="1:21" ht="15" customHeight="1" x14ac:dyDescent="0.25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5">
      <c r="A18" s="417" t="s">
        <v>432</v>
      </c>
      <c r="B18" s="578"/>
      <c r="C18" s="579"/>
      <c r="D18" s="580" t="s">
        <v>232</v>
      </c>
    </row>
    <row r="19" spans="1:21" ht="24.9" customHeight="1" x14ac:dyDescent="0.25">
      <c r="A19" s="138" t="s">
        <v>509</v>
      </c>
      <c r="B19" s="139" t="s">
        <v>233</v>
      </c>
      <c r="C19" s="142" t="s">
        <v>234</v>
      </c>
      <c r="D19" s="581"/>
    </row>
    <row r="20" spans="1:21" ht="21.9" customHeight="1" x14ac:dyDescent="0.25">
      <c r="A20" s="237" t="s">
        <v>203</v>
      </c>
      <c r="B20" s="312">
        <v>1</v>
      </c>
      <c r="C20" s="344">
        <v>0.29166666666666669</v>
      </c>
      <c r="D20" s="293" t="s">
        <v>472</v>
      </c>
    </row>
    <row r="21" spans="1:21" ht="21.9" customHeight="1" x14ac:dyDescent="0.25">
      <c r="A21" s="238" t="s">
        <v>442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508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1</v>
      </c>
      <c r="C25" s="230">
        <f>SUM(C20:C24)</f>
        <v>0.29166666666666669</v>
      </c>
      <c r="D25" s="292" t="s">
        <v>472</v>
      </c>
    </row>
    <row r="26" spans="1:21" ht="15" customHeight="1" x14ac:dyDescent="0.25">
      <c r="A26" s="291" t="s">
        <v>433</v>
      </c>
    </row>
    <row r="27" spans="1:21" s="61" customFormat="1" ht="30" customHeight="1" x14ac:dyDescent="0.25">
      <c r="A27" s="61" t="s">
        <v>510</v>
      </c>
      <c r="B27" s="572" t="s">
        <v>415</v>
      </c>
      <c r="C27" s="572"/>
      <c r="D27" s="57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524</v>
      </c>
    </row>
    <row r="29" spans="1:21" ht="12" customHeight="1" x14ac:dyDescent="0.25"/>
    <row r="30" spans="1:21" ht="15" customHeight="1" x14ac:dyDescent="0.25">
      <c r="A30" s="573" t="s">
        <v>229</v>
      </c>
      <c r="B30" s="574"/>
      <c r="C30" s="574"/>
      <c r="D30" s="575"/>
    </row>
    <row r="31" spans="1:21" ht="15" customHeight="1" x14ac:dyDescent="0.25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5">
      <c r="A32" s="417" t="s">
        <v>432</v>
      </c>
      <c r="B32" s="578"/>
      <c r="C32" s="579"/>
      <c r="D32" s="580" t="s">
        <v>232</v>
      </c>
    </row>
    <row r="33" spans="1:21" ht="24.9" customHeight="1" x14ac:dyDescent="0.25">
      <c r="A33" s="138" t="s">
        <v>509</v>
      </c>
      <c r="B33" s="139" t="s">
        <v>233</v>
      </c>
      <c r="C33" s="142" t="s">
        <v>234</v>
      </c>
      <c r="D33" s="581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442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508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433</v>
      </c>
    </row>
    <row r="41" spans="1:21" s="61" customFormat="1" ht="30" customHeight="1" x14ac:dyDescent="0.25">
      <c r="A41" s="61" t="s">
        <v>510</v>
      </c>
      <c r="B41" s="572" t="s">
        <v>415</v>
      </c>
      <c r="C41" s="572"/>
      <c r="D41" s="57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524</v>
      </c>
    </row>
    <row r="43" spans="1:21" ht="10.5" customHeight="1" x14ac:dyDescent="0.25"/>
    <row r="44" spans="1:21" ht="15" customHeight="1" x14ac:dyDescent="0.25">
      <c r="A44" s="573" t="s">
        <v>229</v>
      </c>
      <c r="B44" s="574"/>
      <c r="C44" s="574"/>
      <c r="D44" s="575"/>
    </row>
    <row r="45" spans="1:21" ht="15" customHeight="1" x14ac:dyDescent="0.25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5">
      <c r="A46" s="417" t="s">
        <v>432</v>
      </c>
      <c r="B46" s="578"/>
      <c r="C46" s="579"/>
      <c r="D46" s="580" t="s">
        <v>232</v>
      </c>
    </row>
    <row r="47" spans="1:21" ht="24.9" customHeight="1" x14ac:dyDescent="0.25">
      <c r="A47" s="138" t="s">
        <v>509</v>
      </c>
      <c r="B47" s="139" t="s">
        <v>233</v>
      </c>
      <c r="C47" s="142" t="s">
        <v>234</v>
      </c>
      <c r="D47" s="581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442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508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433</v>
      </c>
    </row>
    <row r="55" spans="1:21" s="61" customFormat="1" ht="30" customHeight="1" x14ac:dyDescent="0.25">
      <c r="A55" s="61" t="s">
        <v>510</v>
      </c>
      <c r="B55" s="572" t="s">
        <v>415</v>
      </c>
      <c r="C55" s="572"/>
      <c r="D55" s="57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524</v>
      </c>
    </row>
    <row r="57" spans="1:21" ht="24.9" customHeight="1" x14ac:dyDescent="0.25"/>
    <row r="58" spans="1:21" ht="15" customHeight="1" x14ac:dyDescent="0.25">
      <c r="A58" s="573" t="s">
        <v>229</v>
      </c>
      <c r="B58" s="574"/>
      <c r="C58" s="574"/>
      <c r="D58" s="575"/>
    </row>
    <row r="59" spans="1:21" ht="15" customHeight="1" x14ac:dyDescent="0.25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5">
      <c r="A60" s="417" t="s">
        <v>432</v>
      </c>
      <c r="B60" s="578"/>
      <c r="C60" s="579"/>
      <c r="D60" s="580" t="s">
        <v>232</v>
      </c>
    </row>
    <row r="61" spans="1:21" ht="24.9" customHeight="1" x14ac:dyDescent="0.25">
      <c r="A61" s="138" t="s">
        <v>509</v>
      </c>
      <c r="B61" s="139" t="s">
        <v>233</v>
      </c>
      <c r="C61" s="142" t="s">
        <v>234</v>
      </c>
      <c r="D61" s="581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442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508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433</v>
      </c>
    </row>
    <row r="69" spans="1:21" s="61" customFormat="1" ht="30" customHeight="1" x14ac:dyDescent="0.25">
      <c r="A69" s="61" t="s">
        <v>510</v>
      </c>
      <c r="B69" s="572" t="s">
        <v>415</v>
      </c>
      <c r="C69" s="572"/>
      <c r="D69" s="57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524</v>
      </c>
    </row>
    <row r="71" spans="1:21" ht="11.25" customHeight="1" x14ac:dyDescent="0.25"/>
    <row r="72" spans="1:21" ht="15" customHeight="1" x14ac:dyDescent="0.25">
      <c r="A72" s="573" t="s">
        <v>229</v>
      </c>
      <c r="B72" s="574"/>
      <c r="C72" s="574"/>
      <c r="D72" s="575"/>
    </row>
    <row r="73" spans="1:21" ht="15" customHeight="1" x14ac:dyDescent="0.25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5">
      <c r="A74" s="417" t="s">
        <v>432</v>
      </c>
      <c r="B74" s="578"/>
      <c r="C74" s="579"/>
      <c r="D74" s="580" t="s">
        <v>232</v>
      </c>
    </row>
    <row r="75" spans="1:21" ht="24.9" customHeight="1" x14ac:dyDescent="0.25">
      <c r="A75" s="138" t="s">
        <v>509</v>
      </c>
      <c r="B75" s="139" t="s">
        <v>233</v>
      </c>
      <c r="C75" s="142" t="s">
        <v>234</v>
      </c>
      <c r="D75" s="581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442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508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433</v>
      </c>
    </row>
    <row r="83" spans="1:21" s="61" customFormat="1" ht="30" customHeight="1" x14ac:dyDescent="0.25">
      <c r="A83" s="61" t="s">
        <v>510</v>
      </c>
      <c r="B83" s="572" t="s">
        <v>415</v>
      </c>
      <c r="C83" s="572"/>
      <c r="D83" s="57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524</v>
      </c>
    </row>
    <row r="85" spans="1:21" ht="12" customHeight="1" x14ac:dyDescent="0.25"/>
    <row r="86" spans="1:21" ht="15" customHeight="1" x14ac:dyDescent="0.25">
      <c r="A86" s="573" t="s">
        <v>229</v>
      </c>
      <c r="B86" s="574"/>
      <c r="C86" s="574"/>
      <c r="D86" s="575"/>
    </row>
    <row r="87" spans="1:21" ht="15" customHeight="1" x14ac:dyDescent="0.25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5">
      <c r="A88" s="417" t="s">
        <v>432</v>
      </c>
      <c r="B88" s="578"/>
      <c r="C88" s="579"/>
      <c r="D88" s="580" t="s">
        <v>232</v>
      </c>
    </row>
    <row r="89" spans="1:21" ht="24.9" customHeight="1" x14ac:dyDescent="0.25">
      <c r="A89" s="138" t="s">
        <v>509</v>
      </c>
      <c r="B89" s="139" t="s">
        <v>233</v>
      </c>
      <c r="C89" s="142" t="s">
        <v>234</v>
      </c>
      <c r="D89" s="581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442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508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433</v>
      </c>
    </row>
    <row r="97" spans="1:21" s="61" customFormat="1" ht="30" customHeight="1" x14ac:dyDescent="0.25">
      <c r="A97" s="61" t="s">
        <v>510</v>
      </c>
      <c r="B97" s="572" t="s">
        <v>415</v>
      </c>
      <c r="C97" s="572"/>
      <c r="D97" s="57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524</v>
      </c>
    </row>
    <row r="99" spans="1:21" ht="12" customHeight="1" x14ac:dyDescent="0.25"/>
    <row r="100" spans="1:21" ht="15" customHeight="1" x14ac:dyDescent="0.25">
      <c r="A100" s="573" t="s">
        <v>229</v>
      </c>
      <c r="B100" s="574"/>
      <c r="C100" s="574"/>
      <c r="D100" s="575"/>
    </row>
    <row r="101" spans="1:21" ht="15" customHeight="1" x14ac:dyDescent="0.25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5">
      <c r="A102" s="417" t="s">
        <v>432</v>
      </c>
      <c r="B102" s="578"/>
      <c r="C102" s="579"/>
      <c r="D102" s="580" t="s">
        <v>232</v>
      </c>
    </row>
    <row r="103" spans="1:21" ht="24.9" customHeight="1" x14ac:dyDescent="0.25">
      <c r="A103" s="138" t="s">
        <v>509</v>
      </c>
      <c r="B103" s="139" t="s">
        <v>233</v>
      </c>
      <c r="C103" s="142" t="s">
        <v>234</v>
      </c>
      <c r="D103" s="581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442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508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433</v>
      </c>
    </row>
    <row r="111" spans="1:21" s="61" customFormat="1" ht="30" customHeight="1" x14ac:dyDescent="0.25">
      <c r="A111" s="61" t="s">
        <v>510</v>
      </c>
      <c r="B111" s="572" t="s">
        <v>415</v>
      </c>
      <c r="C111" s="572"/>
      <c r="D111" s="57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524</v>
      </c>
    </row>
    <row r="113" spans="1:21" ht="12" customHeight="1" x14ac:dyDescent="0.25"/>
    <row r="114" spans="1:21" ht="15" customHeight="1" x14ac:dyDescent="0.25">
      <c r="A114" s="573" t="s">
        <v>229</v>
      </c>
      <c r="B114" s="574"/>
      <c r="C114" s="574"/>
      <c r="D114" s="575"/>
    </row>
    <row r="115" spans="1:21" ht="15" customHeight="1" x14ac:dyDescent="0.25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5">
      <c r="A116" s="417" t="s">
        <v>432</v>
      </c>
      <c r="B116" s="578"/>
      <c r="C116" s="579"/>
      <c r="D116" s="580" t="s">
        <v>232</v>
      </c>
    </row>
    <row r="117" spans="1:21" ht="24.9" customHeight="1" x14ac:dyDescent="0.25">
      <c r="A117" s="138" t="s">
        <v>509</v>
      </c>
      <c r="B117" s="139" t="s">
        <v>233</v>
      </c>
      <c r="C117" s="142" t="s">
        <v>234</v>
      </c>
      <c r="D117" s="581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442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508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433</v>
      </c>
    </row>
    <row r="125" spans="1:21" s="61" customFormat="1" ht="30" customHeight="1" x14ac:dyDescent="0.25">
      <c r="A125" s="61" t="s">
        <v>510</v>
      </c>
      <c r="B125" s="572" t="s">
        <v>415</v>
      </c>
      <c r="C125" s="572"/>
      <c r="D125" s="57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524</v>
      </c>
    </row>
    <row r="127" spans="1:21" ht="11.25" customHeight="1" x14ac:dyDescent="0.25"/>
    <row r="128" spans="1:21" ht="15" customHeight="1" x14ac:dyDescent="0.25">
      <c r="A128" s="573" t="s">
        <v>229</v>
      </c>
      <c r="B128" s="574"/>
      <c r="C128" s="574"/>
      <c r="D128" s="575"/>
    </row>
    <row r="129" spans="1:21" ht="15" customHeight="1" x14ac:dyDescent="0.25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5">
      <c r="A130" s="417" t="s">
        <v>432</v>
      </c>
      <c r="B130" s="578"/>
      <c r="C130" s="579"/>
      <c r="D130" s="580" t="s">
        <v>232</v>
      </c>
    </row>
    <row r="131" spans="1:21" ht="24.9" customHeight="1" x14ac:dyDescent="0.25">
      <c r="A131" s="138" t="s">
        <v>509</v>
      </c>
      <c r="B131" s="139" t="s">
        <v>233</v>
      </c>
      <c r="C131" s="142" t="s">
        <v>234</v>
      </c>
      <c r="D131" s="581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442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508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433</v>
      </c>
    </row>
    <row r="139" spans="1:21" s="61" customFormat="1" ht="30" customHeight="1" x14ac:dyDescent="0.25">
      <c r="A139" s="61" t="s">
        <v>510</v>
      </c>
      <c r="B139" s="572" t="s">
        <v>415</v>
      </c>
      <c r="C139" s="572"/>
      <c r="D139" s="57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524</v>
      </c>
    </row>
    <row r="141" spans="1:21" ht="12" customHeight="1" x14ac:dyDescent="0.25"/>
    <row r="142" spans="1:21" ht="15" customHeight="1" x14ac:dyDescent="0.25">
      <c r="A142" s="573" t="s">
        <v>229</v>
      </c>
      <c r="B142" s="574"/>
      <c r="C142" s="574"/>
      <c r="D142" s="575"/>
    </row>
    <row r="143" spans="1:21" ht="15" customHeight="1" x14ac:dyDescent="0.25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5">
      <c r="A144" s="417" t="s">
        <v>432</v>
      </c>
      <c r="B144" s="578"/>
      <c r="C144" s="579"/>
      <c r="D144" s="580" t="s">
        <v>232</v>
      </c>
    </row>
    <row r="145" spans="1:21" ht="24.9" customHeight="1" x14ac:dyDescent="0.25">
      <c r="A145" s="138" t="s">
        <v>509</v>
      </c>
      <c r="B145" s="139" t="s">
        <v>233</v>
      </c>
      <c r="C145" s="142" t="s">
        <v>234</v>
      </c>
      <c r="D145" s="581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442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508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433</v>
      </c>
    </row>
    <row r="153" spans="1:21" s="61" customFormat="1" ht="30" customHeight="1" x14ac:dyDescent="0.25">
      <c r="A153" s="61" t="s">
        <v>510</v>
      </c>
      <c r="B153" s="572" t="s">
        <v>415</v>
      </c>
      <c r="C153" s="572"/>
      <c r="D153" s="57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524</v>
      </c>
    </row>
    <row r="155" spans="1:21" ht="13.5" customHeight="1" x14ac:dyDescent="0.25"/>
    <row r="156" spans="1:21" ht="15" customHeight="1" x14ac:dyDescent="0.25">
      <c r="A156" s="573" t="s">
        <v>229</v>
      </c>
      <c r="B156" s="574"/>
      <c r="C156" s="574"/>
      <c r="D156" s="575"/>
    </row>
    <row r="157" spans="1:21" ht="15" customHeight="1" x14ac:dyDescent="0.25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5">
      <c r="A158" s="417" t="s">
        <v>432</v>
      </c>
      <c r="B158" s="578"/>
      <c r="C158" s="579"/>
      <c r="D158" s="580" t="s">
        <v>232</v>
      </c>
    </row>
    <row r="159" spans="1:21" ht="24.9" customHeight="1" x14ac:dyDescent="0.25">
      <c r="A159" s="138" t="s">
        <v>509</v>
      </c>
      <c r="B159" s="139" t="s">
        <v>233</v>
      </c>
      <c r="C159" s="142" t="s">
        <v>234</v>
      </c>
      <c r="D159" s="581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442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508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433</v>
      </c>
    </row>
    <row r="167" spans="1:21" s="61" customFormat="1" ht="30" customHeight="1" x14ac:dyDescent="0.25">
      <c r="A167" s="61" t="s">
        <v>510</v>
      </c>
      <c r="B167" s="572" t="s">
        <v>415</v>
      </c>
      <c r="C167" s="572"/>
      <c r="D167" s="57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524</v>
      </c>
    </row>
    <row r="169" spans="1:21" ht="12.75" customHeight="1" x14ac:dyDescent="0.25"/>
    <row r="170" spans="1:21" ht="15" customHeight="1" x14ac:dyDescent="0.25">
      <c r="A170" s="573" t="s">
        <v>229</v>
      </c>
      <c r="B170" s="574"/>
      <c r="C170" s="574"/>
      <c r="D170" s="575"/>
    </row>
    <row r="171" spans="1:21" ht="15" customHeight="1" x14ac:dyDescent="0.25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5">
      <c r="A172" s="417" t="s">
        <v>432</v>
      </c>
      <c r="B172" s="578"/>
      <c r="C172" s="579"/>
      <c r="D172" s="580" t="s">
        <v>232</v>
      </c>
    </row>
    <row r="173" spans="1:21" ht="24.9" customHeight="1" x14ac:dyDescent="0.25">
      <c r="A173" s="138" t="s">
        <v>509</v>
      </c>
      <c r="B173" s="139" t="s">
        <v>233</v>
      </c>
      <c r="C173" s="142" t="s">
        <v>234</v>
      </c>
      <c r="D173" s="581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442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508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433</v>
      </c>
    </row>
    <row r="181" spans="1:21" s="61" customFormat="1" ht="30" customHeight="1" x14ac:dyDescent="0.25">
      <c r="A181" s="61" t="s">
        <v>510</v>
      </c>
      <c r="B181" s="572" t="s">
        <v>415</v>
      </c>
      <c r="C181" s="572"/>
      <c r="D181" s="57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524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3" t="s">
        <v>229</v>
      </c>
      <c r="B184" s="574"/>
      <c r="C184" s="574"/>
      <c r="D184" s="575"/>
    </row>
    <row r="185" spans="1:21" ht="15" customHeight="1" x14ac:dyDescent="0.25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5">
      <c r="A186" s="417" t="s">
        <v>432</v>
      </c>
      <c r="B186" s="578"/>
      <c r="C186" s="579"/>
      <c r="D186" s="580" t="s">
        <v>232</v>
      </c>
    </row>
    <row r="187" spans="1:21" ht="24.9" customHeight="1" x14ac:dyDescent="0.25">
      <c r="A187" s="138" t="s">
        <v>509</v>
      </c>
      <c r="B187" s="139" t="s">
        <v>233</v>
      </c>
      <c r="C187" s="142" t="s">
        <v>234</v>
      </c>
      <c r="D187" s="581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442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508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433</v>
      </c>
    </row>
    <row r="195" spans="1:21" s="61" customFormat="1" ht="30" customHeight="1" x14ac:dyDescent="0.25">
      <c r="A195" s="61" t="s">
        <v>510</v>
      </c>
      <c r="B195" s="572" t="s">
        <v>415</v>
      </c>
      <c r="C195" s="572"/>
      <c r="D195" s="57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524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3" t="s">
        <v>229</v>
      </c>
      <c r="B198" s="574"/>
      <c r="C198" s="574"/>
      <c r="D198" s="575"/>
    </row>
    <row r="199" spans="1:21" ht="15" customHeight="1" x14ac:dyDescent="0.25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5">
      <c r="A200" s="417" t="s">
        <v>432</v>
      </c>
      <c r="B200" s="578"/>
      <c r="C200" s="579"/>
      <c r="D200" s="580" t="s">
        <v>232</v>
      </c>
    </row>
    <row r="201" spans="1:21" ht="24.9" customHeight="1" x14ac:dyDescent="0.25">
      <c r="A201" s="138" t="s">
        <v>509</v>
      </c>
      <c r="B201" s="139" t="s">
        <v>233</v>
      </c>
      <c r="C201" s="142" t="s">
        <v>234</v>
      </c>
      <c r="D201" s="581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442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508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433</v>
      </c>
    </row>
    <row r="209" spans="1:21" s="61" customFormat="1" ht="30" customHeight="1" x14ac:dyDescent="0.25">
      <c r="A209" s="61" t="s">
        <v>510</v>
      </c>
      <c r="B209" s="572" t="s">
        <v>415</v>
      </c>
      <c r="C209" s="572"/>
      <c r="D209" s="57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524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3" t="s">
        <v>229</v>
      </c>
      <c r="B212" s="574"/>
      <c r="C212" s="574"/>
      <c r="D212" s="575"/>
    </row>
    <row r="213" spans="1:21" ht="15" customHeight="1" x14ac:dyDescent="0.25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5">
      <c r="A214" s="417" t="s">
        <v>432</v>
      </c>
      <c r="B214" s="578"/>
      <c r="C214" s="579"/>
      <c r="D214" s="580" t="s">
        <v>232</v>
      </c>
    </row>
    <row r="215" spans="1:21" ht="24.9" customHeight="1" x14ac:dyDescent="0.25">
      <c r="A215" s="138" t="s">
        <v>509</v>
      </c>
      <c r="B215" s="139" t="s">
        <v>233</v>
      </c>
      <c r="C215" s="142" t="s">
        <v>234</v>
      </c>
      <c r="D215" s="581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442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508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433</v>
      </c>
    </row>
    <row r="223" spans="1:21" s="61" customFormat="1" ht="30" customHeight="1" x14ac:dyDescent="0.25">
      <c r="A223" s="61" t="s">
        <v>510</v>
      </c>
      <c r="B223" s="572" t="s">
        <v>415</v>
      </c>
      <c r="C223" s="572"/>
      <c r="D223" s="57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524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3" t="s">
        <v>229</v>
      </c>
      <c r="B226" s="574"/>
      <c r="C226" s="574"/>
      <c r="D226" s="575"/>
    </row>
    <row r="227" spans="1:21" ht="15" customHeight="1" x14ac:dyDescent="0.25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5">
      <c r="A228" s="417" t="s">
        <v>432</v>
      </c>
      <c r="B228" s="578"/>
      <c r="C228" s="579"/>
      <c r="D228" s="580" t="s">
        <v>232</v>
      </c>
    </row>
    <row r="229" spans="1:21" ht="24.9" customHeight="1" x14ac:dyDescent="0.25">
      <c r="A229" s="138" t="s">
        <v>509</v>
      </c>
      <c r="B229" s="139" t="s">
        <v>233</v>
      </c>
      <c r="C229" s="142" t="s">
        <v>234</v>
      </c>
      <c r="D229" s="581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442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508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433</v>
      </c>
    </row>
    <row r="237" spans="1:21" s="61" customFormat="1" ht="30" customHeight="1" x14ac:dyDescent="0.25">
      <c r="A237" s="61" t="s">
        <v>510</v>
      </c>
      <c r="B237" s="572" t="s">
        <v>415</v>
      </c>
      <c r="C237" s="572"/>
      <c r="D237" s="57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524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3" t="s">
        <v>229</v>
      </c>
      <c r="B240" s="574"/>
      <c r="C240" s="574"/>
      <c r="D240" s="575"/>
    </row>
    <row r="241" spans="1:21" ht="15" customHeight="1" x14ac:dyDescent="0.25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5">
      <c r="A242" s="417" t="s">
        <v>432</v>
      </c>
      <c r="B242" s="578"/>
      <c r="C242" s="579"/>
      <c r="D242" s="580" t="s">
        <v>232</v>
      </c>
    </row>
    <row r="243" spans="1:21" ht="24.9" customHeight="1" x14ac:dyDescent="0.25">
      <c r="A243" s="138" t="s">
        <v>509</v>
      </c>
      <c r="B243" s="139" t="s">
        <v>233</v>
      </c>
      <c r="C243" s="142" t="s">
        <v>234</v>
      </c>
      <c r="D243" s="581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442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508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433</v>
      </c>
    </row>
    <row r="251" spans="1:21" s="61" customFormat="1" ht="30" customHeight="1" x14ac:dyDescent="0.25">
      <c r="A251" s="61" t="s">
        <v>510</v>
      </c>
      <c r="B251" s="572" t="s">
        <v>415</v>
      </c>
      <c r="C251" s="572"/>
      <c r="D251" s="57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524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3" t="s">
        <v>229</v>
      </c>
      <c r="B254" s="574"/>
      <c r="C254" s="574"/>
      <c r="D254" s="575"/>
    </row>
    <row r="255" spans="1:21" ht="15" customHeight="1" x14ac:dyDescent="0.25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5">
      <c r="A256" s="417" t="s">
        <v>432</v>
      </c>
      <c r="B256" s="578"/>
      <c r="C256" s="579"/>
      <c r="D256" s="580" t="s">
        <v>232</v>
      </c>
    </row>
    <row r="257" spans="1:21" ht="24.9" customHeight="1" x14ac:dyDescent="0.25">
      <c r="A257" s="138" t="s">
        <v>509</v>
      </c>
      <c r="B257" s="139" t="s">
        <v>233</v>
      </c>
      <c r="C257" s="142" t="s">
        <v>234</v>
      </c>
      <c r="D257" s="581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442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508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433</v>
      </c>
    </row>
    <row r="265" spans="1:21" s="61" customFormat="1" ht="30" customHeight="1" x14ac:dyDescent="0.25">
      <c r="A265" s="61" t="s">
        <v>510</v>
      </c>
      <c r="B265" s="572" t="s">
        <v>415</v>
      </c>
      <c r="C265" s="572"/>
      <c r="D265" s="57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524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3" t="s">
        <v>229</v>
      </c>
      <c r="B268" s="574"/>
      <c r="C268" s="574"/>
      <c r="D268" s="575"/>
    </row>
    <row r="269" spans="1:21" ht="15" customHeight="1" x14ac:dyDescent="0.25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5">
      <c r="A270" s="417" t="s">
        <v>432</v>
      </c>
      <c r="B270" s="578"/>
      <c r="C270" s="579"/>
      <c r="D270" s="580" t="s">
        <v>232</v>
      </c>
    </row>
    <row r="271" spans="1:21" ht="24.9" customHeight="1" x14ac:dyDescent="0.25">
      <c r="A271" s="138" t="s">
        <v>509</v>
      </c>
      <c r="B271" s="139" t="s">
        <v>233</v>
      </c>
      <c r="C271" s="142" t="s">
        <v>234</v>
      </c>
      <c r="D271" s="581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442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508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433</v>
      </c>
    </row>
    <row r="279" spans="1:21" s="61" customFormat="1" ht="30" customHeight="1" x14ac:dyDescent="0.25">
      <c r="A279" s="61" t="s">
        <v>510</v>
      </c>
      <c r="B279" s="572" t="s">
        <v>415</v>
      </c>
      <c r="C279" s="572"/>
      <c r="D279" s="57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524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3" t="s">
        <v>229</v>
      </c>
      <c r="B282" s="574"/>
      <c r="C282" s="574"/>
      <c r="D282" s="575"/>
    </row>
    <row r="283" spans="1:21" ht="15" customHeight="1" x14ac:dyDescent="0.25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5">
      <c r="A284" s="417" t="s">
        <v>432</v>
      </c>
      <c r="B284" s="578"/>
      <c r="C284" s="579"/>
      <c r="D284" s="580" t="s">
        <v>232</v>
      </c>
    </row>
    <row r="285" spans="1:21" ht="24.9" customHeight="1" x14ac:dyDescent="0.25">
      <c r="A285" s="138" t="s">
        <v>509</v>
      </c>
      <c r="B285" s="139" t="s">
        <v>233</v>
      </c>
      <c r="C285" s="142" t="s">
        <v>234</v>
      </c>
      <c r="D285" s="581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442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508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433</v>
      </c>
    </row>
    <row r="293" spans="1:21" s="61" customFormat="1" ht="30" customHeight="1" x14ac:dyDescent="0.25">
      <c r="A293" s="61" t="s">
        <v>510</v>
      </c>
      <c r="B293" s="572" t="s">
        <v>415</v>
      </c>
      <c r="C293" s="572"/>
      <c r="D293" s="57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524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3" t="s">
        <v>229</v>
      </c>
      <c r="B296" s="574"/>
      <c r="C296" s="574"/>
      <c r="D296" s="575"/>
    </row>
    <row r="297" spans="1:21" ht="15" customHeight="1" x14ac:dyDescent="0.25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5">
      <c r="A298" s="417" t="s">
        <v>432</v>
      </c>
      <c r="B298" s="578"/>
      <c r="C298" s="579"/>
      <c r="D298" s="580" t="s">
        <v>232</v>
      </c>
    </row>
    <row r="299" spans="1:21" ht="24.9" customHeight="1" x14ac:dyDescent="0.25">
      <c r="A299" s="138" t="s">
        <v>509</v>
      </c>
      <c r="B299" s="139" t="s">
        <v>233</v>
      </c>
      <c r="C299" s="142" t="s">
        <v>234</v>
      </c>
      <c r="D299" s="581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442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508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433</v>
      </c>
    </row>
    <row r="307" spans="1:21" s="61" customFormat="1" ht="30" customHeight="1" x14ac:dyDescent="0.25">
      <c r="A307" s="61" t="s">
        <v>510</v>
      </c>
      <c r="B307" s="572" t="s">
        <v>415</v>
      </c>
      <c r="C307" s="572"/>
      <c r="D307" s="57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524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3" t="s">
        <v>229</v>
      </c>
      <c r="B310" s="574"/>
      <c r="C310" s="574"/>
      <c r="D310" s="575"/>
    </row>
    <row r="311" spans="1:21" ht="15" customHeight="1" x14ac:dyDescent="0.25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5">
      <c r="A312" s="417" t="s">
        <v>432</v>
      </c>
      <c r="B312" s="578"/>
      <c r="C312" s="579"/>
      <c r="D312" s="580" t="s">
        <v>232</v>
      </c>
    </row>
    <row r="313" spans="1:21" ht="24.9" customHeight="1" x14ac:dyDescent="0.25">
      <c r="A313" s="138" t="s">
        <v>509</v>
      </c>
      <c r="B313" s="139" t="s">
        <v>233</v>
      </c>
      <c r="C313" s="142" t="s">
        <v>234</v>
      </c>
      <c r="D313" s="581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442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508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433</v>
      </c>
    </row>
    <row r="321" spans="1:21" s="61" customFormat="1" ht="30" customHeight="1" x14ac:dyDescent="0.25">
      <c r="A321" s="61" t="s">
        <v>510</v>
      </c>
      <c r="B321" s="572" t="s">
        <v>415</v>
      </c>
      <c r="C321" s="572"/>
      <c r="D321" s="57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524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464</v>
      </c>
      <c r="B500" s="458" t="s">
        <v>239</v>
      </c>
      <c r="C500" s="462"/>
      <c r="D500" s="462"/>
    </row>
    <row r="501" spans="1:7" s="454" customFormat="1" ht="10.199999999999999" x14ac:dyDescent="0.2">
      <c r="A501" s="454" t="s">
        <v>465</v>
      </c>
      <c r="B501" s="459"/>
      <c r="C501" s="462"/>
      <c r="D501" s="462"/>
    </row>
    <row r="502" spans="1:7" s="454" customFormat="1" ht="10.199999999999999" x14ac:dyDescent="0.2">
      <c r="A502" s="454" t="s">
        <v>466</v>
      </c>
      <c r="B502" s="459"/>
      <c r="C502" s="462"/>
      <c r="D502" s="462"/>
    </row>
    <row r="503" spans="1:7" s="454" customFormat="1" ht="10.199999999999999" x14ac:dyDescent="0.2">
      <c r="A503" s="454" t="s">
        <v>467</v>
      </c>
      <c r="B503" s="459"/>
      <c r="C503" s="462"/>
      <c r="D503" s="462"/>
    </row>
    <row r="504" spans="1:7" s="454" customFormat="1" ht="10.199999999999999" x14ac:dyDescent="0.2">
      <c r="A504" s="454" t="s">
        <v>468</v>
      </c>
      <c r="B504" s="459"/>
      <c r="C504" s="462"/>
      <c r="D504" s="462"/>
    </row>
    <row r="505" spans="1:7" s="454" customFormat="1" ht="10.199999999999999" x14ac:dyDescent="0.2">
      <c r="A505" s="454" t="s">
        <v>469</v>
      </c>
      <c r="B505" s="459"/>
      <c r="C505" s="462"/>
      <c r="D505" s="462"/>
    </row>
    <row r="506" spans="1:7" s="454" customFormat="1" ht="10.199999999999999" x14ac:dyDescent="0.2">
      <c r="A506" s="454" t="s">
        <v>470</v>
      </c>
      <c r="B506" s="459"/>
      <c r="C506" s="462"/>
      <c r="D506" s="462"/>
    </row>
    <row r="507" spans="1:7" s="454" customFormat="1" ht="10.199999999999999" x14ac:dyDescent="0.2">
      <c r="A507" s="454" t="s">
        <v>471</v>
      </c>
      <c r="B507" s="459"/>
      <c r="C507" s="462"/>
      <c r="D507" s="462"/>
    </row>
    <row r="508" spans="1:7" s="454" customFormat="1" ht="10.199999999999999" x14ac:dyDescent="0.2">
      <c r="A508" s="454" t="s">
        <v>472</v>
      </c>
      <c r="B508" s="459"/>
      <c r="C508" s="462"/>
      <c r="D508" s="462"/>
    </row>
    <row r="509" spans="1:7" s="454" customFormat="1" ht="10.199999999999999" x14ac:dyDescent="0.2">
      <c r="A509" s="454" t="s">
        <v>473</v>
      </c>
      <c r="B509" s="459"/>
      <c r="C509" s="462"/>
      <c r="D509" s="462"/>
    </row>
    <row r="510" spans="1:7" s="454" customFormat="1" ht="10.199999999999999" x14ac:dyDescent="0.2">
      <c r="A510" s="454" t="s">
        <v>474</v>
      </c>
      <c r="B510" s="459"/>
      <c r="C510" s="462"/>
      <c r="D510" s="462"/>
    </row>
    <row r="511" spans="1:7" s="454" customFormat="1" ht="10.199999999999999" x14ac:dyDescent="0.2">
      <c r="A511" s="454" t="s">
        <v>475</v>
      </c>
      <c r="B511" s="459"/>
      <c r="C511" s="462"/>
      <c r="D511" s="462"/>
    </row>
    <row r="512" spans="1:7" s="454" customFormat="1" ht="10.199999999999999" x14ac:dyDescent="0.2">
      <c r="A512" s="454" t="s">
        <v>476</v>
      </c>
      <c r="B512" s="459"/>
      <c r="C512" s="462"/>
      <c r="D512" s="462"/>
    </row>
    <row r="513" spans="1:4" s="454" customFormat="1" ht="10.199999999999999" x14ac:dyDescent="0.2">
      <c r="A513" s="454" t="s">
        <v>477</v>
      </c>
      <c r="B513" s="459"/>
      <c r="C513" s="462"/>
      <c r="D513" s="462"/>
    </row>
    <row r="514" spans="1:4" s="454" customFormat="1" ht="10.199999999999999" x14ac:dyDescent="0.2">
      <c r="A514" s="454" t="s">
        <v>478</v>
      </c>
      <c r="B514" s="459"/>
      <c r="C514" s="462"/>
      <c r="D514" s="462"/>
    </row>
    <row r="515" spans="1:4" s="454" customFormat="1" ht="10.199999999999999" x14ac:dyDescent="0.2">
      <c r="A515" s="454" t="s">
        <v>479</v>
      </c>
      <c r="B515" s="459"/>
      <c r="C515" s="462"/>
      <c r="D515" s="462"/>
    </row>
    <row r="516" spans="1:4" s="454" customFormat="1" ht="10.199999999999999" x14ac:dyDescent="0.2">
      <c r="A516" s="454" t="s">
        <v>480</v>
      </c>
      <c r="B516" s="459"/>
      <c r="C516" s="462"/>
      <c r="D516" s="462"/>
    </row>
    <row r="517" spans="1:4" s="454" customFormat="1" ht="10.199999999999999" x14ac:dyDescent="0.2">
      <c r="A517" s="454" t="s">
        <v>481</v>
      </c>
      <c r="B517" s="459"/>
      <c r="C517" s="462"/>
      <c r="D517" s="462"/>
    </row>
    <row r="518" spans="1:4" s="454" customFormat="1" ht="10.199999999999999" x14ac:dyDescent="0.2">
      <c r="A518" s="454" t="s">
        <v>482</v>
      </c>
      <c r="B518" s="459"/>
      <c r="C518" s="462"/>
      <c r="D518" s="462"/>
    </row>
    <row r="519" spans="1:4" s="454" customFormat="1" ht="10.199999999999999" x14ac:dyDescent="0.2">
      <c r="A519" s="454" t="s">
        <v>483</v>
      </c>
      <c r="B519" s="459"/>
      <c r="C519" s="462"/>
      <c r="D519" s="462"/>
    </row>
    <row r="520" spans="1:4" s="454" customFormat="1" ht="10.199999999999999" x14ac:dyDescent="0.2">
      <c r="A520" s="454" t="s">
        <v>484</v>
      </c>
      <c r="B520" s="459"/>
      <c r="C520" s="462"/>
      <c r="D520" s="462"/>
    </row>
    <row r="521" spans="1:4" s="454" customFormat="1" ht="10.199999999999999" x14ac:dyDescent="0.2">
      <c r="A521" s="454" t="s">
        <v>485</v>
      </c>
      <c r="B521" s="459"/>
      <c r="C521" s="462"/>
      <c r="D521" s="462"/>
    </row>
    <row r="522" spans="1:4" s="454" customFormat="1" ht="10.199999999999999" x14ac:dyDescent="0.2">
      <c r="A522" s="454" t="s">
        <v>486</v>
      </c>
      <c r="B522" s="459"/>
      <c r="C522" s="462"/>
      <c r="D522" s="462"/>
    </row>
    <row r="523" spans="1:4" s="454" customFormat="1" ht="10.199999999999999" x14ac:dyDescent="0.2">
      <c r="A523" s="454" t="s">
        <v>487</v>
      </c>
      <c r="B523" s="459"/>
      <c r="C523" s="462"/>
      <c r="D523" s="462"/>
    </row>
    <row r="524" spans="1:4" s="454" customFormat="1" ht="10.199999999999999" x14ac:dyDescent="0.2">
      <c r="A524" s="454" t="s">
        <v>488</v>
      </c>
      <c r="B524" s="459"/>
      <c r="C524" s="462"/>
      <c r="D524" s="462"/>
    </row>
    <row r="525" spans="1:4" s="454" customFormat="1" ht="10.199999999999999" x14ac:dyDescent="0.2">
      <c r="A525" s="454" t="s">
        <v>489</v>
      </c>
      <c r="B525" s="459"/>
      <c r="C525" s="462"/>
      <c r="D525" s="462"/>
    </row>
    <row r="526" spans="1:4" s="454" customFormat="1" ht="10.199999999999999" x14ac:dyDescent="0.2">
      <c r="A526" s="454" t="s">
        <v>490</v>
      </c>
      <c r="B526" s="459"/>
      <c r="C526" s="462"/>
      <c r="D526" s="462"/>
    </row>
    <row r="527" spans="1:4" s="454" customFormat="1" ht="10.199999999999999" x14ac:dyDescent="0.2">
      <c r="A527" s="454" t="s">
        <v>491</v>
      </c>
      <c r="B527" s="459"/>
      <c r="C527" s="462"/>
      <c r="D527" s="462"/>
    </row>
    <row r="528" spans="1:4" s="454" customFormat="1" ht="10.199999999999999" x14ac:dyDescent="0.2">
      <c r="A528" s="454" t="s">
        <v>492</v>
      </c>
      <c r="B528" s="459"/>
      <c r="C528" s="462"/>
      <c r="D528" s="462"/>
    </row>
    <row r="529" spans="1:4" s="454" customFormat="1" ht="10.199999999999999" x14ac:dyDescent="0.2">
      <c r="A529" s="454" t="s">
        <v>493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22" zoomScaleNormal="100" workbookViewId="0">
      <selection activeCell="C12" sqref="C12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5" t="s">
        <v>240</v>
      </c>
      <c r="B1" s="585"/>
      <c r="C1" s="585"/>
      <c r="D1" s="585"/>
    </row>
    <row r="2" spans="1:13" s="122" customFormat="1" ht="30" customHeight="1" x14ac:dyDescent="0.25">
      <c r="A2" s="586" t="s">
        <v>241</v>
      </c>
      <c r="B2" s="586"/>
      <c r="C2" s="586"/>
      <c r="D2" s="586"/>
    </row>
    <row r="3" spans="1:13" s="122" customFormat="1" ht="63" customHeight="1" x14ac:dyDescent="0.25">
      <c r="A3" s="591" t="s">
        <v>528</v>
      </c>
      <c r="B3" s="591"/>
      <c r="C3" s="591"/>
      <c r="D3" s="591"/>
      <c r="G3" s="144"/>
    </row>
    <row r="4" spans="1:13" s="122" customFormat="1" ht="20.100000000000001" customHeight="1" x14ac:dyDescent="0.25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1</v>
      </c>
      <c r="C6" s="343"/>
      <c r="D6" s="294">
        <f t="shared" ref="D6:D29" si="0">B6+C6</f>
        <v>1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7</v>
      </c>
      <c r="C7" s="343">
        <v>20</v>
      </c>
      <c r="D7" s="295">
        <f t="shared" si="0"/>
        <v>27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/>
      <c r="C8" s="343">
        <v>2</v>
      </c>
      <c r="D8" s="295">
        <f t="shared" si="0"/>
        <v>2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/>
      <c r="C9" s="343">
        <v>1</v>
      </c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/>
      <c r="C10" s="343"/>
      <c r="D10" s="295">
        <f t="shared" si="0"/>
        <v>0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/>
      <c r="C11" s="343"/>
      <c r="D11" s="295">
        <f t="shared" si="0"/>
        <v>0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/>
      <c r="C12" s="343">
        <v>4</v>
      </c>
      <c r="D12" s="295">
        <f t="shared" si="0"/>
        <v>4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5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5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5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8</v>
      </c>
      <c r="C29" s="297">
        <f>SUM(C6:C28)</f>
        <v>27</v>
      </c>
      <c r="D29" s="297">
        <f t="shared" si="0"/>
        <v>35</v>
      </c>
    </row>
    <row r="30" spans="1:7" s="126" customFormat="1" ht="9" customHeight="1" x14ac:dyDescent="0.25">
      <c r="A30" s="150"/>
      <c r="B30" s="151">
        <f>'Quadro 1'!X48</f>
        <v>8</v>
      </c>
      <c r="C30" s="151">
        <f>'Quadro 1'!Y48</f>
        <v>27</v>
      </c>
      <c r="D30" s="151">
        <f>'Quadro 1'!Z48</f>
        <v>35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5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5">
      <c r="A38" s="590" t="s">
        <v>457</v>
      </c>
      <c r="B38" s="590"/>
      <c r="C38" s="590"/>
      <c r="D38" s="590"/>
    </row>
    <row r="39" spans="1:12" s="126" customFormat="1" ht="19.5" customHeight="1" x14ac:dyDescent="0.25">
      <c r="A39" s="582" t="s">
        <v>242</v>
      </c>
      <c r="B39" s="582"/>
      <c r="C39" s="582"/>
      <c r="D39" s="582"/>
    </row>
    <row r="40" spans="1:12" s="126" customFormat="1" ht="15" customHeight="1" thickBot="1" x14ac:dyDescent="0.3">
      <c r="A40" s="155"/>
      <c r="B40" s="583" t="s">
        <v>271</v>
      </c>
      <c r="C40" s="584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530</v>
      </c>
      <c r="C42" s="209">
        <v>530</v>
      </c>
      <c r="G42" s="147"/>
    </row>
    <row r="43" spans="1:12" s="126" customFormat="1" ht="15" customHeight="1" thickBot="1" x14ac:dyDescent="0.3">
      <c r="A43" s="161" t="s">
        <v>274</v>
      </c>
      <c r="B43" s="210">
        <v>837.6</v>
      </c>
      <c r="C43" s="211">
        <v>2094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70" zoomScaleNormal="100" workbookViewId="0">
      <selection activeCell="B65" sqref="B65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2" t="s">
        <v>458</v>
      </c>
      <c r="B1" s="592"/>
    </row>
    <row r="2" spans="1:2" ht="15" customHeight="1" x14ac:dyDescent="0.35">
      <c r="A2" s="593" t="s">
        <v>276</v>
      </c>
      <c r="B2" s="594" t="s">
        <v>277</v>
      </c>
    </row>
    <row r="3" spans="1:2" ht="15" customHeight="1" x14ac:dyDescent="0.35">
      <c r="A3" s="593"/>
      <c r="B3" s="595"/>
    </row>
    <row r="4" spans="1:2" ht="15" customHeight="1" x14ac:dyDescent="0.35">
      <c r="A4" s="240" t="s">
        <v>278</v>
      </c>
      <c r="B4" s="337">
        <v>386857.17</v>
      </c>
    </row>
    <row r="5" spans="1:2" ht="15" customHeight="1" x14ac:dyDescent="0.35">
      <c r="A5" s="401" t="s">
        <v>279</v>
      </c>
      <c r="B5" s="402">
        <f>B34</f>
        <v>5125.68</v>
      </c>
    </row>
    <row r="6" spans="1:2" ht="15" customHeight="1" x14ac:dyDescent="0.35">
      <c r="A6" s="166" t="s">
        <v>280</v>
      </c>
      <c r="B6" s="338">
        <v>0</v>
      </c>
    </row>
    <row r="7" spans="1:2" ht="15" customHeight="1" x14ac:dyDescent="0.35">
      <c r="A7" s="403" t="s">
        <v>281</v>
      </c>
      <c r="B7" s="404">
        <f>B54</f>
        <v>42618.780000000006</v>
      </c>
    </row>
    <row r="8" spans="1:2" ht="15" customHeight="1" x14ac:dyDescent="0.35">
      <c r="A8" s="405" t="s">
        <v>282</v>
      </c>
      <c r="B8" s="406">
        <f>B66</f>
        <v>3403.67</v>
      </c>
    </row>
    <row r="9" spans="1:2" ht="15" customHeight="1" x14ac:dyDescent="0.35">
      <c r="A9" s="241" t="s">
        <v>515</v>
      </c>
      <c r="B9" s="339">
        <v>6365.83</v>
      </c>
    </row>
    <row r="10" spans="1:2" ht="15" customHeight="1" x14ac:dyDescent="0.35">
      <c r="A10" s="78" t="s">
        <v>77</v>
      </c>
      <c r="B10" s="298">
        <f>SUM(B4:B9)</f>
        <v>444371.13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6" t="s">
        <v>538</v>
      </c>
      <c r="B15" s="596"/>
    </row>
    <row r="16" spans="1:2" s="165" customFormat="1" ht="30" customHeight="1" x14ac:dyDescent="0.25">
      <c r="A16" s="592" t="s">
        <v>18</v>
      </c>
      <c r="B16" s="592"/>
    </row>
    <row r="17" spans="1:2" ht="15" customHeight="1" x14ac:dyDescent="0.35">
      <c r="A17" s="593" t="s">
        <v>279</v>
      </c>
      <c r="B17" s="594" t="s">
        <v>277</v>
      </c>
    </row>
    <row r="18" spans="1:2" ht="15" customHeight="1" x14ac:dyDescent="0.35">
      <c r="A18" s="593"/>
      <c r="B18" s="595"/>
    </row>
    <row r="19" spans="1:2" ht="15" customHeight="1" x14ac:dyDescent="0.35">
      <c r="A19" s="240" t="s">
        <v>503</v>
      </c>
      <c r="B19" s="340">
        <v>2612.37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844.13</v>
      </c>
    </row>
    <row r="22" spans="1:2" ht="15" customHeight="1" x14ac:dyDescent="0.35">
      <c r="A22" s="474" t="s">
        <v>540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541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3.98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1146.68</v>
      </c>
    </row>
    <row r="31" spans="1:2" ht="15" customHeight="1" x14ac:dyDescent="0.35">
      <c r="A31" s="166" t="s">
        <v>293</v>
      </c>
      <c r="B31" s="341"/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542</v>
      </c>
      <c r="B33" s="342">
        <v>518.52</v>
      </c>
    </row>
    <row r="34" spans="1:2" ht="15" customHeight="1" x14ac:dyDescent="0.35">
      <c r="A34" s="78" t="s">
        <v>77</v>
      </c>
      <c r="B34" s="302">
        <f>SUM(B19:B33)</f>
        <v>5125.68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2" t="s">
        <v>19</v>
      </c>
      <c r="B40" s="592"/>
    </row>
    <row r="41" spans="1:2" x14ac:dyDescent="0.35">
      <c r="A41" s="593" t="s">
        <v>295</v>
      </c>
      <c r="B41" s="594" t="s">
        <v>277</v>
      </c>
    </row>
    <row r="42" spans="1:2" x14ac:dyDescent="0.35">
      <c r="A42" s="593"/>
      <c r="B42" s="595"/>
    </row>
    <row r="43" spans="1:2" ht="15" customHeight="1" x14ac:dyDescent="0.35">
      <c r="A43" s="240" t="s">
        <v>296</v>
      </c>
      <c r="B43" s="299">
        <v>4918.68</v>
      </c>
    </row>
    <row r="44" spans="1:2" ht="15" customHeight="1" x14ac:dyDescent="0.35">
      <c r="A44" s="166" t="s">
        <v>297</v>
      </c>
      <c r="B44" s="300">
        <v>651.14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>
        <v>505.75</v>
      </c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>
        <v>107.3</v>
      </c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36435.910000000003</v>
      </c>
    </row>
    <row r="53" spans="1:2" ht="15" customHeight="1" x14ac:dyDescent="0.35">
      <c r="A53" s="241" t="s">
        <v>463</v>
      </c>
      <c r="B53" s="301"/>
    </row>
    <row r="54" spans="1:2" ht="15" customHeight="1" x14ac:dyDescent="0.35">
      <c r="A54" s="78" t="s">
        <v>77</v>
      </c>
      <c r="B54" s="302">
        <f>SUM(B43:B53)</f>
        <v>42618.780000000006</v>
      </c>
    </row>
    <row r="55" spans="1:2" ht="24.9" customHeight="1" x14ac:dyDescent="0.35"/>
    <row r="56" spans="1:2" s="165" customFormat="1" ht="30" customHeight="1" x14ac:dyDescent="0.25">
      <c r="A56" s="592" t="s">
        <v>20</v>
      </c>
      <c r="B56" s="592"/>
    </row>
    <row r="57" spans="1:2" x14ac:dyDescent="0.35">
      <c r="A57" s="593" t="s">
        <v>306</v>
      </c>
      <c r="B57" s="594" t="s">
        <v>277</v>
      </c>
    </row>
    <row r="58" spans="1:2" x14ac:dyDescent="0.35">
      <c r="A58" s="593"/>
      <c r="B58" s="595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>
        <v>949.98</v>
      </c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>
        <v>2453.69</v>
      </c>
    </row>
    <row r="66" spans="1:2" x14ac:dyDescent="0.35">
      <c r="A66" s="78" t="s">
        <v>77</v>
      </c>
      <c r="B66" s="298">
        <f>SUM(B59:B65)</f>
        <v>3403.67</v>
      </c>
    </row>
  </sheetData>
  <sheetProtection password="CB3B" sheet="1" objects="1" scenarios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G11" sqref="G11"/>
    </sheetView>
  </sheetViews>
  <sheetFormatPr defaultColWidth="9.109375" defaultRowHeight="8.4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599" t="s">
        <v>459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5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5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2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7"/>
      <c r="B5" s="246" t="s">
        <v>43</v>
      </c>
      <c r="C5" s="252">
        <f>D5+E5+F5+G5+H5</f>
        <v>1</v>
      </c>
      <c r="D5" s="330">
        <v>1</v>
      </c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7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7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7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7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8"/>
      <c r="B11" s="247" t="s">
        <v>43</v>
      </c>
      <c r="C11" s="254">
        <f t="shared" si="0"/>
        <v>33</v>
      </c>
      <c r="D11" s="335"/>
      <c r="E11" s="336"/>
      <c r="F11" s="336"/>
      <c r="G11" s="336">
        <v>33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2" x14ac:dyDescent="0.25">
      <c r="A14" s="174" t="s">
        <v>326</v>
      </c>
    </row>
    <row r="15" spans="1:14" ht="12" x14ac:dyDescent="0.25">
      <c r="A15" s="174" t="s">
        <v>327</v>
      </c>
    </row>
    <row r="16" spans="1:14" ht="12" x14ac:dyDescent="0.25">
      <c r="A16" s="174" t="s">
        <v>328</v>
      </c>
    </row>
    <row r="21" spans="6:6" x14ac:dyDescent="0.25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5">
      <c r="A2" s="605" t="s">
        <v>329</v>
      </c>
      <c r="B2" s="605"/>
      <c r="C2" s="178" t="s">
        <v>330</v>
      </c>
    </row>
    <row r="3" spans="1:7" ht="24.9" customHeight="1" x14ac:dyDescent="0.25">
      <c r="A3" s="606" t="s">
        <v>331</v>
      </c>
      <c r="B3" s="606"/>
      <c r="C3" s="250">
        <f>SUM(C4:C6)</f>
        <v>0</v>
      </c>
    </row>
    <row r="4" spans="1:7" ht="20.100000000000001" customHeight="1" x14ac:dyDescent="0.25">
      <c r="A4" s="248"/>
      <c r="B4" s="249" t="s">
        <v>332</v>
      </c>
      <c r="C4" s="314"/>
    </row>
    <row r="5" spans="1:7" ht="20.100000000000001" customHeight="1" x14ac:dyDescent="0.25">
      <c r="A5" s="248"/>
      <c r="B5" s="249" t="s">
        <v>333</v>
      </c>
      <c r="C5" s="314"/>
    </row>
    <row r="6" spans="1:7" ht="20.100000000000001" customHeight="1" x14ac:dyDescent="0.25">
      <c r="A6" s="248"/>
      <c r="B6" s="249" t="s">
        <v>334</v>
      </c>
      <c r="C6" s="314"/>
    </row>
    <row r="7" spans="1:7" ht="24.9" customHeight="1" x14ac:dyDescent="0.25">
      <c r="A7" s="607" t="s">
        <v>335</v>
      </c>
      <c r="B7" s="607"/>
      <c r="C7" s="314"/>
    </row>
    <row r="8" spans="1:7" ht="24.9" customHeight="1" x14ac:dyDescent="0.25">
      <c r="A8" s="603" t="s">
        <v>336</v>
      </c>
      <c r="B8" s="603"/>
      <c r="C8" s="313"/>
    </row>
    <row r="9" spans="1:7" ht="24.9" customHeight="1" x14ac:dyDescent="0.25">
      <c r="A9" s="537" t="s">
        <v>77</v>
      </c>
      <c r="B9" s="537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8.4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599" t="s">
        <v>460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5">
      <c r="A2" s="608" t="s">
        <v>337</v>
      </c>
      <c r="B2" s="608"/>
      <c r="C2" s="608" t="s">
        <v>330</v>
      </c>
      <c r="D2" s="609" t="s">
        <v>338</v>
      </c>
    </row>
    <row r="3" spans="1:8" ht="24" customHeight="1" x14ac:dyDescent="0.25">
      <c r="A3" s="258" t="s">
        <v>339</v>
      </c>
      <c r="B3" s="258" t="s">
        <v>239</v>
      </c>
      <c r="C3" s="608"/>
      <c r="D3" s="610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topLeftCell="A4" workbookViewId="0">
      <selection activeCell="C4" sqref="C4"/>
    </sheetView>
  </sheetViews>
  <sheetFormatPr defaultColWidth="9.109375" defaultRowHeight="8.4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5">
      <c r="A2" s="612" t="s">
        <v>341</v>
      </c>
      <c r="B2" s="612"/>
      <c r="C2" s="259" t="s">
        <v>342</v>
      </c>
      <c r="D2" s="259" t="s">
        <v>277</v>
      </c>
    </row>
    <row r="3" spans="1:10" ht="24.9" customHeight="1" x14ac:dyDescent="0.25">
      <c r="A3" s="606" t="s">
        <v>343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344</v>
      </c>
      <c r="C4" s="314"/>
      <c r="D4" s="315"/>
    </row>
    <row r="5" spans="1:10" ht="20.100000000000001" customHeight="1" x14ac:dyDescent="0.25">
      <c r="A5" s="248"/>
      <c r="B5" s="249" t="s">
        <v>345</v>
      </c>
      <c r="C5" s="314"/>
      <c r="D5" s="315"/>
    </row>
    <row r="6" spans="1:10" ht="20.100000000000001" customHeight="1" x14ac:dyDescent="0.25">
      <c r="A6" s="248"/>
      <c r="B6" s="249" t="s">
        <v>346</v>
      </c>
      <c r="C6" s="314"/>
      <c r="D6" s="315"/>
    </row>
    <row r="7" spans="1:10" ht="20.100000000000001" customHeight="1" x14ac:dyDescent="0.25">
      <c r="A7" s="248"/>
      <c r="B7" s="249" t="s">
        <v>347</v>
      </c>
      <c r="C7" s="314"/>
      <c r="D7" s="315"/>
    </row>
    <row r="8" spans="1:10" ht="24.9" customHeight="1" x14ac:dyDescent="0.25">
      <c r="A8" s="607" t="s">
        <v>516</v>
      </c>
      <c r="B8" s="607"/>
      <c r="C8" s="316"/>
      <c r="D8" s="315"/>
    </row>
    <row r="9" spans="1:10" ht="24.9" customHeight="1" x14ac:dyDescent="0.25">
      <c r="A9" s="603" t="s">
        <v>348</v>
      </c>
      <c r="B9" s="603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349</v>
      </c>
    </row>
    <row r="12" spans="1:10" ht="70.5" customHeight="1" x14ac:dyDescent="0.25">
      <c r="A12" s="527" t="s">
        <v>517</v>
      </c>
      <c r="B12" s="527"/>
      <c r="C12" s="527"/>
      <c r="D12" s="527"/>
      <c r="E12" s="527"/>
    </row>
    <row r="13" spans="1:10" ht="9" hidden="1" customHeight="1" x14ac:dyDescent="0.25">
      <c r="A13" s="527"/>
      <c r="B13" s="527"/>
      <c r="C13" s="527"/>
      <c r="D13" s="527"/>
      <c r="E13" s="527"/>
    </row>
    <row r="14" spans="1:10" ht="9" hidden="1" customHeight="1" x14ac:dyDescent="0.25">
      <c r="A14" s="527"/>
      <c r="B14" s="527"/>
      <c r="C14" s="527"/>
      <c r="D14" s="527"/>
      <c r="E14" s="527"/>
    </row>
    <row r="15" spans="1:10" ht="9" hidden="1" customHeight="1" x14ac:dyDescent="0.25">
      <c r="A15" s="527"/>
      <c r="B15" s="527"/>
      <c r="C15" s="527"/>
      <c r="D15" s="527"/>
      <c r="E15" s="527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3" t="s">
        <v>350</v>
      </c>
      <c r="B1" s="613"/>
      <c r="C1" s="180"/>
      <c r="D1" s="180"/>
      <c r="E1" s="180"/>
    </row>
    <row r="2" spans="1:5" ht="18" customHeight="1" x14ac:dyDescent="0.25">
      <c r="A2" s="609" t="s">
        <v>411</v>
      </c>
      <c r="B2" s="608" t="s">
        <v>342</v>
      </c>
    </row>
    <row r="3" spans="1:5" ht="17.25" customHeight="1" x14ac:dyDescent="0.25">
      <c r="A3" s="609"/>
      <c r="B3" s="608"/>
    </row>
    <row r="4" spans="1:5" ht="24.9" customHeight="1" x14ac:dyDescent="0.25">
      <c r="A4" s="240" t="s">
        <v>351</v>
      </c>
      <c r="B4" s="312"/>
    </row>
    <row r="5" spans="1:5" ht="24.9" customHeight="1" x14ac:dyDescent="0.25">
      <c r="A5" s="166" t="s">
        <v>352</v>
      </c>
      <c r="B5" s="314"/>
    </row>
    <row r="6" spans="1:5" ht="24.9" customHeight="1" x14ac:dyDescent="0.25">
      <c r="A6" s="241" t="s">
        <v>353</v>
      </c>
      <c r="B6" s="313"/>
    </row>
    <row r="7" spans="1:5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4" t="s">
        <v>461</v>
      </c>
      <c r="B1" s="614"/>
      <c r="C1" s="181"/>
      <c r="D1" s="181"/>
      <c r="E1" s="181"/>
      <c r="F1" s="181"/>
      <c r="G1" s="181"/>
    </row>
    <row r="2" spans="1:7" ht="15.75" customHeight="1" x14ac:dyDescent="0.25">
      <c r="A2" s="616" t="s">
        <v>412</v>
      </c>
      <c r="B2" s="605" t="s">
        <v>342</v>
      </c>
    </row>
    <row r="3" spans="1:7" ht="15" customHeight="1" x14ac:dyDescent="0.25">
      <c r="A3" s="616"/>
      <c r="B3" s="605"/>
    </row>
    <row r="4" spans="1:7" ht="24.9" customHeight="1" x14ac:dyDescent="0.25">
      <c r="A4" s="240" t="s">
        <v>354</v>
      </c>
      <c r="B4" s="312"/>
    </row>
    <row r="5" spans="1:7" ht="24.9" customHeight="1" x14ac:dyDescent="0.25">
      <c r="A5" s="166" t="s">
        <v>355</v>
      </c>
      <c r="B5" s="314"/>
    </row>
    <row r="6" spans="1:7" ht="24.9" customHeight="1" x14ac:dyDescent="0.25">
      <c r="A6" s="166" t="s">
        <v>440</v>
      </c>
      <c r="B6" s="314"/>
    </row>
    <row r="7" spans="1:7" ht="24.9" customHeight="1" x14ac:dyDescent="0.25">
      <c r="A7" s="166" t="s">
        <v>441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349</v>
      </c>
    </row>
    <row r="11" spans="1:7" s="183" customFormat="1" ht="30.75" customHeight="1" x14ac:dyDescent="0.25">
      <c r="A11" s="615" t="s">
        <v>356</v>
      </c>
      <c r="B11" s="615"/>
    </row>
    <row r="12" spans="1:7" ht="12" customHeight="1" x14ac:dyDescent="0.25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3" t="s">
        <v>24</v>
      </c>
      <c r="B1" s="613"/>
    </row>
    <row r="2" spans="1:2" ht="18.75" customHeight="1" x14ac:dyDescent="0.25">
      <c r="A2" s="529" t="s">
        <v>413</v>
      </c>
      <c r="B2" s="617" t="s">
        <v>342</v>
      </c>
    </row>
    <row r="3" spans="1:2" ht="19.5" customHeight="1" x14ac:dyDescent="0.25">
      <c r="A3" s="529"/>
      <c r="B3" s="617"/>
    </row>
    <row r="4" spans="1:2" ht="24.9" customHeight="1" x14ac:dyDescent="0.25">
      <c r="A4" s="240" t="s">
        <v>357</v>
      </c>
      <c r="B4" s="312"/>
    </row>
    <row r="5" spans="1:2" ht="24.9" customHeight="1" x14ac:dyDescent="0.25">
      <c r="A5" s="241" t="s">
        <v>358</v>
      </c>
      <c r="B5" s="313"/>
    </row>
    <row r="7" spans="1:2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8.4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8" t="s">
        <v>462</v>
      </c>
      <c r="B1" s="618"/>
    </row>
    <row r="2" spans="1:2" ht="18" customHeight="1" x14ac:dyDescent="0.25">
      <c r="A2" s="620" t="s">
        <v>414</v>
      </c>
      <c r="B2" s="619" t="s">
        <v>277</v>
      </c>
    </row>
    <row r="3" spans="1:2" ht="13.5" customHeight="1" x14ac:dyDescent="0.25">
      <c r="A3" s="621"/>
      <c r="B3" s="619"/>
    </row>
    <row r="4" spans="1:2" ht="24.9" customHeight="1" x14ac:dyDescent="0.25">
      <c r="A4" s="240" t="s">
        <v>359</v>
      </c>
      <c r="B4" s="309"/>
    </row>
    <row r="5" spans="1:2" ht="24.9" customHeight="1" x14ac:dyDescent="0.25">
      <c r="A5" s="166" t="s">
        <v>360</v>
      </c>
      <c r="B5" s="310"/>
    </row>
    <row r="6" spans="1:2" ht="24.9" customHeight="1" x14ac:dyDescent="0.25">
      <c r="A6" s="166" t="s">
        <v>361</v>
      </c>
      <c r="B6" s="310"/>
    </row>
    <row r="7" spans="1:2" ht="24.9" customHeight="1" x14ac:dyDescent="0.25">
      <c r="A7" s="241" t="s">
        <v>362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363</v>
      </c>
    </row>
    <row r="11" spans="1:2" s="189" customFormat="1" ht="12" x14ac:dyDescent="0.25">
      <c r="A11" s="189" t="s">
        <v>364</v>
      </c>
    </row>
    <row r="12" spans="1:2" s="189" customFormat="1" ht="12" x14ac:dyDescent="0.25">
      <c r="A12" s="189" t="s">
        <v>365</v>
      </c>
    </row>
    <row r="13" spans="1:2" s="189" customFormat="1" ht="12" x14ac:dyDescent="0.25">
      <c r="A13" s="190" t="s">
        <v>518</v>
      </c>
    </row>
    <row r="16" spans="1:2" ht="12" x14ac:dyDescent="0.25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8" zoomScaleNormal="100" workbookViewId="0">
      <selection activeCell="B125" sqref="B125:C125"/>
    </sheetView>
  </sheetViews>
  <sheetFormatPr defaultColWidth="9.109375" defaultRowHeight="8.4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6" t="s">
        <v>456</v>
      </c>
      <c r="B1" s="626"/>
      <c r="C1" s="626"/>
      <c r="D1" s="626"/>
      <c r="E1" s="626"/>
      <c r="F1" s="626"/>
      <c r="G1" s="626"/>
    </row>
    <row r="2" spans="1:7" ht="30" customHeight="1" x14ac:dyDescent="0.25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" customHeight="1" x14ac:dyDescent="0.25">
      <c r="A3" s="240" t="s">
        <v>371</v>
      </c>
      <c r="B3" s="306">
        <v>5</v>
      </c>
      <c r="C3" s="306"/>
      <c r="D3" s="306"/>
      <c r="E3" s="306"/>
      <c r="F3" s="303">
        <f>B3+C3+D3+E3</f>
        <v>5</v>
      </c>
    </row>
    <row r="4" spans="1:7" ht="24.9" customHeight="1" x14ac:dyDescent="0.25">
      <c r="A4" s="241" t="s">
        <v>372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5">
      <c r="A5" s="78" t="s">
        <v>373</v>
      </c>
      <c r="B5" s="281">
        <f>SUM(B3:B4)</f>
        <v>5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5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36" t="s">
        <v>377</v>
      </c>
      <c r="B11" s="636"/>
      <c r="C11" s="636"/>
      <c r="D11" s="636"/>
      <c r="E11" s="636"/>
      <c r="F11" s="636"/>
      <c r="G11" s="636"/>
    </row>
    <row r="12" spans="1:7" s="263" customFormat="1" ht="39.9" customHeight="1" x14ac:dyDescent="0.25">
      <c r="A12" s="637" t="s">
        <v>455</v>
      </c>
      <c r="B12" s="637"/>
      <c r="C12" s="637"/>
      <c r="D12" s="637"/>
      <c r="E12" s="637"/>
      <c r="F12" s="637"/>
      <c r="G12" s="637"/>
    </row>
    <row r="13" spans="1:7" ht="20.100000000000001" customHeight="1" x14ac:dyDescent="0.25">
      <c r="A13" s="537" t="s">
        <v>378</v>
      </c>
      <c r="B13" s="78" t="s">
        <v>379</v>
      </c>
      <c r="C13" s="78" t="s">
        <v>380</v>
      </c>
      <c r="D13" s="537" t="s">
        <v>41</v>
      </c>
      <c r="E13" s="638"/>
      <c r="F13" s="265"/>
      <c r="G13" s="148"/>
    </row>
    <row r="14" spans="1:7" ht="30" customHeight="1" x14ac:dyDescent="0.25">
      <c r="A14" s="537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419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1</v>
      </c>
      <c r="C21" s="307"/>
      <c r="D21" s="279">
        <f t="shared" si="0"/>
        <v>1</v>
      </c>
      <c r="E21" s="307"/>
      <c r="F21" s="265"/>
      <c r="G21" s="148"/>
    </row>
    <row r="22" spans="1:7" ht="30" customHeight="1" x14ac:dyDescent="0.25">
      <c r="A22" s="374" t="s">
        <v>46</v>
      </c>
      <c r="B22" s="307">
        <v>3</v>
      </c>
      <c r="C22" s="307"/>
      <c r="D22" s="279">
        <f t="shared" si="0"/>
        <v>3</v>
      </c>
      <c r="E22" s="307"/>
      <c r="F22" s="265"/>
      <c r="G22" s="148"/>
    </row>
    <row r="23" spans="1:7" ht="30" customHeight="1" x14ac:dyDescent="0.25">
      <c r="A23" s="374" t="s">
        <v>47</v>
      </c>
      <c r="B23" s="307">
        <v>1</v>
      </c>
      <c r="C23" s="307"/>
      <c r="D23" s="279">
        <f t="shared" si="0"/>
        <v>1</v>
      </c>
      <c r="E23" s="307"/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5</v>
      </c>
      <c r="C60" s="281">
        <f>SUM(C15:C59)</f>
        <v>0</v>
      </c>
      <c r="D60" s="281">
        <f>SUM(D15:D59)</f>
        <v>5</v>
      </c>
      <c r="E60" s="281">
        <f>SUM(E15:E59)</f>
        <v>0</v>
      </c>
      <c r="F60" s="195"/>
      <c r="G60" s="195"/>
    </row>
    <row r="61" spans="1:7" s="123" customFormat="1" ht="12" customHeight="1" x14ac:dyDescent="0.25">
      <c r="A61" s="79"/>
      <c r="B61" s="639" t="s">
        <v>384</v>
      </c>
      <c r="C61" s="640"/>
      <c r="D61" s="640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1" t="s">
        <v>385</v>
      </c>
      <c r="B63" s="641"/>
      <c r="C63" s="641"/>
      <c r="D63" s="641"/>
      <c r="E63" s="641"/>
      <c r="F63" s="641"/>
      <c r="G63" s="641"/>
    </row>
    <row r="64" spans="1:7" s="123" customFormat="1" ht="30" customHeight="1" x14ac:dyDescent="0.25">
      <c r="A64" s="641" t="s">
        <v>410</v>
      </c>
      <c r="B64" s="641"/>
      <c r="C64" s="641"/>
      <c r="D64" s="641"/>
      <c r="E64" s="641"/>
      <c r="F64" s="641"/>
      <c r="G64" s="641"/>
    </row>
    <row r="65" spans="1:13" s="420" customFormat="1" ht="27" customHeight="1" x14ac:dyDescent="0.3">
      <c r="A65" s="527" t="s">
        <v>429</v>
      </c>
      <c r="B65" s="527"/>
      <c r="C65" s="527"/>
      <c r="D65" s="527"/>
      <c r="E65" s="527"/>
      <c r="F65" s="527"/>
      <c r="G65" s="527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7" t="s">
        <v>430</v>
      </c>
      <c r="B67" s="527"/>
      <c r="C67" s="527"/>
      <c r="D67" s="527"/>
      <c r="E67" s="527"/>
      <c r="F67" s="527"/>
      <c r="G67" s="527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35" t="s">
        <v>454</v>
      </c>
      <c r="B69" s="635"/>
      <c r="C69" s="635"/>
      <c r="D69" s="635"/>
      <c r="E69" s="635"/>
      <c r="F69" s="635"/>
      <c r="G69" s="635"/>
    </row>
    <row r="70" spans="1:13" ht="30" customHeight="1" x14ac:dyDescent="0.25">
      <c r="A70" s="78" t="s">
        <v>521</v>
      </c>
      <c r="B70" s="537" t="s">
        <v>519</v>
      </c>
      <c r="C70" s="537"/>
      <c r="D70" s="537" t="s">
        <v>520</v>
      </c>
      <c r="E70" s="632"/>
      <c r="F70" s="537" t="s">
        <v>386</v>
      </c>
      <c r="G70" s="632"/>
    </row>
    <row r="71" spans="1:13" ht="30" customHeight="1" x14ac:dyDescent="0.25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5">
      <c r="A72" s="374" t="s">
        <v>416</v>
      </c>
      <c r="B72" s="622"/>
      <c r="C72" s="622"/>
      <c r="D72" s="622"/>
      <c r="E72" s="622"/>
      <c r="F72" s="623">
        <f t="shared" ref="F72:F115" si="1">B72+D72</f>
        <v>0</v>
      </c>
      <c r="G72" s="623"/>
    </row>
    <row r="73" spans="1:13" s="123" customFormat="1" ht="30" customHeight="1" x14ac:dyDescent="0.25">
      <c r="A73" s="374" t="s">
        <v>417</v>
      </c>
      <c r="B73" s="622"/>
      <c r="C73" s="622"/>
      <c r="D73" s="622"/>
      <c r="E73" s="622"/>
      <c r="F73" s="623">
        <f t="shared" si="1"/>
        <v>0</v>
      </c>
      <c r="G73" s="623"/>
    </row>
    <row r="74" spans="1:13" ht="30" customHeight="1" x14ac:dyDescent="0.25">
      <c r="A74" s="374" t="s">
        <v>418</v>
      </c>
      <c r="B74" s="622"/>
      <c r="C74" s="622"/>
      <c r="D74" s="622"/>
      <c r="E74" s="622"/>
      <c r="F74" s="623">
        <f t="shared" si="1"/>
        <v>0</v>
      </c>
      <c r="G74" s="623"/>
    </row>
    <row r="75" spans="1:13" ht="30" customHeight="1" x14ac:dyDescent="0.25">
      <c r="A75" s="374" t="s">
        <v>419</v>
      </c>
      <c r="B75" s="622"/>
      <c r="C75" s="622"/>
      <c r="D75" s="622"/>
      <c r="E75" s="622"/>
      <c r="F75" s="623">
        <f t="shared" si="1"/>
        <v>0</v>
      </c>
      <c r="G75" s="623"/>
    </row>
    <row r="76" spans="1:13" ht="30" customHeight="1" x14ac:dyDescent="0.25">
      <c r="A76" s="374" t="s">
        <v>420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5">
      <c r="A77" s="374" t="s">
        <v>45</v>
      </c>
      <c r="B77" s="622">
        <v>0.29166666666666669</v>
      </c>
      <c r="C77" s="622"/>
      <c r="D77" s="622"/>
      <c r="E77" s="622"/>
      <c r="F77" s="623">
        <f t="shared" si="1"/>
        <v>0.29166666666666669</v>
      </c>
      <c r="G77" s="623"/>
    </row>
    <row r="78" spans="1:13" ht="30" customHeight="1" x14ac:dyDescent="0.25">
      <c r="A78" s="374" t="s">
        <v>46</v>
      </c>
      <c r="B78" s="622">
        <v>1.75</v>
      </c>
      <c r="C78" s="622"/>
      <c r="D78" s="622"/>
      <c r="E78" s="622"/>
      <c r="F78" s="623">
        <f t="shared" si="1"/>
        <v>1.75</v>
      </c>
      <c r="G78" s="623"/>
    </row>
    <row r="79" spans="1:13" ht="30" customHeight="1" x14ac:dyDescent="0.25">
      <c r="A79" s="374" t="s">
        <v>47</v>
      </c>
      <c r="B79" s="622">
        <v>0.875</v>
      </c>
      <c r="C79" s="622"/>
      <c r="D79" s="622"/>
      <c r="E79" s="622"/>
      <c r="F79" s="623">
        <f t="shared" si="1"/>
        <v>0.875</v>
      </c>
      <c r="G79" s="623"/>
    </row>
    <row r="80" spans="1:13" ht="30" customHeight="1" x14ac:dyDescent="0.25">
      <c r="A80" s="374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5">
      <c r="A81" s="374" t="s">
        <v>49</v>
      </c>
      <c r="B81" s="622"/>
      <c r="C81" s="622"/>
      <c r="D81" s="622"/>
      <c r="E81" s="622"/>
      <c r="F81" s="623">
        <f t="shared" si="1"/>
        <v>0</v>
      </c>
      <c r="G81" s="623"/>
    </row>
    <row r="82" spans="1:7" ht="30" customHeight="1" x14ac:dyDescent="0.25">
      <c r="A82" s="374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5">
      <c r="A83" s="374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5">
      <c r="A84" s="374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5">
      <c r="A85" s="374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5">
      <c r="A86" s="374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5">
      <c r="A87" s="374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5">
      <c r="A88" s="374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5">
      <c r="A89" s="374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5">
      <c r="A90" s="374" t="s">
        <v>58</v>
      </c>
      <c r="B90" s="622"/>
      <c r="C90" s="622"/>
      <c r="D90" s="622"/>
      <c r="E90" s="622"/>
      <c r="F90" s="623">
        <f t="shared" si="1"/>
        <v>0</v>
      </c>
      <c r="G90" s="623"/>
    </row>
    <row r="91" spans="1:7" ht="30" customHeight="1" x14ac:dyDescent="0.25">
      <c r="A91" s="374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5">
      <c r="A92" s="374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5">
      <c r="A93" s="374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5">
      <c r="A94" s="374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5">
      <c r="A95" s="374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5">
      <c r="A96" s="374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5">
      <c r="A97" s="374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5">
      <c r="A98" s="374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5">
      <c r="A99" s="374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5">
      <c r="A100" s="374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5">
      <c r="A101" s="374" t="s">
        <v>421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5">
      <c r="A102" s="374" t="s">
        <v>422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5">
      <c r="A103" s="374" t="s">
        <v>423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5">
      <c r="A104" s="374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5">
      <c r="A105" s="374" t="s">
        <v>424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5">
      <c r="A106" s="374" t="s">
        <v>425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5">
      <c r="A107" s="374" t="s">
        <v>426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5">
      <c r="A108" s="374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5">
      <c r="A109" s="374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5">
      <c r="A110" s="374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5">
      <c r="A111" s="374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5">
      <c r="A112" s="374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5">
      <c r="A113" s="374" t="s">
        <v>427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5">
      <c r="A114" s="374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5">
      <c r="A115" s="374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25" t="s">
        <v>529</v>
      </c>
      <c r="B118" s="625"/>
      <c r="C118" s="625"/>
      <c r="D118" s="625"/>
      <c r="E118" s="625"/>
      <c r="F118" s="625"/>
      <c r="G118" s="625"/>
      <c r="H118" s="625"/>
    </row>
    <row r="119" spans="1:13" s="420" customFormat="1" ht="23.25" customHeight="1" x14ac:dyDescent="0.3">
      <c r="A119" s="527" t="s">
        <v>429</v>
      </c>
      <c r="B119" s="527"/>
      <c r="C119" s="527"/>
      <c r="D119" s="527"/>
      <c r="E119" s="527"/>
      <c r="F119" s="527"/>
      <c r="G119" s="527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7" t="s">
        <v>430</v>
      </c>
      <c r="B121" s="527"/>
      <c r="C121" s="527"/>
      <c r="D121" s="527"/>
      <c r="E121" s="527"/>
      <c r="F121" s="527"/>
      <c r="G121" s="527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5">
      <c r="A124" s="261" t="s">
        <v>387</v>
      </c>
      <c r="B124" s="627" t="s">
        <v>277</v>
      </c>
      <c r="C124" s="627"/>
    </row>
    <row r="125" spans="1:13" ht="30" customHeight="1" x14ac:dyDescent="0.25">
      <c r="A125" s="240" t="s">
        <v>388</v>
      </c>
      <c r="B125" s="628">
        <v>161.66</v>
      </c>
      <c r="C125" s="628"/>
    </row>
    <row r="126" spans="1:13" ht="30" customHeight="1" x14ac:dyDescent="0.25">
      <c r="A126" s="241" t="s">
        <v>389</v>
      </c>
      <c r="B126" s="631"/>
      <c r="C126" s="631"/>
    </row>
    <row r="127" spans="1:13" ht="15" customHeight="1" x14ac:dyDescent="0.25">
      <c r="A127" s="68" t="s">
        <v>77</v>
      </c>
      <c r="B127" s="624">
        <f>SUM(B125:C126)</f>
        <v>161.66</v>
      </c>
      <c r="C127" s="624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28" zoomScaleNormal="100" workbookViewId="0">
      <selection activeCell="B3" sqref="B3"/>
    </sheetView>
  </sheetViews>
  <sheetFormatPr defaultColWidth="9.109375" defaultRowHeight="8.4" x14ac:dyDescent="0.1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2" t="s">
        <v>28</v>
      </c>
      <c r="B1" s="642"/>
    </row>
    <row r="2" spans="1:4" s="203" customFormat="1" ht="30" customHeight="1" x14ac:dyDescent="0.25">
      <c r="A2" s="268" t="s">
        <v>390</v>
      </c>
      <c r="B2" s="269" t="s">
        <v>342</v>
      </c>
      <c r="C2" s="202"/>
    </row>
    <row r="3" spans="1:4" ht="24.9" customHeight="1" x14ac:dyDescent="0.15">
      <c r="A3" s="240" t="s">
        <v>391</v>
      </c>
      <c r="B3" s="306">
        <v>16</v>
      </c>
    </row>
    <row r="4" spans="1:4" ht="24.9" customHeight="1" x14ac:dyDescent="0.15">
      <c r="A4" s="166" t="s">
        <v>392</v>
      </c>
      <c r="B4" s="307"/>
      <c r="D4" s="204"/>
    </row>
    <row r="5" spans="1:4" ht="24.9" customHeight="1" x14ac:dyDescent="0.15">
      <c r="A5" s="241" t="s">
        <v>393</v>
      </c>
      <c r="B5" s="308"/>
    </row>
    <row r="6" spans="1:4" ht="10.5" customHeight="1" x14ac:dyDescent="0.15">
      <c r="A6" s="643"/>
      <c r="B6" s="644"/>
    </row>
    <row r="7" spans="1:4" s="201" customFormat="1" ht="30" customHeight="1" x14ac:dyDescent="0.35">
      <c r="A7" s="642" t="s">
        <v>29</v>
      </c>
      <c r="B7" s="642"/>
    </row>
    <row r="8" spans="1:4" ht="30" customHeight="1" x14ac:dyDescent="0.15">
      <c r="A8" s="268" t="s">
        <v>394</v>
      </c>
      <c r="B8" s="269" t="s">
        <v>342</v>
      </c>
    </row>
    <row r="9" spans="1:4" ht="24.9" customHeight="1" x14ac:dyDescent="0.15">
      <c r="A9" s="240" t="s">
        <v>395</v>
      </c>
      <c r="B9" s="306"/>
    </row>
    <row r="10" spans="1:4" ht="24.9" customHeight="1" x14ac:dyDescent="0.15">
      <c r="A10" s="166" t="s">
        <v>396</v>
      </c>
      <c r="B10" s="307"/>
    </row>
    <row r="11" spans="1:4" ht="24.9" customHeight="1" x14ac:dyDescent="0.15">
      <c r="A11" s="166" t="s">
        <v>397</v>
      </c>
      <c r="B11" s="307"/>
    </row>
    <row r="12" spans="1:4" ht="24.9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Teresa dos Santos Simões Marques Pinto</cp:lastModifiedBy>
  <cp:lastPrinted>2013-01-29T11:41:20Z</cp:lastPrinted>
  <dcterms:created xsi:type="dcterms:W3CDTF">2012-02-27T12:23:18Z</dcterms:created>
  <dcterms:modified xsi:type="dcterms:W3CDTF">2017-03-13T18:12:20Z</dcterms:modified>
</cp:coreProperties>
</file>