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65416" yWindow="65416" windowWidth="29040" windowHeight="15840" tabRatio="926" activeTab="0"/>
  </bookViews>
  <sheets>
    <sheet name="1.Identificação " sheetId="10" r:id="rId1"/>
    <sheet name="2.CE_Comp. Téc.-Cient." sheetId="1" r:id="rId2"/>
    <sheet name="3.CE_Comp. Ped." sheetId="6" r:id="rId3"/>
    <sheet name="4.CE_Comp. Org." sheetId="5" r:id="rId4"/>
    <sheet name="5.CE_Pontuação" sheetId="11" r:id="rId5"/>
  </sheets>
  <definedNames>
    <definedName name="_xlnm.Print_Area" localSheetId="0">'1.Identificação '!$B$1:$I$23</definedName>
    <definedName name="_xlnm.Print_Area" localSheetId="1">'2.CE_Comp. Téc.-Cient.'!$B$2:$L$70</definedName>
    <definedName name="_xlnm.Print_Area" localSheetId="2">'3.CE_Comp. Ped.'!$B$2:$L$43</definedName>
    <definedName name="_xlnm.Print_Area" localSheetId="3">'4.CE_Comp. Org.'!$B$3:$L$50</definedName>
    <definedName name="_xlnm.Print_Area" localSheetId="4">'5.CE_Pontuação'!$B$2:$J$24</definedName>
    <definedName name="_xlnm.Print_Titles" localSheetId="1">'2.CE_Comp. Téc.-Cient.'!$2:$13</definedName>
    <definedName name="_xlnm.Print_Titles" localSheetId="2">'3.CE_Comp. Ped.'!$2:$13</definedName>
    <definedName name="_xlnm.Print_Titles" localSheetId="3">'4.CE_Comp. Org.'!$2:$13</definedName>
  </definedNames>
  <calcPr calcId="191029"/>
  <extLst/>
</workbook>
</file>

<file path=xl/sharedStrings.xml><?xml version="1.0" encoding="utf-8"?>
<sst xmlns="http://schemas.openxmlformats.org/spreadsheetml/2006/main" count="469" uniqueCount="329">
  <si>
    <t>O21</t>
  </si>
  <si>
    <t>O5</t>
  </si>
  <si>
    <t>O6</t>
  </si>
  <si>
    <t>O7</t>
  </si>
  <si>
    <t>O8</t>
  </si>
  <si>
    <t>Identificação do(s) Anexo(s) comprovativo(s)</t>
  </si>
  <si>
    <t>O20</t>
  </si>
  <si>
    <t>Elementos a valorizar</t>
  </si>
  <si>
    <t>Nome do Candidato:</t>
  </si>
  <si>
    <t>Item</t>
  </si>
  <si>
    <r>
      <t>Elemento</t>
    </r>
    <r>
      <rPr>
        <b/>
        <sz val="10"/>
        <rFont val="Calibri"/>
        <family val="2"/>
      </rPr>
      <t>s</t>
    </r>
    <r>
      <rPr>
        <b/>
        <sz val="10"/>
        <rFont val="Calibri"/>
        <family val="2"/>
        <scheme val="minor"/>
      </rPr>
      <t xml:space="preserve"> a valorizar</t>
    </r>
  </si>
  <si>
    <t>Unidade</t>
  </si>
  <si>
    <t>Pontos</t>
  </si>
  <si>
    <r>
      <t xml:space="preserve">Nº </t>
    </r>
    <r>
      <rPr>
        <b/>
        <sz val="10"/>
        <rFont val="Calibri"/>
        <family val="2"/>
      </rPr>
      <t>(</t>
    </r>
    <r>
      <rPr>
        <b/>
        <sz val="10"/>
        <rFont val="Calibri"/>
        <family val="2"/>
        <scheme val="minor"/>
      </rPr>
      <t>ou fracção</t>
    </r>
    <r>
      <rPr>
        <b/>
        <sz val="10"/>
        <rFont val="Calibri"/>
        <family val="2"/>
      </rPr>
      <t xml:space="preserve">) de elementos a pontuar </t>
    </r>
  </si>
  <si>
    <t>O3</t>
  </si>
  <si>
    <t>O22</t>
  </si>
  <si>
    <t xml:space="preserve">COMPONENTE ORGANIZACIONAL (Ponderação na Pontuação Final = </t>
  </si>
  <si>
    <t>Componente Organizacional</t>
  </si>
  <si>
    <t>Pontuação Total</t>
  </si>
  <si>
    <t>O17</t>
  </si>
  <si>
    <t>Componente Pedagógica</t>
  </si>
  <si>
    <t>Pontuação Total</t>
  </si>
  <si>
    <t xml:space="preserve">Pontuação a Considerar </t>
  </si>
  <si>
    <t>Factor de ponderação</t>
  </si>
  <si>
    <t>Pontuação Ponderada</t>
  </si>
  <si>
    <t>O9</t>
  </si>
  <si>
    <t>O16</t>
  </si>
  <si>
    <t>O10</t>
  </si>
  <si>
    <t>Especialidade</t>
  </si>
  <si>
    <t>Universidade</t>
  </si>
  <si>
    <t>Ano</t>
  </si>
  <si>
    <t>Sub-Total</t>
  </si>
  <si>
    <t>Pontuação a considerar</t>
  </si>
  <si>
    <t>Dimensão</t>
  </si>
  <si>
    <t>Item</t>
  </si>
  <si>
    <t>Doutoramento:</t>
  </si>
  <si>
    <t>Mestrado:</t>
  </si>
  <si>
    <t>Licenciatura:</t>
  </si>
  <si>
    <t>Identificação do(s) Anexo(s) comprovativo(s)</t>
  </si>
  <si>
    <t>Auto-Pontuação do candidato</t>
  </si>
  <si>
    <t>VIII</t>
  </si>
  <si>
    <t>C1</t>
  </si>
  <si>
    <t>Unidade</t>
  </si>
  <si>
    <t xml:space="preserve">Nº (ou fracção) de elementos a pontuar </t>
  </si>
  <si>
    <t>Auto-Pontuação do candidato</t>
  </si>
  <si>
    <t>O18</t>
  </si>
  <si>
    <t>Pontuação do candidato</t>
  </si>
  <si>
    <t>I</t>
  </si>
  <si>
    <t>II</t>
  </si>
  <si>
    <t>artigo</t>
  </si>
  <si>
    <t>Componente Técnico-Científica</t>
  </si>
  <si>
    <t>O4</t>
  </si>
  <si>
    <t>Sub-Total</t>
  </si>
  <si>
    <t>COMPONENTE PEDAGÓGICA (Ponderação na Pontuação Final =</t>
  </si>
  <si>
    <t>Sub-Total</t>
  </si>
  <si>
    <t>O12</t>
  </si>
  <si>
    <t>O13</t>
  </si>
  <si>
    <t xml:space="preserve">          IDENTIFICAÇÃO</t>
  </si>
  <si>
    <t>Nome do candidato:</t>
  </si>
  <si>
    <t>O14</t>
  </si>
  <si>
    <t>Morada Completa:</t>
  </si>
  <si>
    <t>Cidade:</t>
  </si>
  <si>
    <t>Código Postal:</t>
  </si>
  <si>
    <t>Telemóvel:</t>
  </si>
  <si>
    <t>e-mail:</t>
  </si>
  <si>
    <t>Habilitação Académica:</t>
  </si>
  <si>
    <t>Área Disciplinar</t>
  </si>
  <si>
    <t>curso</t>
  </si>
  <si>
    <t>O19</t>
  </si>
  <si>
    <t>I</t>
  </si>
  <si>
    <t>II</t>
  </si>
  <si>
    <t>III</t>
  </si>
  <si>
    <t>IV</t>
  </si>
  <si>
    <t>V</t>
  </si>
  <si>
    <t>VI</t>
  </si>
  <si>
    <t>VII</t>
  </si>
  <si>
    <t>livro</t>
  </si>
  <si>
    <t>C3</t>
  </si>
  <si>
    <t>C4</t>
  </si>
  <si>
    <t>C5</t>
  </si>
  <si>
    <t>C6</t>
  </si>
  <si>
    <t>C7</t>
  </si>
  <si>
    <t>C8</t>
  </si>
  <si>
    <t>C9</t>
  </si>
  <si>
    <t>C10</t>
  </si>
  <si>
    <t>capítulo</t>
  </si>
  <si>
    <t>C12</t>
  </si>
  <si>
    <t>C13</t>
  </si>
  <si>
    <t>C14</t>
  </si>
  <si>
    <t>C15</t>
  </si>
  <si>
    <t>C16</t>
  </si>
  <si>
    <t>C17</t>
  </si>
  <si>
    <t>C18</t>
  </si>
  <si>
    <t>C19</t>
  </si>
  <si>
    <t>C20</t>
  </si>
  <si>
    <t>evento</t>
  </si>
  <si>
    <t>C2</t>
  </si>
  <si>
    <t>P4</t>
  </si>
  <si>
    <t>P6</t>
  </si>
  <si>
    <t>P7</t>
  </si>
  <si>
    <t>P8</t>
  </si>
  <si>
    <t>P9</t>
  </si>
  <si>
    <t>P10</t>
  </si>
  <si>
    <t>O11</t>
  </si>
  <si>
    <t>O15</t>
  </si>
  <si>
    <t>O2</t>
  </si>
  <si>
    <t>O1</t>
  </si>
  <si>
    <t>P1</t>
  </si>
  <si>
    <t>P2</t>
  </si>
  <si>
    <t>P3</t>
  </si>
  <si>
    <t>P5</t>
  </si>
  <si>
    <t xml:space="preserve">Livro de edição internacional com ISBN </t>
  </si>
  <si>
    <t xml:space="preserve">Livro de edição nacional com ISBN </t>
  </si>
  <si>
    <t xml:space="preserve">Capítulo ou capítulos de um livro de edição internacional com ISBN </t>
  </si>
  <si>
    <t xml:space="preserve">Capítulo ou capítulos de um livro de edição nacional com ISBN </t>
  </si>
  <si>
    <t xml:space="preserve">Artigo em ata de encontro científico internacional </t>
  </si>
  <si>
    <t xml:space="preserve">Artigo em ata de encontro científico nacional </t>
  </si>
  <si>
    <t xml:space="preserve">Palestra/ Comunicação convidada em evento científico internacional </t>
  </si>
  <si>
    <t>palestra/comunicação</t>
  </si>
  <si>
    <t xml:space="preserve">Palestra/ Comunicação convidada em evento científico nacional </t>
  </si>
  <si>
    <t>palestra/documentação</t>
  </si>
  <si>
    <t>apresentação</t>
  </si>
  <si>
    <t xml:space="preserve">Apresentação oral em evento técnico-científico nacional </t>
  </si>
  <si>
    <t xml:space="preserve">Poster ou resumo de trabalho em evento técnico-científico internacional </t>
  </si>
  <si>
    <t>poster/resumo</t>
  </si>
  <si>
    <t xml:space="preserve">Poster ou resumo de trabalho em evento técnico-científico nacional </t>
  </si>
  <si>
    <r>
      <t xml:space="preserve">Artigo em revista internacional com </t>
    </r>
    <r>
      <rPr>
        <i/>
        <sz val="10"/>
        <color theme="1"/>
        <rFont val="Calibri"/>
        <family val="2"/>
        <scheme val="minor"/>
      </rPr>
      <t>referee</t>
    </r>
    <r>
      <rPr>
        <sz val="10"/>
        <color theme="1"/>
        <rFont val="Calibri"/>
        <family val="2"/>
        <scheme val="minor"/>
      </rPr>
      <t xml:space="preserve"> </t>
    </r>
  </si>
  <si>
    <r>
      <t xml:space="preserve">Artigo em revista internacional sem </t>
    </r>
    <r>
      <rPr>
        <i/>
        <sz val="10"/>
        <color theme="1"/>
        <rFont val="Calibri"/>
        <family val="2"/>
        <scheme val="minor"/>
      </rPr>
      <t>referee</t>
    </r>
    <r>
      <rPr>
        <sz val="10"/>
        <color theme="1"/>
        <rFont val="Calibri"/>
        <family val="2"/>
        <scheme val="minor"/>
      </rPr>
      <t xml:space="preserve"> </t>
    </r>
  </si>
  <si>
    <r>
      <t xml:space="preserve">Artigo em revista científica nacional com </t>
    </r>
    <r>
      <rPr>
        <i/>
        <sz val="10"/>
        <color theme="1"/>
        <rFont val="Calibri"/>
        <family val="2"/>
        <scheme val="minor"/>
      </rPr>
      <t>referee</t>
    </r>
    <r>
      <rPr>
        <sz val="10"/>
        <color theme="1"/>
        <rFont val="Calibri"/>
        <family val="2"/>
        <scheme val="minor"/>
      </rPr>
      <t xml:space="preserve"> </t>
    </r>
  </si>
  <si>
    <r>
      <t xml:space="preserve">Artigo em revista científica nacional sem </t>
    </r>
    <r>
      <rPr>
        <i/>
        <sz val="10"/>
        <color theme="1"/>
        <rFont val="Calibri"/>
        <family val="2"/>
        <scheme val="minor"/>
      </rPr>
      <t>referee</t>
    </r>
    <r>
      <rPr>
        <sz val="10"/>
        <color theme="1"/>
        <rFont val="Calibri"/>
        <family val="2"/>
        <scheme val="minor"/>
      </rPr>
      <t xml:space="preserve"> </t>
    </r>
  </si>
  <si>
    <t xml:space="preserve">Pontuação máxima a considerar </t>
  </si>
  <si>
    <t>patente</t>
  </si>
  <si>
    <t xml:space="preserve">Patentes  </t>
  </si>
  <si>
    <t>Pontuação máxima a considerar</t>
  </si>
  <si>
    <r>
      <rPr>
        <b/>
        <sz val="10"/>
        <rFont val="Calibri"/>
        <family val="2"/>
      </rPr>
      <t>Outras</t>
    </r>
    <r>
      <rPr>
        <sz val="10"/>
        <rFont val="Calibri"/>
        <family val="2"/>
      </rPr>
      <t xml:space="preserve"> (</t>
    </r>
    <r>
      <rPr>
        <sz val="9"/>
        <rFont val="Calibri"/>
        <family val="2"/>
      </rPr>
      <t>Pontuação máxima a considerar</t>
    </r>
    <r>
      <rPr>
        <sz val="10"/>
        <rFont val="Calibri"/>
        <family val="2"/>
      </rPr>
      <t xml:space="preserve">) </t>
    </r>
  </si>
  <si>
    <t xml:space="preserve">Manuais e livros de apoio à docência publicados </t>
  </si>
  <si>
    <t>livro/manual</t>
  </si>
  <si>
    <t xml:space="preserve">Elaboração de apontamentos impressos, cadernos de exercícios, software, manual de práticas de laboratório, produções audiovisuais, etc. </t>
  </si>
  <si>
    <t>item</t>
  </si>
  <si>
    <t xml:space="preserve">Responsável por unidades curriculares (uc) de cursos de 1º ciclo do ensino superior </t>
  </si>
  <si>
    <t>uc/ano letivo</t>
  </si>
  <si>
    <t xml:space="preserve">Responsável por unidades curriculares de cursos de 2º e 3º ciclos do ensino superior </t>
  </si>
  <si>
    <t>seminário/ curso de formação e uc</t>
  </si>
  <si>
    <t>ação</t>
  </si>
  <si>
    <t>Exercício de Funções Dirigentes e de Gestão</t>
  </si>
  <si>
    <t>Participação em Júris</t>
  </si>
  <si>
    <t>O23</t>
  </si>
  <si>
    <t>O24</t>
  </si>
  <si>
    <t>O25</t>
  </si>
  <si>
    <t>Participação em grupos de trabalho/comissões</t>
  </si>
  <si>
    <t>O26</t>
  </si>
  <si>
    <t>O27</t>
  </si>
  <si>
    <t>ano ou fração</t>
  </si>
  <si>
    <t xml:space="preserve">ano ou fração </t>
  </si>
  <si>
    <t xml:space="preserve">Coordenação de outros órgãos de natureza científica e pedagógica (comissões de gestão de departamento, comissões científicas de departamento, etc) </t>
  </si>
  <si>
    <t xml:space="preserve">Participação em outros órgãos de coordenação científica e pedagógica (comissões de gestão de departamento, comissões científicas de departamento, etc) </t>
  </si>
  <si>
    <t xml:space="preserve">Director de Curso (Mestrado/Formação Especializada ou Pós-Graduada /Licenciatura /Bacharelato /Curso de Especialização Tecnológica) </t>
  </si>
  <si>
    <t xml:space="preserve">Membro de Comissão Científica de curso conferente de grau académico </t>
  </si>
  <si>
    <t xml:space="preserve">Membro de júris de seriação de alunos (ex: pós-graduação, mestrado, concursos para &gt; 23 anos) </t>
  </si>
  <si>
    <t>concurso</t>
  </si>
  <si>
    <t xml:space="preserve">Presidente de júris de recrutamento de docentes do ensino superior </t>
  </si>
  <si>
    <t xml:space="preserve">Membro de júris de recrutamento de docentes do ensino superior </t>
  </si>
  <si>
    <t xml:space="preserve">Presidente de júris de recrutamento de funcionários não docentes </t>
  </si>
  <si>
    <t xml:space="preserve">Membro de júris de recrutamento de funcionários não docentes </t>
  </si>
  <si>
    <t xml:space="preserve">Responsável por serviço ao exterior/estudo, projeto ou atividades de formação </t>
  </si>
  <si>
    <t xml:space="preserve">Co-responsável por serviço ao exterior/estudo, projeto ou atividades de formação </t>
  </si>
  <si>
    <t xml:space="preserve">Representação de instituição ou de estabelecimento de ensino superior em entidades externas </t>
  </si>
  <si>
    <t xml:space="preserve">Membro de Comissão organizadora de evento (cujos destinatários principais pertençam à comunidade externa) </t>
  </si>
  <si>
    <t xml:space="preserve">Outros projetos/atividades relevantes no âmbito do ensino superior </t>
  </si>
  <si>
    <t xml:space="preserve">entidade/ ano ou fração </t>
  </si>
  <si>
    <t>projeto/ atividade</t>
  </si>
  <si>
    <t xml:space="preserve">Responsável por grupo proponente de novo curso/adequação de curso </t>
  </si>
  <si>
    <t xml:space="preserve">Membro de grupo proponente de novo curso/adequação de curso </t>
  </si>
  <si>
    <t xml:space="preserve">Responsável por processo de acreditação de curso (PEP) </t>
  </si>
  <si>
    <t xml:space="preserve">Co-responsável por processo de acreditação de curso (PEP) </t>
  </si>
  <si>
    <t xml:space="preserve">Participação noutros grupos de trabalho/comissões (de carácter não científico) </t>
  </si>
  <si>
    <t>grupo / comissão</t>
  </si>
  <si>
    <t xml:space="preserve">Outras funções profissionais relevantes no âmbito do ensino superior  ou da área do concurso </t>
  </si>
  <si>
    <t>função e ano ou fração</t>
  </si>
  <si>
    <t xml:space="preserve">Organização de Cursos Livres/Cursos de Formação Contínua/Outros Cursos não conferentes de Grau </t>
  </si>
  <si>
    <t xml:space="preserve">Participação em programas de mobilidade internacional (com finalidade organizacional) </t>
  </si>
  <si>
    <t>programa</t>
  </si>
  <si>
    <t xml:space="preserve"> </t>
  </si>
  <si>
    <t>COMPONENTE TÉCNICO-CIENTÍFICA (Ponderação na Pontuação Final =</t>
  </si>
  <si>
    <t>Produção</t>
  </si>
  <si>
    <t>Comunicações</t>
  </si>
  <si>
    <t>Patentes</t>
  </si>
  <si>
    <t>Publicações científicas e criações artisticas ou tecnológicas</t>
  </si>
  <si>
    <t>Dimensão</t>
  </si>
  <si>
    <t>Parâmetros</t>
  </si>
  <si>
    <t>IX</t>
  </si>
  <si>
    <t>X</t>
  </si>
  <si>
    <t>Reconhecimento</t>
  </si>
  <si>
    <t>Prémios</t>
  </si>
  <si>
    <t>prémio</t>
  </si>
  <si>
    <t>C21</t>
  </si>
  <si>
    <t>C22</t>
  </si>
  <si>
    <t>C23</t>
  </si>
  <si>
    <t>C24</t>
  </si>
  <si>
    <t>Citações</t>
  </si>
  <si>
    <t>h-index</t>
  </si>
  <si>
    <t>citações</t>
  </si>
  <si>
    <t>Participação  em projeto científico financiado por entidade externa</t>
  </si>
  <si>
    <t>Participação  como perito/especialista/consultor em projeto científico</t>
  </si>
  <si>
    <t>Membro de corpo editorial de publicação periódica</t>
  </si>
  <si>
    <t>Revisão de artigos para revistas</t>
  </si>
  <si>
    <t>Pertença a centro/unidade de investigação reconhecida pela FCT ou entidade congénere de âmbito nacional ou internacional</t>
  </si>
  <si>
    <t>Participação em júris de mestrado</t>
  </si>
  <si>
    <t>Outras formas de reconhecimento</t>
  </si>
  <si>
    <t>h-index (Scopus ou Web of Knowledge)</t>
  </si>
  <si>
    <t xml:space="preserve">Coordenação </t>
  </si>
  <si>
    <t>Coordenação de grupo/unidade de investigação</t>
  </si>
  <si>
    <t>Coordenação de projeto científico financiado por entidade externa</t>
  </si>
  <si>
    <t>Outros projetos ou ações reconhecidos como relevantes</t>
  </si>
  <si>
    <t>Coordenação Científica</t>
  </si>
  <si>
    <t>C25</t>
  </si>
  <si>
    <t>C26</t>
  </si>
  <si>
    <t>C27</t>
  </si>
  <si>
    <t>C28</t>
  </si>
  <si>
    <t>C29</t>
  </si>
  <si>
    <t>C30</t>
  </si>
  <si>
    <t>C31</t>
  </si>
  <si>
    <t>C32</t>
  </si>
  <si>
    <t>C33</t>
  </si>
  <si>
    <t>C34</t>
  </si>
  <si>
    <t>C35</t>
  </si>
  <si>
    <t>C36</t>
  </si>
  <si>
    <t>C37</t>
  </si>
  <si>
    <t>C38</t>
  </si>
  <si>
    <t>C39</t>
  </si>
  <si>
    <t>C40</t>
  </si>
  <si>
    <t>C41</t>
  </si>
  <si>
    <t>C42</t>
  </si>
  <si>
    <t>júri</t>
  </si>
  <si>
    <t>projeto</t>
  </si>
  <si>
    <t>publicação</t>
  </si>
  <si>
    <t>Organização de eventos científicos/artisticos/tecnológicos</t>
  </si>
  <si>
    <t>Participação em comité Cientifico de conferência ou revista</t>
  </si>
  <si>
    <t>conferência/revista</t>
  </si>
  <si>
    <t>comunicação</t>
  </si>
  <si>
    <t>conferência</t>
  </si>
  <si>
    <t>centro/unidade</t>
  </si>
  <si>
    <t>grupo/unidade</t>
  </si>
  <si>
    <t>Pontuação máxima aconsiderar</t>
  </si>
  <si>
    <t xml:space="preserve">Produção de recursos  pedagógicos </t>
  </si>
  <si>
    <t>Atividade letiva</t>
  </si>
  <si>
    <t>Participação em Júris externos à Unidade Orgânica do IPC em que lecciona</t>
  </si>
  <si>
    <t>Arguição de Projeto/Estágio/Relatório final de Bacharelato , Cursos de Estudos Superiores Especializados  Licenciatura</t>
  </si>
  <si>
    <t>Participação em atividades Académicas</t>
  </si>
  <si>
    <t xml:space="preserve">Lecionação de seminários, de cursos de formação e de unidades curriculares (uc)  não contabilizadas em Distribuição do Serviço Docente </t>
  </si>
  <si>
    <t>Coordenação e/ou orientação e/ou supervisão de estágios/projetos/trabalhos finais de Bacharelatos, Cursos de Estudos Superiores Especializados e de Licenciaturas</t>
  </si>
  <si>
    <t>Coordenação e/ou orientação e/ou supervisão de estágios/projetos/trabalhos finais de Mestrados</t>
  </si>
  <si>
    <t>Coordenação e orientação pedagógica</t>
  </si>
  <si>
    <t>Participação em Júris de Trabalhos Finais/Teses/ Dissertações/Relatórios Finais de Mestrado ou de cursos de Formação Especializada e Pós-Graduada</t>
  </si>
  <si>
    <t>Participação em ações de formação para atualização científica e técnica  na sua área de docência</t>
  </si>
  <si>
    <t>Participação em ações de formação em pedagogia e didática</t>
  </si>
  <si>
    <t>P11</t>
  </si>
  <si>
    <t>P12</t>
  </si>
  <si>
    <t>Coordenação e participação em projetos de intervenção pedagógica</t>
  </si>
  <si>
    <t>P13</t>
  </si>
  <si>
    <t>P14</t>
  </si>
  <si>
    <t>Participação em projetos pedagógicos institucionais (fora do âmbito da sua UC)</t>
  </si>
  <si>
    <t>Coordenação de projetos pedagógicos  institucionais (fora do âmbito da sua UC)</t>
  </si>
  <si>
    <t>P15</t>
  </si>
  <si>
    <t>Outras atividades pedagógicas</t>
  </si>
  <si>
    <t>TOTAL DA COMPONENTE PEDAGÓGICA</t>
  </si>
  <si>
    <t xml:space="preserve">Experiência docente </t>
  </si>
  <si>
    <t>Até 30 horas</t>
  </si>
  <si>
    <t>Mais de 30 horas</t>
  </si>
  <si>
    <t>Exercício de Funções Dirigentes e participação em órgãos estatutários do IPC e das UO</t>
  </si>
  <si>
    <t xml:space="preserve">Pró-Presidente, Vice-Presidente de UO ou vogal de Comissão Instaladora de UO </t>
  </si>
  <si>
    <t xml:space="preserve">Participação em órgãos de gestão colegiais estatutários de Instituições ou Estabelecimentos de Ensino Superior (Conselho Geral, Conselho Técnico-Científico, Conselho Científico, Conselho Pedagógico, Assembleia de Representantes, etc) </t>
  </si>
  <si>
    <t xml:space="preserve">Responsável por Centro/Gabinete/Serviço </t>
  </si>
  <si>
    <t>Participação em órgãos de gestão e coordenação científica</t>
  </si>
  <si>
    <t>Presidente de órgãos de gestão colegiais estatutários de Instituições ou Estabelecimentos de Ensino Superior (Conselho Geral, Conselho Técnico-Científico, Conselho Científico, Conselho Pedagógico, Assembleia de Representantes, etc) ou Provedor do Estudante do IPC.</t>
  </si>
  <si>
    <t xml:space="preserve">Desempenho de funções estatutárias e/ou de responsabilidade Académica </t>
  </si>
  <si>
    <t>Coordenador de área científica (ou equivalente, desde que não pontuada noutro item)</t>
  </si>
  <si>
    <t>Participação em Júris e em projetos/atividades de extensão e de prestação de serviços à comunidade</t>
  </si>
  <si>
    <t>Categoria Profissional:</t>
  </si>
  <si>
    <t>Unidade Orgânica do IPC:</t>
  </si>
  <si>
    <t>TOTAL DA COMPONENTE ORGANIZACIONAL</t>
  </si>
  <si>
    <t>Pontuação Final</t>
  </si>
  <si>
    <t>Número total de citações (Google académico) excluindo auto-citações</t>
  </si>
  <si>
    <t>TOTAL DA COMPONENTE TÉCNICO-CIENTÍFICA</t>
  </si>
  <si>
    <t>Revisão de comunicações para congressos e encontros científicos</t>
  </si>
  <si>
    <t>Atividades de cariz pedagógico, formação e atualização técnica, científica e pedagógica e outras</t>
  </si>
  <si>
    <t>Participação em júris académicos na Unidade orgânica em que leciona</t>
  </si>
  <si>
    <t>Arguição de Trabalhos Finais/Teses/ Dissertações/Relatórios Finais de Mestrado ou de cursos de Formação Especializada e Pós-Graduada</t>
  </si>
  <si>
    <t xml:space="preserve">Atividades de auto-formação </t>
  </si>
  <si>
    <r>
      <t xml:space="preserve">Apresentação oral em evento técnico-científico internacional </t>
    </r>
    <r>
      <rPr>
        <strike/>
        <sz val="10"/>
        <color rgb="FFC00000"/>
        <rFont val="Calibri"/>
        <family val="2"/>
      </rPr>
      <t xml:space="preserve"> </t>
    </r>
  </si>
  <si>
    <t>Resultados de criação artistica vinculada a espaços de exposição, de concerto e de teatro de âmbito nacional</t>
  </si>
  <si>
    <t>Resultados de criação artistica vinculada a espaços de exposição, de concerto e de teatro de âmbito internacional</t>
  </si>
  <si>
    <t>Prémio individual atribuido em concurso com júri de seleção nacional</t>
  </si>
  <si>
    <t>Prémio em co-autoria, atribuido em concurso com júri de seleção nacional</t>
  </si>
  <si>
    <t>Prémio individual atribuido em concurso com júri de seleção internacional</t>
  </si>
  <si>
    <t>Prémio em co-autoria, atribuido em concurso com júri de seleção internacional</t>
  </si>
  <si>
    <t>Participação em júris de doutoramento</t>
  </si>
  <si>
    <t xml:space="preserve">Participação em júris de provas públicas para professor </t>
  </si>
  <si>
    <t>Participação em júris para atribuição do título de especialista</t>
  </si>
  <si>
    <t>Participação em conferências como Chair, discussant, presidente de mesa, moderador ou equivalente</t>
  </si>
  <si>
    <t>P16</t>
  </si>
  <si>
    <t>P17</t>
  </si>
  <si>
    <t>Projetos/atividades de extensão e de prestação de serviços à comunidade</t>
  </si>
  <si>
    <r>
      <rPr>
        <b/>
        <sz val="10"/>
        <color indexed="8"/>
        <rFont val="Calibri"/>
        <family val="2"/>
      </rPr>
      <t>Outras atividades</t>
    </r>
    <r>
      <rPr>
        <sz val="9"/>
        <color indexed="8"/>
        <rFont val="Calibri"/>
        <family val="2"/>
      </rPr>
      <t xml:space="preserve"> (Pontuação máxima a considerar)</t>
    </r>
  </si>
  <si>
    <t>Participação em grupos de trabalho/comissões e outras atividades</t>
  </si>
  <si>
    <t>O28</t>
  </si>
  <si>
    <r>
      <t xml:space="preserve">Presidente de IP, Presidente de Comissão Instaladora de IP ou UO, Vice-Presidente de IP, Presidente ou Director de UO de ensino superior </t>
    </r>
    <r>
      <rPr>
        <sz val="10"/>
        <rFont val="Calibri"/>
        <family val="2"/>
      </rPr>
      <t>ou de investigação.</t>
    </r>
  </si>
  <si>
    <t>CONCURSO INTERNO PARA PROFESSOR COORDENADOR</t>
  </si>
  <si>
    <t>1-</t>
  </si>
  <si>
    <t xml:space="preserve">3- </t>
  </si>
  <si>
    <t>4-</t>
  </si>
  <si>
    <t>Criação artistica ou tecnológica  registada na SPA</t>
  </si>
  <si>
    <t>Outras Criações artisticas ou tecnológicas</t>
  </si>
  <si>
    <t>C11.1</t>
  </si>
  <si>
    <t>C11.2</t>
  </si>
  <si>
    <t>C11.3</t>
  </si>
  <si>
    <t xml:space="preserve">Criação artistica ou tecnológica validada externamente (por juri/ editora/museu/Casa da Música/fundação C. Gulbenkian/etc.) </t>
  </si>
  <si>
    <t>Critérios de desempate a usar sucessivamente</t>
  </si>
  <si>
    <t>2-</t>
  </si>
  <si>
    <t>Pontuação Total no conjunto das 3 componentes</t>
  </si>
  <si>
    <t>Pontuação total resultante da adição das componentes Ténico-Científica e Pedagógica</t>
  </si>
  <si>
    <t>Pontuação na componente Pedagógica</t>
  </si>
  <si>
    <t>Antiguidade na categoria atual</t>
  </si>
  <si>
    <t>Antiguidade na categoria  (anos)</t>
  </si>
  <si>
    <t>PONTUAÇÃO DO CURRICULO (CE)</t>
  </si>
  <si>
    <t>Avaliação e Pontuação do Currículo do Candidato</t>
  </si>
  <si>
    <t>Avaliação e Pontuação do Curriculodo Candidato</t>
  </si>
  <si>
    <t xml:space="preserve">Avaliação e Pontuação do Curriculo do Candidato </t>
  </si>
  <si>
    <t>Avaliação e Pontuação do Curriculo do Candidato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</si>
</sst>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4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</font>
    <font>
      <sz val="8"/>
      <name val="Calibri"/>
      <family val="2"/>
      <scheme val="minor"/>
    </font>
    <font>
      <sz val="11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8"/>
      <name val="Verdana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b/>
      <i/>
      <sz val="11"/>
      <color indexed="8"/>
      <name val="Arial Narrow"/>
      <family val="2"/>
    </font>
    <font>
      <sz val="9"/>
      <name val="Calibri"/>
      <family val="2"/>
    </font>
    <font>
      <b/>
      <sz val="11"/>
      <color indexed="8"/>
      <name val="Calibri"/>
      <family val="2"/>
    </font>
    <font>
      <b/>
      <sz val="14"/>
      <name val="Calibri"/>
      <family val="2"/>
    </font>
    <font>
      <sz val="14"/>
      <color indexed="8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name val="Calibri"/>
      <family val="2"/>
    </font>
    <font>
      <sz val="14"/>
      <name val="Calibri"/>
      <family val="2"/>
    </font>
    <font>
      <b/>
      <sz val="9"/>
      <name val="Calibri"/>
      <family val="2"/>
    </font>
    <font>
      <b/>
      <sz val="14"/>
      <color indexed="8"/>
      <name val="Calibri"/>
      <family val="2"/>
    </font>
    <font>
      <i/>
      <sz val="10"/>
      <color theme="1"/>
      <name val="Calibri"/>
      <family val="2"/>
      <scheme val="minor"/>
    </font>
    <font>
      <b/>
      <sz val="10"/>
      <color rgb="FF0070C0"/>
      <name val="Calibri"/>
      <family val="2"/>
    </font>
    <font>
      <b/>
      <sz val="10"/>
      <color theme="6" tint="-0.4999699890613556"/>
      <name val="Calibri"/>
      <family val="2"/>
    </font>
    <font>
      <b/>
      <sz val="12"/>
      <color theme="9" tint="-0.4999699890613556"/>
      <name val="Calibri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 tint="0.34999001026153564"/>
      <name val="Calibri"/>
      <family val="2"/>
    </font>
    <font>
      <sz val="9"/>
      <color theme="1" tint="0.34999001026153564"/>
      <name val="Calibri"/>
      <family val="2"/>
    </font>
    <font>
      <sz val="9"/>
      <color theme="1" tint="0.34999001026153564"/>
      <name val="Calibri"/>
      <family val="2"/>
      <scheme val="minor"/>
    </font>
    <font>
      <sz val="12"/>
      <name val="Calibri"/>
      <family val="2"/>
    </font>
    <font>
      <b/>
      <sz val="12"/>
      <color theme="6" tint="-0.4999699890613556"/>
      <name val="Calibri"/>
      <family val="2"/>
    </font>
    <font>
      <b/>
      <sz val="12"/>
      <color theme="3" tint="0.39998000860214233"/>
      <name val="Calibri"/>
      <family val="2"/>
      <scheme val="minor"/>
    </font>
    <font>
      <b/>
      <sz val="12"/>
      <color theme="6" tint="-0.4999699890613556"/>
      <name val="Calibri"/>
      <family val="2"/>
      <scheme val="minor"/>
    </font>
    <font>
      <b/>
      <sz val="12"/>
      <color theme="4" tint="-0.24997000396251678"/>
      <name val="Calibri"/>
      <family val="2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trike/>
      <sz val="10"/>
      <color rgb="FFC00000"/>
      <name val="Calibri"/>
      <family val="2"/>
    </font>
    <font>
      <b/>
      <sz val="10"/>
      <color theme="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4999699890613556"/>
        <bgColor indexed="64"/>
      </patternFill>
    </fill>
  </fills>
  <borders count="32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ck"/>
      <top style="thin"/>
      <bottom style="thin"/>
    </border>
    <border>
      <left/>
      <right/>
      <top/>
      <bottom style="thick"/>
    </border>
    <border>
      <left style="thin"/>
      <right style="thin"/>
      <top style="thin"/>
      <bottom/>
    </border>
    <border>
      <left style="thin"/>
      <right style="thick"/>
      <top style="thin"/>
      <bottom/>
    </border>
    <border>
      <left style="thin"/>
      <right style="thin"/>
      <top/>
      <bottom style="thin"/>
    </border>
    <border>
      <left/>
      <right style="thick"/>
      <top style="thin"/>
      <bottom style="thin"/>
    </border>
    <border>
      <left style="thin"/>
      <right style="thin"/>
      <top/>
      <bottom/>
    </border>
    <border>
      <left/>
      <right style="thin"/>
      <top style="thin"/>
      <bottom/>
    </border>
    <border>
      <left style="thin"/>
      <right style="thick"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/>
    </border>
    <border>
      <left/>
      <right/>
      <top style="thin"/>
      <bottom style="thin"/>
    </border>
    <border>
      <left style="thick"/>
      <right/>
      <top style="thick"/>
      <bottom style="thick"/>
    </border>
    <border>
      <left/>
      <right style="thick"/>
      <top style="thick"/>
      <bottom style="thick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thin"/>
      <bottom/>
    </border>
    <border>
      <left/>
      <right style="thin"/>
      <top style="thick"/>
      <bottom style="thick"/>
    </border>
    <border>
      <left style="thin"/>
      <right style="thick"/>
      <top style="thick"/>
      <bottom style="thick"/>
    </border>
    <border>
      <left/>
      <right/>
      <top/>
      <bottom style="thin"/>
    </border>
    <border>
      <left style="thin"/>
      <right/>
      <top style="thin"/>
      <bottom style="thin"/>
    </border>
    <border>
      <left style="thick"/>
      <right style="thin"/>
      <top style="thin"/>
      <bottom/>
    </border>
    <border>
      <left style="thick"/>
      <right style="thin"/>
      <top/>
      <bottom/>
    </border>
    <border>
      <left style="thick"/>
      <right style="thin"/>
      <top/>
      <bottom style="thin"/>
    </border>
    <border>
      <left/>
      <right style="thick"/>
      <top/>
      <bottom style="thin"/>
    </border>
    <border>
      <left style="thin"/>
      <right/>
      <top/>
      <bottom style="thin"/>
    </border>
    <border>
      <left style="thin"/>
      <right style="thick"/>
      <top/>
      <bottom/>
    </border>
    <border>
      <left/>
      <right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0" borderId="0" applyNumberFormat="0" applyFill="0" applyBorder="0">
      <alignment/>
      <protection locked="0"/>
    </xf>
  </cellStyleXfs>
  <cellXfs count="377">
    <xf numFmtId="0" fontId="0" fillId="0" borderId="0" xfId="0"/>
    <xf numFmtId="0" fontId="0" fillId="0" borderId="0" xfId="0" applyFont="1"/>
    <xf numFmtId="0" fontId="0" fillId="0" borderId="0" xfId="0" applyFont="1" applyFill="1" applyBorder="1"/>
    <xf numFmtId="0" fontId="4" fillId="0" borderId="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applyNumberFormat="1" applyFont="1" applyFill="1" applyAlignment="1">
      <alignment horizontal="center"/>
    </xf>
    <xf numFmtId="0" fontId="2" fillId="0" borderId="0" xfId="0" applyFont="1"/>
    <xf numFmtId="0" fontId="0" fillId="0" borderId="0" xfId="0" applyBorder="1" applyAlignment="1">
      <alignment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2" fillId="0" borderId="0" xfId="0" applyFont="1" applyFill="1" applyBorder="1"/>
    <xf numFmtId="0" fontId="0" fillId="3" borderId="0" xfId="0" applyFill="1"/>
    <xf numFmtId="0" fontId="0" fillId="3" borderId="0" xfId="0" applyFill="1" applyAlignment="1">
      <alignment horizontal="right" vertical="center"/>
    </xf>
    <xf numFmtId="0" fontId="11" fillId="3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horizontal="center" vertical="top" wrapText="1"/>
    </xf>
    <xf numFmtId="0" fontId="12" fillId="3" borderId="0" xfId="0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vertical="center" wrapText="1"/>
    </xf>
    <xf numFmtId="0" fontId="18" fillId="2" borderId="2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top" wrapText="1"/>
    </xf>
    <xf numFmtId="0" fontId="19" fillId="0" borderId="0" xfId="0" applyFont="1" applyFill="1" applyBorder="1" applyAlignment="1">
      <alignment horizontal="center" vertical="center" wrapText="1"/>
    </xf>
    <xf numFmtId="0" fontId="18" fillId="4" borderId="3" xfId="0" applyFont="1" applyFill="1" applyBorder="1" applyAlignment="1">
      <alignment horizontal="center" vertical="center" wrapText="1"/>
    </xf>
    <xf numFmtId="0" fontId="23" fillId="2" borderId="2" xfId="0" applyFont="1" applyFill="1" applyBorder="1" applyAlignment="1">
      <alignment horizontal="center" vertical="center" wrapText="1"/>
    </xf>
    <xf numFmtId="0" fontId="0" fillId="0" borderId="4" xfId="0" applyFont="1" applyFill="1" applyBorder="1"/>
    <xf numFmtId="0" fontId="21" fillId="0" borderId="1" xfId="0" applyFont="1" applyFill="1" applyBorder="1" applyAlignment="1">
      <alignment horizontal="center" vertical="center"/>
    </xf>
    <xf numFmtId="0" fontId="7" fillId="0" borderId="0" xfId="0" applyFont="1"/>
    <xf numFmtId="0" fontId="26" fillId="0" borderId="0" xfId="20" applyFont="1" applyAlignment="1" applyProtection="1">
      <alignment/>
      <protection/>
    </xf>
    <xf numFmtId="0" fontId="7" fillId="0" borderId="0" xfId="0" applyFont="1" applyAlignment="1">
      <alignment horizontal="center" wrapText="1"/>
    </xf>
    <xf numFmtId="2" fontId="21" fillId="0" borderId="1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Fill="1" applyAlignment="1">
      <alignment/>
    </xf>
    <xf numFmtId="2" fontId="18" fillId="5" borderId="1" xfId="0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26" fillId="0" borderId="0" xfId="20" applyFont="1" applyAlignment="1" applyProtection="1">
      <alignment horizontal="right" vertical="center"/>
      <protection/>
    </xf>
    <xf numFmtId="0" fontId="15" fillId="0" borderId="0" xfId="0" applyFont="1" applyAlignment="1">
      <alignment vertical="center" wrapText="1"/>
    </xf>
    <xf numFmtId="0" fontId="15" fillId="0" borderId="0" xfId="0" applyFont="1" applyFill="1"/>
    <xf numFmtId="0" fontId="15" fillId="0" borderId="0" xfId="0" applyFont="1"/>
    <xf numFmtId="9" fontId="29" fillId="0" borderId="0" xfId="0" applyNumberFormat="1" applyFont="1" applyFill="1" applyAlignment="1">
      <alignment horizontal="center" vertical="top" wrapText="1"/>
    </xf>
    <xf numFmtId="0" fontId="11" fillId="0" borderId="0" xfId="0" applyFont="1" applyBorder="1" applyAlignment="1">
      <alignment vertical="center"/>
    </xf>
    <xf numFmtId="0" fontId="26" fillId="0" borderId="0" xfId="20" applyFont="1" applyBorder="1" applyAlignment="1" applyProtection="1">
      <alignment/>
      <protection/>
    </xf>
    <xf numFmtId="0" fontId="26" fillId="0" borderId="4" xfId="20" applyFont="1" applyFill="1" applyBorder="1" applyAlignment="1" applyProtection="1">
      <alignment/>
      <protection/>
    </xf>
    <xf numFmtId="0" fontId="21" fillId="0" borderId="2" xfId="0" applyFont="1" applyFill="1" applyBorder="1" applyAlignment="1" applyProtection="1">
      <alignment horizontal="center" vertical="center"/>
      <protection locked="0"/>
    </xf>
    <xf numFmtId="0" fontId="21" fillId="4" borderId="2" xfId="0" applyFont="1" applyFill="1" applyBorder="1" applyAlignment="1">
      <alignment vertical="center"/>
    </xf>
    <xf numFmtId="0" fontId="21" fillId="4" borderId="2" xfId="0" applyFont="1" applyFill="1" applyBorder="1" applyAlignment="1">
      <alignment horizontal="center" vertical="center"/>
    </xf>
    <xf numFmtId="0" fontId="18" fillId="4" borderId="3" xfId="0" applyFont="1" applyFill="1" applyBorder="1" applyAlignment="1">
      <alignment horizontal="right" vertical="center"/>
    </xf>
    <xf numFmtId="0" fontId="18" fillId="0" borderId="3" xfId="0" applyFont="1" applyFill="1" applyBorder="1" applyAlignment="1" applyProtection="1">
      <alignment horizontal="right" vertical="center"/>
      <protection locked="0"/>
    </xf>
    <xf numFmtId="0" fontId="21" fillId="0" borderId="3" xfId="0" applyFont="1" applyFill="1" applyBorder="1" applyAlignment="1">
      <alignment horizontal="center" vertical="center"/>
    </xf>
    <xf numFmtId="2" fontId="18" fillId="5" borderId="5" xfId="0" applyNumberFormat="1" applyFont="1" applyFill="1" applyBorder="1" applyAlignment="1">
      <alignment horizontal="right" vertical="center"/>
    </xf>
    <xf numFmtId="0" fontId="18" fillId="4" borderId="6" xfId="0" applyFont="1" applyFill="1" applyBorder="1" applyAlignment="1">
      <alignment horizontal="right" vertical="center"/>
    </xf>
    <xf numFmtId="0" fontId="15" fillId="0" borderId="0" xfId="0" applyFont="1" applyFill="1" applyBorder="1"/>
    <xf numFmtId="0" fontId="15" fillId="0" borderId="4" xfId="0" applyFont="1" applyFill="1" applyBorder="1"/>
    <xf numFmtId="0" fontId="20" fillId="4" borderId="2" xfId="0" applyFont="1" applyFill="1" applyBorder="1"/>
    <xf numFmtId="0" fontId="20" fillId="0" borderId="3" xfId="0" applyFont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0" fillId="0" borderId="0" xfId="0"/>
    <xf numFmtId="0" fontId="7" fillId="0" borderId="0" xfId="0" applyFont="1" applyFill="1" applyBorder="1" applyAlignment="1">
      <alignment vertical="center" wrapText="1"/>
    </xf>
    <xf numFmtId="0" fontId="20" fillId="0" borderId="1" xfId="0" applyFont="1" applyBorder="1" applyAlignment="1">
      <alignment horizontal="center" vertical="center" wrapText="1"/>
    </xf>
    <xf numFmtId="0" fontId="21" fillId="0" borderId="3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2" fontId="21" fillId="0" borderId="1" xfId="0" applyNumberFormat="1" applyFont="1" applyFill="1" applyBorder="1" applyAlignment="1">
      <alignment vertical="center" wrapText="1"/>
    </xf>
    <xf numFmtId="0" fontId="19" fillId="4" borderId="3" xfId="0" applyFont="1" applyFill="1" applyBorder="1" applyAlignment="1">
      <alignment vertical="center"/>
    </xf>
    <xf numFmtId="0" fontId="2" fillId="0" borderId="0" xfId="0" applyFont="1" applyFill="1" applyAlignment="1">
      <alignment wrapText="1"/>
    </xf>
    <xf numFmtId="0" fontId="15" fillId="0" borderId="0" xfId="0" applyFont="1" applyFill="1" applyBorder="1" applyAlignment="1">
      <alignment horizontal="center" vertical="top" wrapText="1"/>
    </xf>
    <xf numFmtId="0" fontId="0" fillId="0" borderId="0" xfId="0"/>
    <xf numFmtId="0" fontId="7" fillId="0" borderId="0" xfId="0" applyFont="1" applyFill="1" applyBorder="1" applyAlignment="1">
      <alignment vertical="center" wrapText="1"/>
    </xf>
    <xf numFmtId="0" fontId="21" fillId="0" borderId="2" xfId="0" applyFont="1" applyFill="1" applyBorder="1" applyAlignment="1">
      <alignment horizontal="center" vertical="center" wrapText="1"/>
    </xf>
    <xf numFmtId="2" fontId="20" fillId="3" borderId="1" xfId="0" applyNumberFormat="1" applyFont="1" applyFill="1" applyBorder="1" applyAlignment="1">
      <alignment vertical="center" wrapText="1"/>
    </xf>
    <xf numFmtId="2" fontId="20" fillId="3" borderId="1" xfId="0" applyNumberFormat="1" applyFont="1" applyFill="1" applyBorder="1" applyAlignment="1">
      <alignment horizontal="right" vertical="center" wrapText="1"/>
    </xf>
    <xf numFmtId="2" fontId="20" fillId="3" borderId="7" xfId="0" applyNumberFormat="1" applyFont="1" applyFill="1" applyBorder="1" applyAlignment="1">
      <alignment horizontal="right" vertical="center" wrapText="1"/>
    </xf>
    <xf numFmtId="0" fontId="21" fillId="0" borderId="2" xfId="0" applyFont="1" applyFill="1" applyBorder="1" applyAlignment="1" applyProtection="1">
      <alignment horizontal="center" vertical="center" wrapText="1"/>
      <protection locked="0"/>
    </xf>
    <xf numFmtId="0" fontId="0" fillId="0" borderId="2" xfId="0" applyFont="1" applyFill="1" applyBorder="1" applyAlignment="1" applyProtection="1">
      <alignment horizontal="center" vertical="center" wrapText="1"/>
      <protection locked="0"/>
    </xf>
    <xf numFmtId="0" fontId="0" fillId="4" borderId="2" xfId="0" applyFont="1" applyFill="1" applyBorder="1" applyAlignment="1">
      <alignment horizontal="center" vertical="center" wrapText="1"/>
    </xf>
    <xf numFmtId="2" fontId="21" fillId="0" borderId="5" xfId="0" applyNumberFormat="1" applyFont="1" applyFill="1" applyBorder="1" applyAlignment="1">
      <alignment vertical="center" wrapText="1"/>
    </xf>
    <xf numFmtId="2" fontId="19" fillId="4" borderId="1" xfId="0" applyNumberFormat="1" applyFont="1" applyFill="1" applyBorder="1" applyAlignment="1">
      <alignment horizontal="right" vertical="center"/>
    </xf>
    <xf numFmtId="2" fontId="19" fillId="4" borderId="1" xfId="0" applyNumberFormat="1" applyFont="1" applyFill="1" applyBorder="1" applyAlignment="1">
      <alignment horizontal="right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21" fillId="0" borderId="5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21" fillId="0" borderId="1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0" fillId="0" borderId="0" xfId="0"/>
    <xf numFmtId="0" fontId="20" fillId="0" borderId="5" xfId="0" applyFont="1" applyFill="1" applyBorder="1" applyAlignment="1">
      <alignment horizontal="center" vertical="center" wrapText="1"/>
    </xf>
    <xf numFmtId="2" fontId="21" fillId="0" borderId="1" xfId="0" applyNumberFormat="1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center" vertical="center" wrapText="1"/>
    </xf>
    <xf numFmtId="0" fontId="7" fillId="0" borderId="0" xfId="0" applyFont="1" applyFill="1"/>
    <xf numFmtId="0" fontId="18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/>
    </xf>
    <xf numFmtId="0" fontId="18" fillId="0" borderId="5" xfId="0" applyFont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center" vertical="center"/>
    </xf>
    <xf numFmtId="0" fontId="20" fillId="0" borderId="5" xfId="0" applyFont="1" applyBorder="1" applyAlignment="1">
      <alignment vertical="center" wrapText="1"/>
    </xf>
    <xf numFmtId="0" fontId="8" fillId="0" borderId="9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0" fillId="0" borderId="0" xfId="0" applyFill="1"/>
    <xf numFmtId="0" fontId="19" fillId="0" borderId="0" xfId="0" applyFont="1" applyFill="1" applyBorder="1" applyAlignment="1">
      <alignment vertical="center"/>
    </xf>
    <xf numFmtId="2" fontId="19" fillId="0" borderId="0" xfId="0" applyNumberFormat="1" applyFont="1" applyFill="1" applyBorder="1" applyAlignment="1">
      <alignment horizontal="right" vertical="center"/>
    </xf>
    <xf numFmtId="0" fontId="20" fillId="0" borderId="0" xfId="0" applyFont="1" applyFill="1" applyBorder="1"/>
    <xf numFmtId="0" fontId="0" fillId="0" borderId="0" xfId="0" applyFont="1" applyFill="1"/>
    <xf numFmtId="0" fontId="18" fillId="2" borderId="5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2" fontId="21" fillId="5" borderId="1" xfId="0" applyNumberFormat="1" applyFont="1" applyFill="1" applyBorder="1" applyAlignment="1">
      <alignment vertical="center" wrapText="1"/>
    </xf>
    <xf numFmtId="2" fontId="21" fillId="5" borderId="5" xfId="0" applyNumberFormat="1" applyFont="1" applyFill="1" applyBorder="1" applyAlignment="1">
      <alignment vertical="center" wrapText="1"/>
    </xf>
    <xf numFmtId="2" fontId="21" fillId="0" borderId="5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2" fontId="21" fillId="0" borderId="1" xfId="0" applyNumberFormat="1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center" vertical="center" wrapText="1"/>
    </xf>
    <xf numFmtId="2" fontId="15" fillId="4" borderId="3" xfId="0" applyNumberFormat="1" applyFont="1" applyFill="1" applyBorder="1" applyAlignment="1">
      <alignment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 applyProtection="1">
      <alignment horizontal="right" vertical="center"/>
      <protection locked="0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wrapText="1"/>
    </xf>
    <xf numFmtId="0" fontId="0" fillId="0" borderId="0" xfId="0"/>
    <xf numFmtId="0" fontId="0" fillId="0" borderId="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top" wrapText="1"/>
    </xf>
    <xf numFmtId="2" fontId="34" fillId="5" borderId="3" xfId="0" applyNumberFormat="1" applyFont="1" applyFill="1" applyBorder="1" applyAlignment="1">
      <alignment/>
    </xf>
    <xf numFmtId="2" fontId="7" fillId="4" borderId="1" xfId="0" applyNumberFormat="1" applyFont="1" applyFill="1" applyBorder="1" applyAlignment="1">
      <alignment vertical="center" wrapText="1"/>
    </xf>
    <xf numFmtId="0" fontId="37" fillId="0" borderId="12" xfId="0" applyFont="1" applyFill="1" applyBorder="1" applyAlignment="1">
      <alignment horizontal="center" vertical="center" wrapText="1"/>
    </xf>
    <xf numFmtId="0" fontId="36" fillId="0" borderId="13" xfId="0" applyFont="1" applyFill="1" applyBorder="1" applyAlignment="1">
      <alignment horizontal="center" vertical="center" wrapText="1"/>
    </xf>
    <xf numFmtId="0" fontId="37" fillId="0" borderId="9" xfId="0" applyFont="1" applyFill="1" applyBorder="1" applyAlignment="1">
      <alignment horizontal="center" vertical="center" wrapText="1"/>
    </xf>
    <xf numFmtId="0" fontId="36" fillId="0" borderId="7" xfId="0" applyFont="1" applyFill="1" applyBorder="1" applyAlignment="1">
      <alignment horizontal="center" vertical="center" wrapText="1"/>
    </xf>
    <xf numFmtId="0" fontId="37" fillId="0" borderId="14" xfId="0" applyFont="1" applyFill="1" applyBorder="1" applyAlignment="1">
      <alignment horizontal="center" vertical="center" wrapText="1"/>
    </xf>
    <xf numFmtId="0" fontId="37" fillId="0" borderId="7" xfId="0" applyFont="1" applyFill="1" applyBorder="1" applyAlignment="1">
      <alignment horizontal="center" vertical="center" wrapText="1"/>
    </xf>
    <xf numFmtId="0" fontId="38" fillId="0" borderId="9" xfId="0" applyFont="1" applyFill="1" applyBorder="1" applyAlignment="1">
      <alignment horizontal="center"/>
    </xf>
    <xf numFmtId="0" fontId="21" fillId="0" borderId="2" xfId="0" applyFont="1" applyFill="1" applyBorder="1" applyAlignment="1">
      <alignment vertical="center" wrapText="1"/>
    </xf>
    <xf numFmtId="0" fontId="37" fillId="0" borderId="9" xfId="0" applyFont="1" applyBorder="1" applyAlignment="1">
      <alignment horizontal="center" vertical="center" wrapText="1"/>
    </xf>
    <xf numFmtId="0" fontId="37" fillId="0" borderId="7" xfId="0" applyFont="1" applyBorder="1" applyAlignment="1">
      <alignment horizontal="center" vertical="center" wrapText="1"/>
    </xf>
    <xf numFmtId="2" fontId="18" fillId="0" borderId="1" xfId="0" applyNumberFormat="1" applyFont="1" applyFill="1" applyBorder="1" applyAlignment="1">
      <alignment horizontal="right" vertical="center"/>
    </xf>
    <xf numFmtId="0" fontId="21" fillId="0" borderId="6" xfId="0" applyFont="1" applyFill="1" applyBorder="1" applyAlignment="1">
      <alignment horizontal="center" vertical="center"/>
    </xf>
    <xf numFmtId="2" fontId="21" fillId="0" borderId="5" xfId="0" applyNumberFormat="1" applyFont="1" applyFill="1" applyBorder="1" applyAlignment="1">
      <alignment horizontal="right" vertical="center"/>
    </xf>
    <xf numFmtId="0" fontId="21" fillId="0" borderId="15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39" fillId="0" borderId="0" xfId="0" applyFont="1"/>
    <xf numFmtId="0" fontId="39" fillId="0" borderId="0" xfId="0" applyFont="1" applyAlignment="1">
      <alignment horizontal="center" vertical="center"/>
    </xf>
    <xf numFmtId="0" fontId="35" fillId="0" borderId="0" xfId="0" applyFont="1" applyFill="1" applyBorder="1"/>
    <xf numFmtId="2" fontId="41" fillId="0" borderId="16" xfId="0" applyNumberFormat="1" applyFont="1" applyFill="1" applyBorder="1" applyAlignment="1">
      <alignment vertical="top" wrapText="1"/>
    </xf>
    <xf numFmtId="2" fontId="42" fillId="0" borderId="17" xfId="0" applyNumberFormat="1" applyFont="1" applyFill="1" applyBorder="1" applyAlignment="1">
      <alignment vertical="top" wrapText="1"/>
    </xf>
    <xf numFmtId="2" fontId="40" fillId="0" borderId="18" xfId="0" applyNumberFormat="1" applyFont="1" applyFill="1" applyBorder="1" applyAlignment="1">
      <alignment horizontal="right" vertical="center"/>
    </xf>
    <xf numFmtId="2" fontId="43" fillId="0" borderId="19" xfId="0" applyNumberFormat="1" applyFont="1" applyFill="1" applyBorder="1" applyAlignment="1">
      <alignment horizontal="right" vertical="center"/>
    </xf>
    <xf numFmtId="0" fontId="44" fillId="0" borderId="0" xfId="0" applyFont="1" applyFill="1" applyBorder="1"/>
    <xf numFmtId="0" fontId="14" fillId="0" borderId="1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right" vertical="center"/>
    </xf>
    <xf numFmtId="0" fontId="18" fillId="0" borderId="20" xfId="0" applyFont="1" applyFill="1" applyBorder="1" applyAlignment="1">
      <alignment vertical="center" wrapText="1"/>
    </xf>
    <xf numFmtId="0" fontId="18" fillId="0" borderId="14" xfId="0" applyFont="1" applyFill="1" applyBorder="1" applyAlignment="1">
      <alignment vertical="center" wrapText="1"/>
    </xf>
    <xf numFmtId="0" fontId="18" fillId="0" borderId="6" xfId="0" applyFont="1" applyFill="1" applyBorder="1" applyAlignment="1" applyProtection="1">
      <alignment horizontal="center" vertical="center"/>
      <protection locked="0"/>
    </xf>
    <xf numFmtId="0" fontId="24" fillId="0" borderId="1" xfId="0" applyFont="1" applyBorder="1" applyAlignment="1">
      <alignment horizontal="left" vertical="center"/>
    </xf>
    <xf numFmtId="0" fontId="45" fillId="0" borderId="0" xfId="0" applyFont="1"/>
    <xf numFmtId="0" fontId="21" fillId="0" borderId="0" xfId="0" applyFont="1" applyFill="1" applyBorder="1" applyAlignment="1" applyProtection="1">
      <alignment horizontal="center" vertical="center" wrapText="1"/>
      <protection locked="0"/>
    </xf>
    <xf numFmtId="0" fontId="44" fillId="0" borderId="0" xfId="0" applyFont="1"/>
    <xf numFmtId="2" fontId="43" fillId="0" borderId="21" xfId="0" applyNumberFormat="1" applyFont="1" applyFill="1" applyBorder="1" applyAlignment="1">
      <alignment horizontal="right" vertical="center"/>
    </xf>
    <xf numFmtId="2" fontId="40" fillId="0" borderId="22" xfId="0" applyNumberFormat="1" applyFont="1" applyFill="1" applyBorder="1" applyAlignment="1">
      <alignment horizontal="right" vertical="center"/>
    </xf>
    <xf numFmtId="0" fontId="21" fillId="0" borderId="1" xfId="0" applyFont="1" applyFill="1" applyBorder="1" applyAlignment="1">
      <alignment horizontal="center" vertical="center" wrapText="1"/>
    </xf>
    <xf numFmtId="0" fontId="28" fillId="0" borderId="23" xfId="0" applyFont="1" applyFill="1" applyBorder="1" applyAlignment="1">
      <alignment vertical="top" wrapText="1"/>
    </xf>
    <xf numFmtId="0" fontId="28" fillId="0" borderId="4" xfId="0" applyFont="1" applyFill="1" applyBorder="1" applyAlignment="1">
      <alignment vertical="top" wrapText="1"/>
    </xf>
    <xf numFmtId="0" fontId="28" fillId="0" borderId="0" xfId="0" applyFont="1" applyFill="1" applyAlignment="1">
      <alignment vertical="top" wrapText="1"/>
    </xf>
    <xf numFmtId="0" fontId="28" fillId="0" borderId="0" xfId="0" applyFont="1" applyFill="1" applyBorder="1" applyAlignment="1">
      <alignment vertical="top" wrapText="1"/>
    </xf>
    <xf numFmtId="0" fontId="21" fillId="5" borderId="2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0" fillId="0" borderId="0" xfId="0"/>
    <xf numFmtId="0" fontId="24" fillId="4" borderId="1" xfId="0" applyFont="1" applyFill="1" applyBorder="1" applyAlignment="1">
      <alignment horizontal="center" vertical="center" wrapText="1"/>
    </xf>
    <xf numFmtId="2" fontId="31" fillId="0" borderId="1" xfId="0" applyNumberFormat="1" applyFont="1" applyFill="1" applyBorder="1" applyAlignment="1">
      <alignment horizontal="center" vertical="center"/>
    </xf>
    <xf numFmtId="2" fontId="32" fillId="0" borderId="1" xfId="0" applyNumberFormat="1" applyFont="1" applyFill="1" applyBorder="1" applyAlignment="1">
      <alignment horizontal="center" vertical="center"/>
    </xf>
    <xf numFmtId="2" fontId="33" fillId="0" borderId="1" xfId="0" applyNumberFormat="1" applyFont="1" applyBorder="1" applyAlignment="1">
      <alignment horizontal="center" vertical="center"/>
    </xf>
    <xf numFmtId="2" fontId="33" fillId="5" borderId="1" xfId="0" applyNumberFormat="1" applyFont="1" applyFill="1" applyBorder="1" applyAlignment="1">
      <alignment horizontal="center" vertical="center"/>
    </xf>
    <xf numFmtId="164" fontId="19" fillId="0" borderId="1" xfId="0" applyNumberFormat="1" applyFont="1" applyFill="1" applyBorder="1" applyAlignment="1">
      <alignment horizontal="center" vertical="center"/>
    </xf>
    <xf numFmtId="164" fontId="19" fillId="0" borderId="1" xfId="0" applyNumberFormat="1" applyFont="1" applyBorder="1" applyAlignment="1">
      <alignment horizontal="center" vertical="center"/>
    </xf>
    <xf numFmtId="164" fontId="16" fillId="0" borderId="0" xfId="0" applyNumberFormat="1" applyFont="1" applyFill="1" applyAlignment="1">
      <alignment horizontal="left"/>
    </xf>
    <xf numFmtId="164" fontId="16" fillId="0" borderId="0" xfId="0" applyNumberFormat="1" applyFont="1" applyFill="1" applyBorder="1" applyAlignment="1">
      <alignment horizontal="left" vertical="top" wrapText="1"/>
    </xf>
    <xf numFmtId="0" fontId="0" fillId="0" borderId="0" xfId="0" applyFill="1" applyBorder="1"/>
    <xf numFmtId="0" fontId="24" fillId="0" borderId="0" xfId="0" applyFont="1" applyFill="1" applyBorder="1" applyAlignment="1">
      <alignment horizontal="center" vertical="center" wrapText="1"/>
    </xf>
    <xf numFmtId="0" fontId="34" fillId="0" borderId="0" xfId="0" applyFont="1"/>
    <xf numFmtId="0" fontId="24" fillId="5" borderId="1" xfId="0" applyFont="1" applyFill="1" applyBorder="1" applyAlignment="1">
      <alignment vertical="center"/>
    </xf>
    <xf numFmtId="2" fontId="24" fillId="5" borderId="1" xfId="0" applyNumberFormat="1" applyFont="1" applyFill="1" applyBorder="1" applyAlignment="1">
      <alignment horizontal="center" vertical="center"/>
    </xf>
    <xf numFmtId="164" fontId="19" fillId="5" borderId="1" xfId="0" applyNumberFormat="1" applyFont="1" applyFill="1" applyBorder="1" applyAlignment="1">
      <alignment horizontal="center" vertical="center"/>
    </xf>
    <xf numFmtId="49" fontId="0" fillId="3" borderId="0" xfId="0" applyNumberFormat="1" applyFill="1" applyBorder="1" applyAlignment="1" applyProtection="1">
      <alignment horizontal="left" vertical="center"/>
      <protection locked="0"/>
    </xf>
    <xf numFmtId="0" fontId="20" fillId="0" borderId="2" xfId="0" applyFont="1" applyBorder="1" applyAlignment="1" applyProtection="1">
      <alignment horizontal="center" vertical="center"/>
      <protection locked="0"/>
    </xf>
    <xf numFmtId="0" fontId="44" fillId="0" borderId="1" xfId="0" applyFont="1" applyBorder="1" applyAlignment="1">
      <alignment horizontal="center" vertical="center"/>
    </xf>
    <xf numFmtId="2" fontId="35" fillId="0" borderId="1" xfId="0" applyNumberFormat="1" applyFont="1" applyBorder="1"/>
    <xf numFmtId="0" fontId="35" fillId="0" borderId="1" xfId="0" applyFont="1" applyBorder="1"/>
    <xf numFmtId="0" fontId="0" fillId="3" borderId="1" xfId="0" applyFill="1" applyBorder="1" applyAlignment="1" applyProtection="1">
      <alignment horizontal="left" vertical="center"/>
      <protection locked="0"/>
    </xf>
    <xf numFmtId="0" fontId="44" fillId="0" borderId="24" xfId="0" applyFont="1" applyBorder="1" applyAlignment="1">
      <alignment horizontal="left" vertical="center"/>
    </xf>
    <xf numFmtId="0" fontId="44" fillId="0" borderId="15" xfId="0" applyFont="1" applyBorder="1" applyAlignment="1">
      <alignment horizontal="left" vertical="center"/>
    </xf>
    <xf numFmtId="0" fontId="44" fillId="0" borderId="2" xfId="0" applyFont="1" applyBorder="1" applyAlignment="1">
      <alignment horizontal="left" vertical="center"/>
    </xf>
    <xf numFmtId="0" fontId="0" fillId="3" borderId="0" xfId="0" applyFill="1" applyAlignment="1">
      <alignment horizontal="left" vertical="center"/>
    </xf>
    <xf numFmtId="0" fontId="0" fillId="3" borderId="1" xfId="0" applyFill="1" applyBorder="1" applyAlignment="1">
      <alignment horizontal="left" vertical="center"/>
    </xf>
    <xf numFmtId="0" fontId="13" fillId="3" borderId="1" xfId="0" applyFont="1" applyFill="1" applyBorder="1" applyAlignment="1">
      <alignment horizontal="left" vertical="center"/>
    </xf>
    <xf numFmtId="0" fontId="0" fillId="3" borderId="0" xfId="0" applyFill="1" applyBorder="1" applyAlignment="1">
      <alignment horizontal="left" vertical="center"/>
    </xf>
    <xf numFmtId="0" fontId="0" fillId="3" borderId="1" xfId="0" applyFill="1" applyBorder="1" applyAlignment="1" applyProtection="1">
      <alignment vertical="center"/>
      <protection/>
    </xf>
    <xf numFmtId="0" fontId="0" fillId="3" borderId="0" xfId="0" applyFill="1" applyBorder="1" applyAlignment="1" applyProtection="1">
      <alignment vertical="center"/>
      <protection/>
    </xf>
    <xf numFmtId="0" fontId="13" fillId="3" borderId="1" xfId="0" applyFont="1" applyFill="1" applyBorder="1" applyAlignment="1">
      <alignment horizontal="left" vertical="center"/>
    </xf>
    <xf numFmtId="0" fontId="0" fillId="3" borderId="1" xfId="0" applyFill="1" applyBorder="1" applyAlignment="1" applyProtection="1">
      <alignment horizontal="left" vertical="center"/>
      <protection locked="0"/>
    </xf>
    <xf numFmtId="0" fontId="0" fillId="3" borderId="24" xfId="0" applyFill="1" applyBorder="1" applyAlignment="1" applyProtection="1">
      <alignment horizontal="left" vertical="center"/>
      <protection locked="0"/>
    </xf>
    <xf numFmtId="0" fontId="0" fillId="3" borderId="15" xfId="0" applyFill="1" applyBorder="1" applyAlignment="1" applyProtection="1">
      <alignment horizontal="left" vertical="center"/>
      <protection locked="0"/>
    </xf>
    <xf numFmtId="0" fontId="0" fillId="3" borderId="2" xfId="0" applyFill="1" applyBorder="1" applyAlignment="1" applyProtection="1">
      <alignment horizontal="left" vertical="center"/>
      <protection locked="0"/>
    </xf>
    <xf numFmtId="0" fontId="12" fillId="0" borderId="0" xfId="0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vertical="center" wrapText="1"/>
    </xf>
    <xf numFmtId="0" fontId="11" fillId="3" borderId="0" xfId="0" applyFont="1" applyFill="1" applyAlignment="1">
      <alignment wrapText="1"/>
    </xf>
    <xf numFmtId="49" fontId="0" fillId="3" borderId="24" xfId="0" applyNumberFormat="1" applyFill="1" applyBorder="1" applyAlignment="1" applyProtection="1">
      <alignment horizontal="left" vertical="center"/>
      <protection locked="0"/>
    </xf>
    <xf numFmtId="49" fontId="0" fillId="3" borderId="15" xfId="0" applyNumberFormat="1" applyFill="1" applyBorder="1" applyAlignment="1" applyProtection="1">
      <alignment horizontal="left" vertical="center"/>
      <protection locked="0"/>
    </xf>
    <xf numFmtId="49" fontId="0" fillId="3" borderId="2" xfId="0" applyNumberFormat="1" applyFill="1" applyBorder="1" applyAlignment="1" applyProtection="1">
      <alignment horizontal="left" vertical="center"/>
      <protection locked="0"/>
    </xf>
    <xf numFmtId="2" fontId="21" fillId="0" borderId="5" xfId="0" applyNumberFormat="1" applyFont="1" applyFill="1" applyBorder="1" applyAlignment="1">
      <alignment horizontal="right" vertical="center" wrapText="1"/>
    </xf>
    <xf numFmtId="2" fontId="21" fillId="0" borderId="7" xfId="0" applyNumberFormat="1" applyFont="1" applyFill="1" applyBorder="1" applyAlignment="1">
      <alignment horizontal="right" vertical="center" wrapText="1"/>
    </xf>
    <xf numFmtId="0" fontId="0" fillId="0" borderId="25" xfId="0" applyFont="1" applyFill="1" applyBorder="1" applyAlignment="1" applyProtection="1">
      <alignment horizontal="center" vertical="center" wrapText="1"/>
      <protection locked="0"/>
    </xf>
    <xf numFmtId="0" fontId="0" fillId="0" borderId="26" xfId="0" applyFont="1" applyFill="1" applyBorder="1" applyAlignment="1" applyProtection="1">
      <alignment horizontal="center" vertical="center" wrapText="1"/>
      <protection locked="0"/>
    </xf>
    <xf numFmtId="0" fontId="0" fillId="0" borderId="27" xfId="0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Fill="1" applyBorder="1" applyAlignment="1">
      <alignment vertical="center" wrapText="1"/>
    </xf>
    <xf numFmtId="0" fontId="17" fillId="0" borderId="0" xfId="0" applyFont="1" applyAlignment="1">
      <alignment wrapText="1"/>
    </xf>
    <xf numFmtId="0" fontId="9" fillId="0" borderId="0" xfId="0" applyFont="1" applyFill="1" applyBorder="1" applyAlignment="1">
      <alignment horizontal="center" vertical="top" wrapText="1"/>
    </xf>
    <xf numFmtId="0" fontId="9" fillId="0" borderId="4" xfId="0" applyFont="1" applyFill="1" applyBorder="1" applyAlignment="1">
      <alignment horizontal="center" vertical="top" wrapText="1"/>
    </xf>
    <xf numFmtId="0" fontId="9" fillId="0" borderId="0" xfId="0" applyFont="1" applyFill="1" applyAlignment="1">
      <alignment horizontal="center" vertical="top" wrapText="1"/>
    </xf>
    <xf numFmtId="0" fontId="7" fillId="0" borderId="0" xfId="0" applyFont="1" applyFill="1" applyBorder="1" applyAlignment="1">
      <alignment vertical="center" wrapText="1"/>
    </xf>
    <xf numFmtId="0" fontId="2" fillId="0" borderId="0" xfId="0" applyFont="1" applyAlignment="1">
      <alignment wrapText="1"/>
    </xf>
    <xf numFmtId="0" fontId="18" fillId="2" borderId="10" xfId="0" applyFont="1" applyFill="1" applyBorder="1" applyAlignment="1">
      <alignment horizontal="center" vertical="center" wrapText="1"/>
    </xf>
    <xf numFmtId="0" fontId="18" fillId="2" borderId="13" xfId="0" applyFont="1" applyFill="1" applyBorder="1" applyAlignment="1">
      <alignment horizontal="center" vertical="center" wrapText="1"/>
    </xf>
    <xf numFmtId="0" fontId="18" fillId="2" borderId="23" xfId="0" applyFont="1" applyFill="1" applyBorder="1" applyAlignment="1">
      <alignment horizontal="center" vertical="center" wrapText="1"/>
    </xf>
    <xf numFmtId="0" fontId="0" fillId="0" borderId="23" xfId="0" applyBorder="1"/>
    <xf numFmtId="0" fontId="0" fillId="0" borderId="28" xfId="0" applyBorder="1"/>
    <xf numFmtId="0" fontId="18" fillId="2" borderId="5" xfId="0" applyFont="1" applyFill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center" vertical="center" wrapText="1"/>
    </xf>
    <xf numFmtId="0" fontId="23" fillId="2" borderId="6" xfId="0" applyFont="1" applyFill="1" applyBorder="1" applyAlignment="1">
      <alignment horizontal="center" vertical="center" wrapText="1"/>
    </xf>
    <xf numFmtId="0" fontId="23" fillId="2" borderId="11" xfId="0" applyFont="1" applyFill="1" applyBorder="1" applyAlignment="1">
      <alignment horizontal="center" vertical="center" wrapText="1"/>
    </xf>
    <xf numFmtId="2" fontId="21" fillId="0" borderId="24" xfId="0" applyNumberFormat="1" applyFont="1" applyFill="1" applyBorder="1" applyAlignment="1">
      <alignment horizontal="left" vertical="center" wrapText="1"/>
    </xf>
    <xf numFmtId="2" fontId="21" fillId="0" borderId="2" xfId="0" applyNumberFormat="1" applyFont="1" applyFill="1" applyBorder="1" applyAlignment="1">
      <alignment horizontal="left" vertical="center" wrapText="1"/>
    </xf>
    <xf numFmtId="0" fontId="23" fillId="2" borderId="20" xfId="0" applyFont="1" applyFill="1" applyBorder="1" applyAlignment="1">
      <alignment horizontal="center" vertical="center" wrapText="1"/>
    </xf>
    <xf numFmtId="0" fontId="22" fillId="2" borderId="10" xfId="0" applyFont="1" applyFill="1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13" xfId="0" applyBorder="1" applyAlignment="1">
      <alignment vertical="center"/>
    </xf>
    <xf numFmtId="0" fontId="18" fillId="2" borderId="24" xfId="0" applyFont="1" applyFill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center" vertical="center" wrapText="1"/>
    </xf>
    <xf numFmtId="2" fontId="21" fillId="0" borderId="1" xfId="0" applyNumberFormat="1" applyFont="1" applyFill="1" applyBorder="1" applyAlignment="1">
      <alignment horizontal="left" vertical="center" wrapText="1"/>
    </xf>
    <xf numFmtId="0" fontId="19" fillId="4" borderId="0" xfId="0" applyFont="1" applyFill="1" applyBorder="1" applyAlignment="1">
      <alignment horizontal="center" vertical="center" wrapText="1"/>
    </xf>
    <xf numFmtId="0" fontId="19" fillId="4" borderId="15" xfId="0" applyFont="1" applyFill="1" applyBorder="1" applyAlignment="1">
      <alignment horizontal="center" vertical="center" wrapText="1"/>
    </xf>
    <xf numFmtId="0" fontId="19" fillId="4" borderId="2" xfId="0" applyFont="1" applyFill="1" applyBorder="1" applyAlignment="1">
      <alignment horizontal="center" vertical="center" wrapText="1"/>
    </xf>
    <xf numFmtId="2" fontId="21" fillId="0" borderId="20" xfId="0" applyNumberFormat="1" applyFont="1" applyFill="1" applyBorder="1" applyAlignment="1">
      <alignment horizontal="left" vertical="center" wrapText="1"/>
    </xf>
    <xf numFmtId="2" fontId="21" fillId="0" borderId="10" xfId="0" applyNumberFormat="1" applyFont="1" applyFill="1" applyBorder="1" applyAlignment="1">
      <alignment horizontal="left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/>
    </xf>
    <xf numFmtId="2" fontId="21" fillId="0" borderId="9" xfId="0" applyNumberFormat="1" applyFont="1" applyFill="1" applyBorder="1" applyAlignment="1">
      <alignment horizontal="right" vertical="center" wrapText="1"/>
    </xf>
    <xf numFmtId="0" fontId="34" fillId="0" borderId="6" xfId="0" applyFont="1" applyFill="1" applyBorder="1" applyAlignment="1">
      <alignment horizontal="center"/>
    </xf>
    <xf numFmtId="0" fontId="34" fillId="0" borderId="30" xfId="0" applyFont="1" applyFill="1" applyBorder="1" applyAlignment="1">
      <alignment horizontal="center"/>
    </xf>
    <xf numFmtId="0" fontId="34" fillId="0" borderId="11" xfId="0" applyFont="1" applyFill="1" applyBorder="1" applyAlignment="1">
      <alignment horizontal="center"/>
    </xf>
    <xf numFmtId="0" fontId="19" fillId="4" borderId="24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21" fillId="0" borderId="31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1" fillId="0" borderId="23" xfId="0" applyFont="1" applyFill="1" applyBorder="1" applyAlignment="1">
      <alignment horizontal="center" vertical="center" wrapText="1"/>
    </xf>
    <xf numFmtId="2" fontId="21" fillId="0" borderId="14" xfId="0" applyNumberFormat="1" applyFont="1" applyFill="1" applyBorder="1" applyAlignment="1">
      <alignment horizontal="left" vertical="center" wrapText="1"/>
    </xf>
    <xf numFmtId="2" fontId="21" fillId="0" borderId="12" xfId="0" applyNumberFormat="1" applyFont="1" applyFill="1" applyBorder="1" applyAlignment="1">
      <alignment horizontal="left" vertical="center" wrapText="1"/>
    </xf>
    <xf numFmtId="2" fontId="21" fillId="0" borderId="29" xfId="0" applyNumberFormat="1" applyFont="1" applyFill="1" applyBorder="1" applyAlignment="1">
      <alignment horizontal="left" vertical="center" wrapText="1"/>
    </xf>
    <xf numFmtId="2" fontId="21" fillId="0" borderId="13" xfId="0" applyNumberFormat="1" applyFont="1" applyFill="1" applyBorder="1" applyAlignment="1">
      <alignment horizontal="left" vertical="center" wrapText="1"/>
    </xf>
    <xf numFmtId="2" fontId="21" fillId="0" borderId="5" xfId="0" applyNumberFormat="1" applyFont="1" applyFill="1" applyBorder="1" applyAlignment="1">
      <alignment horizontal="center" vertical="center" wrapText="1"/>
    </xf>
    <xf numFmtId="2" fontId="21" fillId="0" borderId="9" xfId="0" applyNumberFormat="1" applyFont="1" applyFill="1" applyBorder="1" applyAlignment="1">
      <alignment horizontal="center" vertical="center" wrapText="1"/>
    </xf>
    <xf numFmtId="2" fontId="21" fillId="0" borderId="7" xfId="0" applyNumberFormat="1" applyFont="1" applyFill="1" applyBorder="1" applyAlignment="1">
      <alignment horizontal="center" vertical="center" wrapText="1"/>
    </xf>
    <xf numFmtId="0" fontId="21" fillId="0" borderId="6" xfId="0" applyFont="1" applyFill="1" applyBorder="1" applyAlignment="1">
      <alignment horizontal="center" vertical="center" wrapText="1"/>
    </xf>
    <xf numFmtId="0" fontId="21" fillId="0" borderId="30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 applyProtection="1">
      <alignment horizontal="center" vertical="center" wrapText="1"/>
      <protection locked="0"/>
    </xf>
    <xf numFmtId="0" fontId="21" fillId="0" borderId="12" xfId="0" applyFont="1" applyFill="1" applyBorder="1" applyAlignment="1" applyProtection="1">
      <alignment horizontal="center" vertical="center" wrapText="1"/>
      <protection locked="0"/>
    </xf>
    <xf numFmtId="0" fontId="21" fillId="0" borderId="13" xfId="0" applyFont="1" applyFill="1" applyBorder="1" applyAlignment="1" applyProtection="1">
      <alignment horizontal="center" vertical="center" wrapText="1"/>
      <protection locked="0"/>
    </xf>
    <xf numFmtId="0" fontId="23" fillId="2" borderId="5" xfId="0" applyFont="1" applyFill="1" applyBorder="1" applyAlignment="1">
      <alignment horizontal="center" vertical="center" wrapText="1"/>
    </xf>
    <xf numFmtId="0" fontId="23" fillId="2" borderId="7" xfId="0" applyFont="1" applyFill="1" applyBorder="1" applyAlignment="1">
      <alignment horizontal="center" vertical="center" wrapText="1"/>
    </xf>
    <xf numFmtId="0" fontId="19" fillId="4" borderId="20" xfId="0" applyFont="1" applyFill="1" applyBorder="1" applyAlignment="1">
      <alignment horizontal="center" vertical="center" wrapText="1"/>
    </xf>
    <xf numFmtId="0" fontId="19" fillId="4" borderId="31" xfId="0" applyFont="1" applyFill="1" applyBorder="1" applyAlignment="1">
      <alignment horizontal="center" vertical="center" wrapText="1"/>
    </xf>
    <xf numFmtId="0" fontId="19" fillId="4" borderId="10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21" fillId="0" borderId="5" xfId="0" applyFont="1" applyFill="1" applyBorder="1" applyAlignment="1">
      <alignment horizontal="center" vertical="center" wrapText="1"/>
    </xf>
    <xf numFmtId="0" fontId="21" fillId="0" borderId="7" xfId="0" applyFont="1" applyFill="1" applyBorder="1" applyAlignment="1">
      <alignment horizontal="center" vertical="center" wrapText="1"/>
    </xf>
    <xf numFmtId="0" fontId="21" fillId="0" borderId="25" xfId="0" applyFont="1" applyFill="1" applyBorder="1" applyAlignment="1" applyProtection="1">
      <alignment horizontal="center" vertical="center" wrapText="1"/>
      <protection locked="0"/>
    </xf>
    <xf numFmtId="0" fontId="21" fillId="0" borderId="27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>
      <alignment horizontal="center" vertical="top" wrapText="1"/>
    </xf>
    <xf numFmtId="0" fontId="35" fillId="6" borderId="0" xfId="0" applyFont="1" applyFill="1" applyBorder="1" applyAlignment="1">
      <alignment horizontal="center"/>
    </xf>
    <xf numFmtId="0" fontId="18" fillId="0" borderId="20" xfId="0" applyFont="1" applyFill="1" applyBorder="1" applyAlignment="1">
      <alignment horizontal="center" vertical="center" wrapText="1"/>
    </xf>
    <xf numFmtId="0" fontId="21" fillId="0" borderId="20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horizontal="left" vertical="center" wrapText="1"/>
    </xf>
    <xf numFmtId="0" fontId="21" fillId="0" borderId="29" xfId="0" applyFont="1" applyFill="1" applyBorder="1" applyAlignment="1">
      <alignment horizontal="left" vertical="center" wrapText="1"/>
    </xf>
    <xf numFmtId="0" fontId="21" fillId="0" borderId="13" xfId="0" applyFont="1" applyFill="1" applyBorder="1" applyAlignment="1">
      <alignment horizontal="left" vertical="center" wrapText="1"/>
    </xf>
    <xf numFmtId="0" fontId="21" fillId="0" borderId="6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/>
    </xf>
    <xf numFmtId="0" fontId="21" fillId="0" borderId="25" xfId="0" applyFont="1" applyFill="1" applyBorder="1" applyAlignment="1" applyProtection="1">
      <alignment horizontal="center" vertical="center"/>
      <protection locked="0"/>
    </xf>
    <xf numFmtId="0" fontId="21" fillId="0" borderId="27" xfId="0" applyFont="1" applyFill="1" applyBorder="1" applyAlignment="1" applyProtection="1">
      <alignment horizontal="center" vertical="center"/>
      <protection locked="0"/>
    </xf>
    <xf numFmtId="2" fontId="21" fillId="0" borderId="5" xfId="0" applyNumberFormat="1" applyFont="1" applyFill="1" applyBorder="1" applyAlignment="1">
      <alignment horizontal="right" vertical="center"/>
    </xf>
    <xf numFmtId="2" fontId="21" fillId="0" borderId="7" xfId="0" applyNumberFormat="1" applyFont="1" applyFill="1" applyBorder="1" applyAlignment="1">
      <alignment horizontal="right" vertical="center"/>
    </xf>
    <xf numFmtId="0" fontId="18" fillId="0" borderId="6" xfId="0" applyFont="1" applyFill="1" applyBorder="1" applyAlignment="1" applyProtection="1">
      <alignment horizontal="center" vertical="center"/>
      <protection locked="0"/>
    </xf>
    <xf numFmtId="0" fontId="18" fillId="0" borderId="11" xfId="0" applyFont="1" applyFill="1" applyBorder="1" applyAlignment="1" applyProtection="1">
      <alignment horizontal="center" vertical="center"/>
      <protection locked="0"/>
    </xf>
    <xf numFmtId="0" fontId="21" fillId="0" borderId="31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 vertical="center" wrapText="1"/>
    </xf>
    <xf numFmtId="2" fontId="18" fillId="0" borderId="5" xfId="0" applyNumberFormat="1" applyFont="1" applyFill="1" applyBorder="1" applyAlignment="1">
      <alignment horizontal="right" vertical="center"/>
    </xf>
    <xf numFmtId="2" fontId="18" fillId="0" borderId="7" xfId="0" applyNumberFormat="1" applyFont="1" applyFill="1" applyBorder="1" applyAlignment="1">
      <alignment horizontal="right" vertical="center"/>
    </xf>
    <xf numFmtId="0" fontId="18" fillId="5" borderId="24" xfId="0" applyFont="1" applyFill="1" applyBorder="1" applyAlignment="1">
      <alignment horizontal="center" vertical="center" wrapText="1"/>
    </xf>
    <xf numFmtId="0" fontId="18" fillId="5" borderId="15" xfId="0" applyFont="1" applyFill="1" applyBorder="1" applyAlignment="1">
      <alignment horizontal="center" vertical="center" wrapText="1"/>
    </xf>
    <xf numFmtId="0" fontId="18" fillId="5" borderId="10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left" vertical="center" wrapText="1"/>
    </xf>
    <xf numFmtId="0" fontId="12" fillId="6" borderId="0" xfId="0" applyFont="1" applyFill="1" applyBorder="1" applyAlignment="1">
      <alignment horizontal="center" vertical="center" wrapText="1"/>
    </xf>
    <xf numFmtId="0" fontId="21" fillId="0" borderId="23" xfId="0" applyFont="1" applyFill="1" applyBorder="1" applyAlignment="1">
      <alignment horizontal="left" vertical="center" wrapText="1"/>
    </xf>
    <xf numFmtId="0" fontId="18" fillId="5" borderId="2" xfId="0" applyFont="1" applyFill="1" applyBorder="1" applyAlignment="1">
      <alignment horizontal="center" vertical="center" wrapText="1"/>
    </xf>
    <xf numFmtId="0" fontId="21" fillId="0" borderId="24" xfId="0" applyFont="1" applyFill="1" applyBorder="1" applyAlignment="1">
      <alignment horizontal="left" vertical="center" wrapText="1"/>
    </xf>
    <xf numFmtId="0" fontId="21" fillId="0" borderId="2" xfId="0" applyFont="1" applyFill="1" applyBorder="1" applyAlignment="1">
      <alignment horizontal="left" vertical="center" wrapText="1"/>
    </xf>
    <xf numFmtId="0" fontId="21" fillId="0" borderId="5" xfId="0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0" fontId="18" fillId="0" borderId="6" xfId="0" applyFont="1" applyFill="1" applyBorder="1" applyAlignment="1" applyProtection="1">
      <alignment horizontal="right" vertical="center"/>
      <protection locked="0"/>
    </xf>
    <xf numFmtId="0" fontId="18" fillId="0" borderId="30" xfId="0" applyFont="1" applyFill="1" applyBorder="1" applyAlignment="1" applyProtection="1">
      <alignment horizontal="right" vertical="center"/>
      <protection locked="0"/>
    </xf>
    <xf numFmtId="0" fontId="21" fillId="0" borderId="5" xfId="0" applyFont="1" applyFill="1" applyBorder="1" applyAlignment="1">
      <alignment horizontal="center" vertical="center"/>
    </xf>
    <xf numFmtId="0" fontId="21" fillId="0" borderId="7" xfId="0" applyFont="1" applyFill="1" applyBorder="1" applyAlignment="1">
      <alignment horizontal="center" vertical="center"/>
    </xf>
    <xf numFmtId="0" fontId="18" fillId="0" borderId="11" xfId="0" applyFont="1" applyFill="1" applyBorder="1" applyAlignment="1" applyProtection="1">
      <alignment horizontal="right" vertical="center"/>
      <protection locked="0"/>
    </xf>
    <xf numFmtId="0" fontId="18" fillId="4" borderId="28" xfId="0" applyFont="1" applyFill="1" applyBorder="1" applyAlignment="1">
      <alignment horizontal="center" vertical="center" wrapText="1"/>
    </xf>
    <xf numFmtId="0" fontId="18" fillId="2" borderId="20" xfId="0" applyFont="1" applyFill="1" applyBorder="1" applyAlignment="1">
      <alignment vertical="center"/>
    </xf>
    <xf numFmtId="0" fontId="18" fillId="2" borderId="10" xfId="0" applyFont="1" applyFill="1" applyBorder="1" applyAlignment="1">
      <alignment vertical="center"/>
    </xf>
    <xf numFmtId="0" fontId="21" fillId="0" borderId="29" xfId="0" applyFont="1" applyBorder="1" applyAlignment="1">
      <alignment vertical="center"/>
    </xf>
    <xf numFmtId="0" fontId="21" fillId="0" borderId="13" xfId="0" applyFont="1" applyBorder="1" applyAlignment="1">
      <alignment vertical="center"/>
    </xf>
    <xf numFmtId="0" fontId="18" fillId="2" borderId="5" xfId="0" applyFont="1" applyFill="1" applyBorder="1" applyAlignment="1">
      <alignment horizontal="center" vertical="center"/>
    </xf>
    <xf numFmtId="0" fontId="18" fillId="2" borderId="7" xfId="0" applyFont="1" applyFill="1" applyBorder="1" applyAlignment="1">
      <alignment horizontal="center" vertical="center"/>
    </xf>
    <xf numFmtId="0" fontId="18" fillId="4" borderId="6" xfId="0" applyFont="1" applyFill="1" applyBorder="1" applyAlignment="1">
      <alignment horizontal="center" vertical="center"/>
    </xf>
    <xf numFmtId="0" fontId="18" fillId="4" borderId="11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top" wrapText="1"/>
    </xf>
    <xf numFmtId="0" fontId="28" fillId="0" borderId="4" xfId="0" applyFont="1" applyFill="1" applyBorder="1" applyAlignment="1">
      <alignment horizontal="center" vertical="top" wrapText="1"/>
    </xf>
    <xf numFmtId="0" fontId="27" fillId="0" borderId="0" xfId="0" applyFont="1" applyAlignment="1">
      <alignment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wrapText="1"/>
    </xf>
    <xf numFmtId="0" fontId="20" fillId="0" borderId="24" xfId="0" applyFont="1" applyFill="1" applyBorder="1" applyAlignment="1">
      <alignment horizontal="left" vertical="top" wrapText="1"/>
    </xf>
    <xf numFmtId="0" fontId="20" fillId="0" borderId="2" xfId="0" applyFont="1" applyFill="1" applyBorder="1" applyAlignment="1">
      <alignment horizontal="left" vertical="top" wrapText="1"/>
    </xf>
    <xf numFmtId="0" fontId="19" fillId="0" borderId="6" xfId="0" applyFont="1" applyBorder="1" applyAlignment="1" applyProtection="1">
      <alignment/>
      <protection locked="0"/>
    </xf>
    <xf numFmtId="0" fontId="19" fillId="0" borderId="30" xfId="0" applyFont="1" applyBorder="1" applyAlignment="1" applyProtection="1">
      <alignment/>
      <protection locked="0"/>
    </xf>
    <xf numFmtId="0" fontId="15" fillId="0" borderId="23" xfId="0" applyFont="1" applyBorder="1" applyAlignment="1">
      <alignment horizontal="center" vertical="center" wrapText="1"/>
    </xf>
    <xf numFmtId="0" fontId="15" fillId="0" borderId="28" xfId="0" applyFont="1" applyBorder="1" applyAlignment="1">
      <alignment horizontal="center" vertical="center" wrapText="1"/>
    </xf>
    <xf numFmtId="0" fontId="19" fillId="0" borderId="6" xfId="0" applyFont="1" applyBorder="1" applyAlignment="1" applyProtection="1">
      <alignment horizontal="center"/>
      <protection locked="0"/>
    </xf>
    <xf numFmtId="0" fontId="19" fillId="0" borderId="30" xfId="0" applyFont="1" applyBorder="1" applyAlignment="1" applyProtection="1">
      <alignment horizontal="center"/>
      <protection locked="0"/>
    </xf>
    <xf numFmtId="0" fontId="19" fillId="0" borderId="11" xfId="0" applyFont="1" applyBorder="1" applyAlignment="1" applyProtection="1">
      <alignment horizontal="center"/>
      <protection locked="0"/>
    </xf>
    <xf numFmtId="0" fontId="19" fillId="0" borderId="6" xfId="0" applyFont="1" applyBorder="1" applyAlignment="1" applyProtection="1">
      <alignment vertical="center"/>
      <protection locked="0"/>
    </xf>
    <xf numFmtId="0" fontId="19" fillId="0" borderId="30" xfId="0" applyFont="1" applyBorder="1" applyAlignment="1" applyProtection="1">
      <alignment vertical="center"/>
      <protection locked="0"/>
    </xf>
    <xf numFmtId="0" fontId="20" fillId="0" borderId="24" xfId="0" applyFont="1" applyFill="1" applyBorder="1" applyAlignment="1">
      <alignment horizontal="left" vertical="center" wrapText="1"/>
    </xf>
    <xf numFmtId="0" fontId="20" fillId="0" borderId="2" xfId="0" applyFont="1" applyFill="1" applyBorder="1" applyAlignment="1">
      <alignment horizontal="left" vertical="center" wrapText="1"/>
    </xf>
    <xf numFmtId="0" fontId="19" fillId="4" borderId="15" xfId="0" applyFont="1" applyFill="1" applyBorder="1" applyAlignment="1">
      <alignment vertical="center"/>
    </xf>
    <xf numFmtId="0" fontId="19" fillId="0" borderId="5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top" wrapText="1"/>
    </xf>
    <xf numFmtId="0" fontId="15" fillId="0" borderId="4" xfId="0" applyFont="1" applyFill="1" applyBorder="1" applyAlignment="1">
      <alignment horizontal="center" vertical="top" wrapText="1"/>
    </xf>
    <xf numFmtId="0" fontId="0" fillId="0" borderId="0" xfId="0"/>
    <xf numFmtId="0" fontId="19" fillId="0" borderId="11" xfId="0" applyFont="1" applyBorder="1" applyAlignment="1" applyProtection="1">
      <alignment/>
      <protection locked="0"/>
    </xf>
    <xf numFmtId="0" fontId="5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wrapText="1"/>
    </xf>
    <xf numFmtId="0" fontId="15" fillId="0" borderId="0" xfId="0" applyFont="1" applyFill="1" applyAlignment="1">
      <alignment horizontal="center" vertical="top" wrapText="1"/>
    </xf>
    <xf numFmtId="0" fontId="0" fillId="0" borderId="7" xfId="0" applyBorder="1" applyAlignment="1">
      <alignment horizontal="center" vertical="center"/>
    </xf>
    <xf numFmtId="0" fontId="18" fillId="2" borderId="20" xfId="0" applyFont="1" applyFill="1" applyBorder="1" applyAlignment="1">
      <alignment horizontal="center" vertical="center" wrapText="1"/>
    </xf>
    <xf numFmtId="0" fontId="18" fillId="2" borderId="29" xfId="0" applyFont="1" applyFill="1" applyBorder="1" applyAlignment="1">
      <alignment horizontal="center" vertical="center" wrapText="1"/>
    </xf>
    <xf numFmtId="0" fontId="18" fillId="2" borderId="6" xfId="0" applyFont="1" applyFill="1" applyBorder="1" applyAlignment="1">
      <alignment horizontal="center" vertical="center"/>
    </xf>
    <xf numFmtId="0" fontId="18" fillId="2" borderId="11" xfId="0" applyFont="1" applyFill="1" applyBorder="1" applyAlignment="1">
      <alignment horizontal="center" vertical="center"/>
    </xf>
    <xf numFmtId="0" fontId="47" fillId="0" borderId="5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4" fillId="0" borderId="24" xfId="0" applyFont="1" applyBorder="1" applyAlignment="1">
      <alignment horizontal="left" vertical="center"/>
    </xf>
    <xf numFmtId="0" fontId="44" fillId="0" borderId="15" xfId="0" applyFont="1" applyBorder="1" applyAlignment="1">
      <alignment horizontal="left" vertical="center"/>
    </xf>
    <xf numFmtId="0" fontId="44" fillId="0" borderId="2" xfId="0" applyFont="1" applyBorder="1" applyAlignment="1">
      <alignment horizontal="left" vertical="center"/>
    </xf>
    <xf numFmtId="0" fontId="16" fillId="0" borderId="0" xfId="0" applyFont="1" applyFill="1" applyBorder="1" applyAlignment="1">
      <alignment horizontal="left" vertical="center" wrapText="1"/>
    </xf>
    <xf numFmtId="0" fontId="34" fillId="0" borderId="0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ligação" xfId="20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L21"/>
  <sheetViews>
    <sheetView tabSelected="1" zoomScale="106" zoomScaleNormal="106" workbookViewId="0" topLeftCell="A1">
      <selection activeCell="F10" sqref="F10"/>
    </sheetView>
  </sheetViews>
  <sheetFormatPr defaultColWidth="11.421875" defaultRowHeight="15"/>
  <cols>
    <col min="1" max="1" width="5.140625" style="18" customWidth="1"/>
    <col min="2" max="2" width="41.421875" style="18" customWidth="1"/>
    <col min="3" max="3" width="14.421875" style="18" customWidth="1"/>
    <col min="4" max="4" width="11.7109375" style="18" customWidth="1"/>
    <col min="5" max="5" width="15.421875" style="18" customWidth="1"/>
    <col min="6" max="6" width="18.28125" style="18" customWidth="1"/>
    <col min="7" max="7" width="16.421875" style="18" customWidth="1"/>
    <col min="8" max="8" width="8.8515625" style="18" customWidth="1"/>
    <col min="9" max="9" width="24.140625" style="18" customWidth="1"/>
    <col min="10" max="10" width="11.421875" style="18" customWidth="1"/>
    <col min="11" max="11" width="17.7109375" style="18" customWidth="1"/>
    <col min="12" max="16384" width="11.421875" style="18" customWidth="1"/>
  </cols>
  <sheetData>
    <row r="2" ht="18" customHeight="1"/>
    <row r="3" spans="2:9" ht="26.25" customHeight="1">
      <c r="B3" s="214" t="s">
        <v>307</v>
      </c>
      <c r="C3" s="214"/>
      <c r="D3" s="214"/>
      <c r="E3" s="214"/>
      <c r="F3" s="214"/>
      <c r="G3" s="214"/>
      <c r="H3" s="214"/>
      <c r="I3" s="214"/>
    </row>
    <row r="4" spans="2:9" ht="15" customHeight="1">
      <c r="B4" s="214"/>
      <c r="C4" s="214"/>
      <c r="D4" s="214"/>
      <c r="E4" s="214"/>
      <c r="F4" s="214"/>
      <c r="G4" s="214"/>
      <c r="H4" s="214"/>
      <c r="I4" s="214"/>
    </row>
    <row r="5" spans="2:9" ht="15.75">
      <c r="B5" s="23"/>
      <c r="C5" s="23"/>
      <c r="D5" s="23"/>
      <c r="E5" s="23"/>
      <c r="F5" s="23"/>
      <c r="G5" s="23"/>
      <c r="H5" s="23"/>
      <c r="I5" s="23"/>
    </row>
    <row r="6" spans="2:4" ht="15.75">
      <c r="B6" s="215" t="s">
        <v>57</v>
      </c>
      <c r="C6" s="216"/>
      <c r="D6" s="216"/>
    </row>
    <row r="7" spans="2:4" ht="28.5" customHeight="1">
      <c r="B7" s="24"/>
      <c r="C7" s="20"/>
      <c r="D7" s="20"/>
    </row>
    <row r="8" spans="2:12" ht="28.5" customHeight="1">
      <c r="B8" s="19" t="s">
        <v>58</v>
      </c>
      <c r="C8" s="217"/>
      <c r="D8" s="218"/>
      <c r="E8" s="218"/>
      <c r="F8" s="218"/>
      <c r="G8" s="218"/>
      <c r="H8" s="218"/>
      <c r="I8" s="219"/>
      <c r="J8" s="203"/>
      <c r="K8" s="203"/>
      <c r="L8" s="203"/>
    </row>
    <row r="9" spans="2:12" ht="28.5" customHeight="1">
      <c r="B9" s="19" t="s">
        <v>278</v>
      </c>
      <c r="C9" s="210"/>
      <c r="D9" s="210"/>
      <c r="E9" s="210"/>
      <c r="F9" s="203"/>
      <c r="G9" s="203"/>
      <c r="H9" s="203"/>
      <c r="I9" s="203"/>
      <c r="J9" s="203"/>
      <c r="K9" s="203"/>
      <c r="L9" s="203"/>
    </row>
    <row r="10" spans="2:12" ht="28.5" customHeight="1">
      <c r="B10" s="19" t="s">
        <v>323</v>
      </c>
      <c r="C10" s="207"/>
      <c r="D10" s="208"/>
      <c r="E10" s="208"/>
      <c r="F10" s="206"/>
      <c r="G10" s="203"/>
      <c r="H10" s="203"/>
      <c r="I10" s="203"/>
      <c r="J10" s="203"/>
      <c r="K10" s="203"/>
      <c r="L10" s="203"/>
    </row>
    <row r="11" spans="2:12" ht="28.5" customHeight="1">
      <c r="B11" s="19" t="s">
        <v>279</v>
      </c>
      <c r="C11" s="210"/>
      <c r="D11" s="210"/>
      <c r="E11" s="210"/>
      <c r="F11" s="203"/>
      <c r="G11" s="203"/>
      <c r="H11" s="203"/>
      <c r="I11" s="203"/>
      <c r="J11" s="203"/>
      <c r="K11" s="203"/>
      <c r="L11" s="203"/>
    </row>
    <row r="12" spans="2:12" ht="28.5" customHeight="1">
      <c r="B12" s="19" t="s">
        <v>60</v>
      </c>
      <c r="C12" s="211"/>
      <c r="D12" s="212"/>
      <c r="E12" s="212"/>
      <c r="F12" s="212"/>
      <c r="G12" s="212"/>
      <c r="H12" s="212"/>
      <c r="I12" s="213"/>
      <c r="J12" s="203"/>
      <c r="K12" s="203"/>
      <c r="L12" s="203"/>
    </row>
    <row r="13" spans="2:12" ht="28.5" customHeight="1">
      <c r="B13" s="19" t="s">
        <v>61</v>
      </c>
      <c r="C13" s="211"/>
      <c r="D13" s="212"/>
      <c r="E13" s="213"/>
      <c r="F13" s="203"/>
      <c r="G13" s="203"/>
      <c r="H13" s="203"/>
      <c r="I13" s="203"/>
      <c r="J13" s="203"/>
      <c r="K13" s="203"/>
      <c r="L13" s="203"/>
    </row>
    <row r="14" spans="2:12" ht="28.5" customHeight="1">
      <c r="B14" s="19" t="s">
        <v>62</v>
      </c>
      <c r="C14" s="211"/>
      <c r="D14" s="212"/>
      <c r="E14" s="213"/>
      <c r="F14" s="203"/>
      <c r="G14" s="203"/>
      <c r="H14" s="203"/>
      <c r="I14" s="203"/>
      <c r="J14" s="203"/>
      <c r="K14" s="203"/>
      <c r="L14" s="203"/>
    </row>
    <row r="15" spans="2:12" ht="28.5" customHeight="1">
      <c r="B15" s="19" t="s">
        <v>63</v>
      </c>
      <c r="C15" s="211"/>
      <c r="D15" s="212"/>
      <c r="E15" s="213"/>
      <c r="F15" s="203"/>
      <c r="G15" s="203"/>
      <c r="H15" s="203"/>
      <c r="I15" s="203"/>
      <c r="J15" s="203"/>
      <c r="K15" s="203"/>
      <c r="L15" s="203"/>
    </row>
    <row r="16" spans="2:12" ht="28.5" customHeight="1">
      <c r="B16" s="19" t="s">
        <v>64</v>
      </c>
      <c r="C16" s="211"/>
      <c r="D16" s="212"/>
      <c r="E16" s="213"/>
      <c r="F16" s="203"/>
      <c r="G16" s="203"/>
      <c r="H16" s="203"/>
      <c r="I16" s="203"/>
      <c r="J16" s="203"/>
      <c r="K16" s="203"/>
      <c r="L16" s="203"/>
    </row>
    <row r="17" spans="2:12" ht="28.5" customHeight="1">
      <c r="B17" s="19"/>
      <c r="C17" s="203"/>
      <c r="D17" s="203"/>
      <c r="E17" s="203"/>
      <c r="F17" s="203"/>
      <c r="G17" s="203"/>
      <c r="H17" s="203"/>
      <c r="I17" s="203"/>
      <c r="J17" s="203"/>
      <c r="K17" s="203"/>
      <c r="L17" s="203"/>
    </row>
    <row r="18" spans="2:12" ht="28.5" customHeight="1">
      <c r="B18" s="19" t="s">
        <v>65</v>
      </c>
      <c r="C18" s="204"/>
      <c r="D18" s="209" t="s">
        <v>66</v>
      </c>
      <c r="E18" s="209"/>
      <c r="F18" s="209"/>
      <c r="G18" s="209" t="s">
        <v>28</v>
      </c>
      <c r="H18" s="209"/>
      <c r="I18" s="209"/>
      <c r="J18" s="209"/>
      <c r="K18" s="205" t="s">
        <v>29</v>
      </c>
      <c r="L18" s="205" t="s">
        <v>30</v>
      </c>
    </row>
    <row r="19" spans="2:12" ht="28.5" customHeight="1">
      <c r="B19" s="19"/>
      <c r="C19" s="205" t="s">
        <v>35</v>
      </c>
      <c r="D19" s="210"/>
      <c r="E19" s="210"/>
      <c r="F19" s="210"/>
      <c r="G19" s="210"/>
      <c r="H19" s="210"/>
      <c r="I19" s="210"/>
      <c r="J19" s="210"/>
      <c r="K19" s="199"/>
      <c r="L19" s="199"/>
    </row>
    <row r="20" spans="2:12" ht="28.5" customHeight="1">
      <c r="B20" s="19"/>
      <c r="C20" s="205" t="s">
        <v>36</v>
      </c>
      <c r="D20" s="210"/>
      <c r="E20" s="210"/>
      <c r="F20" s="210"/>
      <c r="G20" s="210"/>
      <c r="H20" s="210"/>
      <c r="I20" s="210"/>
      <c r="J20" s="210"/>
      <c r="K20" s="199"/>
      <c r="L20" s="199"/>
    </row>
    <row r="21" spans="2:12" ht="28.5" customHeight="1">
      <c r="B21" s="19"/>
      <c r="C21" s="205" t="s">
        <v>37</v>
      </c>
      <c r="D21" s="211"/>
      <c r="E21" s="212"/>
      <c r="F21" s="213"/>
      <c r="G21" s="210"/>
      <c r="H21" s="210"/>
      <c r="I21" s="210"/>
      <c r="J21" s="210"/>
      <c r="K21" s="199"/>
      <c r="L21" s="199"/>
    </row>
    <row r="22" ht="21.95" customHeight="1"/>
  </sheetData>
  <sheetProtection algorithmName="SHA-512" hashValue="uNdUEQFm06TNt8cZk5EUVvT6nWfotx5l3uCeGD+vHtLiiE8lHNDTw8XFFrOe1RZadd8M3cjbrSqEaUz0PaAQ/A==" saltValue="4wnbdAp/hQeZmL5v8EgUxg==" spinCount="100000" sheet="1" objects="1" scenarios="1"/>
  <mergeCells count="19">
    <mergeCell ref="B3:I3"/>
    <mergeCell ref="B4:I4"/>
    <mergeCell ref="B6:D6"/>
    <mergeCell ref="C11:E11"/>
    <mergeCell ref="C12:I12"/>
    <mergeCell ref="C8:I8"/>
    <mergeCell ref="C13:E13"/>
    <mergeCell ref="C14:E14"/>
    <mergeCell ref="C15:E15"/>
    <mergeCell ref="C16:E16"/>
    <mergeCell ref="C9:E9"/>
    <mergeCell ref="D18:F18"/>
    <mergeCell ref="D19:F19"/>
    <mergeCell ref="D20:F20"/>
    <mergeCell ref="D21:F21"/>
    <mergeCell ref="G19:J19"/>
    <mergeCell ref="G20:J20"/>
    <mergeCell ref="G21:J21"/>
    <mergeCell ref="G18:J18"/>
  </mergeCells>
  <printOptions/>
  <pageMargins left="0.16" right="0.16" top="0.43000000000000005" bottom="0.47" header="0.51" footer="0.51"/>
  <pageSetup fitToHeight="1" fitToWidth="1"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N74"/>
  <sheetViews>
    <sheetView zoomScaleSheetLayoutView="69" zoomScalePageLayoutView="75" workbookViewId="0" topLeftCell="A1">
      <selection activeCell="C5" sqref="C5:L5"/>
    </sheetView>
  </sheetViews>
  <sheetFormatPr defaultColWidth="8.8515625" defaultRowHeight="15"/>
  <cols>
    <col min="1" max="1" width="4.8515625" style="2" customWidth="1"/>
    <col min="2" max="2" width="20.28125" style="2" customWidth="1"/>
    <col min="3" max="3" width="33.57421875" style="5" customWidth="1"/>
    <col min="4" max="4" width="6.57421875" style="3" customWidth="1"/>
    <col min="5" max="5" width="47.421875" style="3" customWidth="1"/>
    <col min="6" max="6" width="35.140625" style="3" customWidth="1"/>
    <col min="7" max="7" width="22.7109375" style="7" customWidth="1"/>
    <col min="8" max="8" width="12.00390625" style="3" customWidth="1"/>
    <col min="9" max="9" width="18.8515625" style="4" customWidth="1"/>
    <col min="10" max="10" width="9.7109375" style="4" customWidth="1"/>
    <col min="11" max="11" width="13.28125" style="2" customWidth="1"/>
    <col min="12" max="12" width="43.140625" style="2" customWidth="1"/>
    <col min="13" max="16384" width="8.8515625" style="2" customWidth="1"/>
  </cols>
  <sheetData>
    <row r="1" ht="15" customHeight="1"/>
    <row r="2" ht="15" customHeight="1"/>
    <row r="3" spans="3:12" ht="24.75" customHeight="1">
      <c r="C3" s="214" t="s">
        <v>307</v>
      </c>
      <c r="D3" s="214"/>
      <c r="E3" s="214"/>
      <c r="F3" s="214"/>
      <c r="G3" s="214"/>
      <c r="H3" s="214"/>
      <c r="I3" s="214"/>
      <c r="J3" s="214"/>
      <c r="K3" s="214"/>
      <c r="L3" s="214"/>
    </row>
    <row r="4" spans="3:12" ht="11.25" customHeight="1">
      <c r="C4" s="121"/>
      <c r="D4" s="121"/>
      <c r="E4" s="121"/>
      <c r="F4" s="121"/>
      <c r="G4" s="121"/>
      <c r="H4" s="121"/>
      <c r="I4" s="121"/>
      <c r="J4" s="121"/>
      <c r="K4" s="121"/>
      <c r="L4" s="121"/>
    </row>
    <row r="5" spans="3:12" ht="22.5" customHeight="1">
      <c r="C5" s="214" t="s">
        <v>325</v>
      </c>
      <c r="D5" s="214"/>
      <c r="E5" s="214"/>
      <c r="F5" s="214"/>
      <c r="G5" s="214"/>
      <c r="H5" s="214"/>
      <c r="I5" s="214"/>
      <c r="J5" s="214"/>
      <c r="K5" s="214"/>
      <c r="L5" s="214"/>
    </row>
    <row r="6" spans="3:12" ht="14.25" customHeight="1">
      <c r="C6" s="121"/>
      <c r="D6" s="121"/>
      <c r="E6" s="121"/>
      <c r="F6" s="121"/>
      <c r="G6" s="121"/>
      <c r="H6" s="121"/>
      <c r="I6" s="121"/>
      <c r="J6" s="121"/>
      <c r="K6" s="121"/>
      <c r="L6" s="121"/>
    </row>
    <row r="7" spans="3:10" ht="18" customHeight="1">
      <c r="C7" s="230" t="s">
        <v>8</v>
      </c>
      <c r="D7" s="231"/>
      <c r="E7" s="217"/>
      <c r="F7" s="218"/>
      <c r="G7" s="218"/>
      <c r="H7" s="218"/>
      <c r="I7" s="218"/>
      <c r="J7" s="218"/>
    </row>
    <row r="8" ht="15">
      <c r="C8" s="21"/>
    </row>
    <row r="9" spans="3:10" ht="18.75">
      <c r="C9" s="225" t="s">
        <v>183</v>
      </c>
      <c r="D9" s="226"/>
      <c r="E9" s="226"/>
      <c r="F9" s="187">
        <v>0.375</v>
      </c>
      <c r="G9" s="229"/>
      <c r="H9" s="229"/>
      <c r="I9" s="227"/>
      <c r="J9" s="227"/>
    </row>
    <row r="10" spans="7:11" ht="11.25" customHeight="1" thickBot="1">
      <c r="G10" s="227"/>
      <c r="H10" s="227"/>
      <c r="I10" s="228"/>
      <c r="J10" s="228"/>
      <c r="K10" s="31"/>
    </row>
    <row r="11" spans="2:12" s="17" customFormat="1" ht="31.5" customHeight="1" thickTop="1">
      <c r="B11" s="237" t="s">
        <v>189</v>
      </c>
      <c r="C11" s="237" t="s">
        <v>188</v>
      </c>
      <c r="D11" s="281" t="s">
        <v>9</v>
      </c>
      <c r="E11" s="243" t="s">
        <v>10</v>
      </c>
      <c r="F11" s="244"/>
      <c r="G11" s="237" t="s">
        <v>11</v>
      </c>
      <c r="H11" s="239" t="s">
        <v>12</v>
      </c>
      <c r="I11" s="234" t="s">
        <v>44</v>
      </c>
      <c r="J11" s="235"/>
      <c r="K11" s="236"/>
      <c r="L11" s="232" t="s">
        <v>38</v>
      </c>
    </row>
    <row r="12" spans="2:12" s="17" customFormat="1" ht="48" customHeight="1">
      <c r="B12" s="238"/>
      <c r="C12" s="238"/>
      <c r="D12" s="282"/>
      <c r="E12" s="245"/>
      <c r="F12" s="246"/>
      <c r="G12" s="238"/>
      <c r="H12" s="240"/>
      <c r="I12" s="30" t="s">
        <v>13</v>
      </c>
      <c r="J12" s="15" t="s">
        <v>18</v>
      </c>
      <c r="K12" s="93" t="s">
        <v>32</v>
      </c>
      <c r="L12" s="233"/>
    </row>
    <row r="13" spans="2:12" ht="17.1" customHeight="1">
      <c r="B13" s="107" t="s">
        <v>47</v>
      </c>
      <c r="C13" s="15" t="s">
        <v>48</v>
      </c>
      <c r="D13" s="15" t="s">
        <v>71</v>
      </c>
      <c r="E13" s="247" t="s">
        <v>72</v>
      </c>
      <c r="F13" s="248"/>
      <c r="G13" s="107" t="s">
        <v>73</v>
      </c>
      <c r="H13" s="107" t="s">
        <v>74</v>
      </c>
      <c r="I13" s="107" t="s">
        <v>75</v>
      </c>
      <c r="J13" s="107" t="s">
        <v>40</v>
      </c>
      <c r="K13" s="107" t="s">
        <v>190</v>
      </c>
      <c r="L13" s="107" t="s">
        <v>191</v>
      </c>
    </row>
    <row r="14" spans="2:12" ht="16.5" customHeight="1">
      <c r="B14" s="255" t="s">
        <v>184</v>
      </c>
      <c r="C14" s="263" t="s">
        <v>187</v>
      </c>
      <c r="D14" s="75" t="s">
        <v>41</v>
      </c>
      <c r="E14" s="241" t="s">
        <v>111</v>
      </c>
      <c r="F14" s="242"/>
      <c r="G14" s="92" t="s">
        <v>76</v>
      </c>
      <c r="H14" s="67">
        <v>2</v>
      </c>
      <c r="I14" s="79"/>
      <c r="J14" s="69">
        <f>H14*I14</f>
        <v>0</v>
      </c>
      <c r="K14" s="259"/>
      <c r="L14" s="80"/>
    </row>
    <row r="15" spans="2:12" ht="16.5" customHeight="1">
      <c r="B15" s="256"/>
      <c r="C15" s="264"/>
      <c r="D15" s="75" t="s">
        <v>96</v>
      </c>
      <c r="E15" s="241" t="s">
        <v>112</v>
      </c>
      <c r="F15" s="242"/>
      <c r="G15" s="92" t="s">
        <v>76</v>
      </c>
      <c r="H15" s="67">
        <v>1.5</v>
      </c>
      <c r="I15" s="79"/>
      <c r="J15" s="69">
        <f aca="true" t="shared" si="0" ref="J15:J32">H15*I15</f>
        <v>0</v>
      </c>
      <c r="K15" s="260"/>
      <c r="L15" s="80"/>
    </row>
    <row r="16" spans="2:12" ht="16.5" customHeight="1">
      <c r="B16" s="256"/>
      <c r="C16" s="264"/>
      <c r="D16" s="75" t="s">
        <v>77</v>
      </c>
      <c r="E16" s="241" t="s">
        <v>113</v>
      </c>
      <c r="F16" s="242"/>
      <c r="G16" s="92" t="s">
        <v>85</v>
      </c>
      <c r="H16" s="67">
        <v>1.5</v>
      </c>
      <c r="I16" s="79"/>
      <c r="J16" s="69">
        <f t="shared" si="0"/>
        <v>0</v>
      </c>
      <c r="K16" s="260"/>
      <c r="L16" s="80"/>
    </row>
    <row r="17" spans="2:12" ht="16.5" customHeight="1">
      <c r="B17" s="256"/>
      <c r="C17" s="264"/>
      <c r="D17" s="75" t="s">
        <v>78</v>
      </c>
      <c r="E17" s="241" t="s">
        <v>114</v>
      </c>
      <c r="F17" s="242"/>
      <c r="G17" s="92" t="s">
        <v>85</v>
      </c>
      <c r="H17" s="67">
        <v>1</v>
      </c>
      <c r="I17" s="79"/>
      <c r="J17" s="69">
        <f t="shared" si="0"/>
        <v>0</v>
      </c>
      <c r="K17" s="260"/>
      <c r="L17" s="80"/>
    </row>
    <row r="18" spans="2:12" ht="16.5" customHeight="1">
      <c r="B18" s="256"/>
      <c r="C18" s="264"/>
      <c r="D18" s="75" t="s">
        <v>79</v>
      </c>
      <c r="E18" s="241" t="s">
        <v>126</v>
      </c>
      <c r="F18" s="242"/>
      <c r="G18" s="92" t="s">
        <v>49</v>
      </c>
      <c r="H18" s="67">
        <v>1.5</v>
      </c>
      <c r="I18" s="79"/>
      <c r="J18" s="69">
        <f t="shared" si="0"/>
        <v>0</v>
      </c>
      <c r="K18" s="260"/>
      <c r="L18" s="80"/>
    </row>
    <row r="19" spans="1:12" ht="16.5" customHeight="1">
      <c r="A19" s="21"/>
      <c r="B19" s="256"/>
      <c r="C19" s="264"/>
      <c r="D19" s="75" t="s">
        <v>80</v>
      </c>
      <c r="E19" s="241" t="s">
        <v>127</v>
      </c>
      <c r="F19" s="242"/>
      <c r="G19" s="92" t="s">
        <v>49</v>
      </c>
      <c r="H19" s="67">
        <v>1</v>
      </c>
      <c r="I19" s="79"/>
      <c r="J19" s="69">
        <f t="shared" si="0"/>
        <v>0</v>
      </c>
      <c r="K19" s="260"/>
      <c r="L19" s="80"/>
    </row>
    <row r="20" spans="1:12" ht="16.5" customHeight="1">
      <c r="A20" s="65"/>
      <c r="B20" s="256"/>
      <c r="C20" s="264"/>
      <c r="D20" s="75" t="s">
        <v>81</v>
      </c>
      <c r="E20" s="241" t="s">
        <v>128</v>
      </c>
      <c r="F20" s="242"/>
      <c r="G20" s="92" t="s">
        <v>49</v>
      </c>
      <c r="H20" s="67">
        <v>1</v>
      </c>
      <c r="I20" s="79"/>
      <c r="J20" s="69">
        <f t="shared" si="0"/>
        <v>0</v>
      </c>
      <c r="K20" s="260"/>
      <c r="L20" s="80"/>
    </row>
    <row r="21" spans="1:12" ht="16.5" customHeight="1">
      <c r="A21" s="21"/>
      <c r="B21" s="256"/>
      <c r="C21" s="264"/>
      <c r="D21" s="75" t="s">
        <v>82</v>
      </c>
      <c r="E21" s="241" t="s">
        <v>129</v>
      </c>
      <c r="F21" s="242"/>
      <c r="G21" s="92" t="s">
        <v>49</v>
      </c>
      <c r="H21" s="67">
        <v>0.5</v>
      </c>
      <c r="I21" s="79"/>
      <c r="J21" s="69">
        <f t="shared" si="0"/>
        <v>0</v>
      </c>
      <c r="K21" s="260"/>
      <c r="L21" s="80"/>
    </row>
    <row r="22" spans="1:12" ht="16.5" customHeight="1">
      <c r="A22" s="63"/>
      <c r="B22" s="256"/>
      <c r="C22" s="264"/>
      <c r="D22" s="75" t="s">
        <v>83</v>
      </c>
      <c r="E22" s="241" t="s">
        <v>115</v>
      </c>
      <c r="F22" s="242"/>
      <c r="G22" s="92" t="s">
        <v>49</v>
      </c>
      <c r="H22" s="67">
        <v>0.75</v>
      </c>
      <c r="I22" s="79"/>
      <c r="J22" s="69">
        <f t="shared" si="0"/>
        <v>0</v>
      </c>
      <c r="K22" s="260"/>
      <c r="L22" s="80"/>
    </row>
    <row r="23" spans="1:12" ht="16.5" customHeight="1">
      <c r="A23" s="63"/>
      <c r="B23" s="256"/>
      <c r="C23" s="135" t="s">
        <v>130</v>
      </c>
      <c r="D23" s="75" t="s">
        <v>84</v>
      </c>
      <c r="E23" s="241" t="s">
        <v>116</v>
      </c>
      <c r="F23" s="242"/>
      <c r="G23" s="92" t="s">
        <v>49</v>
      </c>
      <c r="H23" s="67">
        <v>0.5</v>
      </c>
      <c r="I23" s="79"/>
      <c r="J23" s="69">
        <f t="shared" si="0"/>
        <v>0</v>
      </c>
      <c r="K23" s="260"/>
      <c r="L23" s="80"/>
    </row>
    <row r="24" spans="1:12" ht="27.6" customHeight="1">
      <c r="A24" s="175"/>
      <c r="B24" s="256"/>
      <c r="C24" s="135"/>
      <c r="D24" s="115" t="s">
        <v>313</v>
      </c>
      <c r="E24" s="249" t="s">
        <v>316</v>
      </c>
      <c r="F24" s="249"/>
      <c r="G24" s="114" t="s">
        <v>143</v>
      </c>
      <c r="H24" s="67">
        <v>1.5</v>
      </c>
      <c r="I24" s="79"/>
      <c r="J24" s="69">
        <f aca="true" t="shared" si="1" ref="J24:J25">H24*I24</f>
        <v>0</v>
      </c>
      <c r="K24" s="260"/>
      <c r="L24" s="80"/>
    </row>
    <row r="25" spans="1:12" ht="23.45" customHeight="1">
      <c r="A25" s="175"/>
      <c r="B25" s="256"/>
      <c r="C25" s="135"/>
      <c r="D25" s="115" t="s">
        <v>314</v>
      </c>
      <c r="E25" s="249" t="s">
        <v>311</v>
      </c>
      <c r="F25" s="249"/>
      <c r="G25" s="114" t="s">
        <v>143</v>
      </c>
      <c r="H25" s="67">
        <v>0.75</v>
      </c>
      <c r="I25" s="79"/>
      <c r="J25" s="69">
        <f t="shared" si="1"/>
        <v>0</v>
      </c>
      <c r="K25" s="260"/>
      <c r="L25" s="80"/>
    </row>
    <row r="26" spans="1:12" ht="16.5" customHeight="1">
      <c r="A26" s="108"/>
      <c r="B26" s="256"/>
      <c r="C26" s="136">
        <v>30</v>
      </c>
      <c r="D26" s="75" t="s">
        <v>315</v>
      </c>
      <c r="E26" s="249" t="s">
        <v>312</v>
      </c>
      <c r="F26" s="249"/>
      <c r="G26" s="92" t="s">
        <v>143</v>
      </c>
      <c r="H26" s="67">
        <v>0.25</v>
      </c>
      <c r="I26" s="79"/>
      <c r="J26" s="69">
        <f t="shared" si="0"/>
        <v>0</v>
      </c>
      <c r="K26" s="261"/>
      <c r="L26" s="80"/>
    </row>
    <row r="27" spans="1:12" ht="23.25" customHeight="1">
      <c r="A27" s="108"/>
      <c r="B27" s="256"/>
      <c r="C27" s="250" t="s">
        <v>31</v>
      </c>
      <c r="D27" s="251"/>
      <c r="E27" s="251"/>
      <c r="F27" s="251"/>
      <c r="G27" s="251"/>
      <c r="H27" s="251"/>
      <c r="I27" s="252"/>
      <c r="J27" s="109">
        <f>SUM(J14:J26)</f>
        <v>0</v>
      </c>
      <c r="K27" s="133">
        <f>IF(J27&gt;C26,C26,J27)</f>
        <v>0</v>
      </c>
      <c r="L27" s="81"/>
    </row>
    <row r="28" spans="1:12" ht="19.5" customHeight="1">
      <c r="A28" s="65"/>
      <c r="B28" s="256"/>
      <c r="C28" s="263" t="s">
        <v>185</v>
      </c>
      <c r="D28" s="75" t="s">
        <v>86</v>
      </c>
      <c r="E28" s="241" t="s">
        <v>117</v>
      </c>
      <c r="F28" s="242"/>
      <c r="G28" s="92" t="s">
        <v>118</v>
      </c>
      <c r="H28" s="67">
        <v>1</v>
      </c>
      <c r="I28" s="79"/>
      <c r="J28" s="69">
        <f t="shared" si="0"/>
        <v>0</v>
      </c>
      <c r="K28" s="259"/>
      <c r="L28" s="80"/>
    </row>
    <row r="29" spans="1:12" ht="19.5" customHeight="1">
      <c r="A29" s="74"/>
      <c r="B29" s="256"/>
      <c r="C29" s="264"/>
      <c r="D29" s="75" t="s">
        <v>87</v>
      </c>
      <c r="E29" s="241" t="s">
        <v>119</v>
      </c>
      <c r="F29" s="242"/>
      <c r="G29" s="92" t="s">
        <v>120</v>
      </c>
      <c r="H29" s="67">
        <v>0.75</v>
      </c>
      <c r="I29" s="79"/>
      <c r="J29" s="69">
        <f t="shared" si="0"/>
        <v>0</v>
      </c>
      <c r="K29" s="260"/>
      <c r="L29" s="80"/>
    </row>
    <row r="30" spans="1:12" ht="19.5" customHeight="1">
      <c r="A30" s="65"/>
      <c r="B30" s="256"/>
      <c r="C30" s="264"/>
      <c r="D30" s="112" t="s">
        <v>88</v>
      </c>
      <c r="E30" s="241" t="s">
        <v>289</v>
      </c>
      <c r="F30" s="242"/>
      <c r="G30" s="92" t="s">
        <v>121</v>
      </c>
      <c r="H30" s="67">
        <v>0.75</v>
      </c>
      <c r="I30" s="79"/>
      <c r="J30" s="69">
        <f t="shared" si="0"/>
        <v>0</v>
      </c>
      <c r="K30" s="260"/>
      <c r="L30" s="80"/>
    </row>
    <row r="31" spans="1:12" ht="19.5" customHeight="1">
      <c r="A31" s="65"/>
      <c r="B31" s="256"/>
      <c r="C31" s="264"/>
      <c r="D31" s="112" t="s">
        <v>89</v>
      </c>
      <c r="E31" s="241" t="s">
        <v>122</v>
      </c>
      <c r="F31" s="242"/>
      <c r="G31" s="92" t="s">
        <v>121</v>
      </c>
      <c r="H31" s="67">
        <v>0.5</v>
      </c>
      <c r="I31" s="79"/>
      <c r="J31" s="82">
        <f t="shared" si="0"/>
        <v>0</v>
      </c>
      <c r="K31" s="260"/>
      <c r="L31" s="80"/>
    </row>
    <row r="32" spans="1:12" ht="19.5" customHeight="1">
      <c r="A32" s="87"/>
      <c r="B32" s="256"/>
      <c r="C32" s="264"/>
      <c r="D32" s="85" t="s">
        <v>90</v>
      </c>
      <c r="E32" s="241" t="s">
        <v>123</v>
      </c>
      <c r="F32" s="242"/>
      <c r="G32" s="92" t="s">
        <v>124</v>
      </c>
      <c r="H32" s="67">
        <v>0.5</v>
      </c>
      <c r="I32" s="79"/>
      <c r="J32" s="82">
        <f t="shared" si="0"/>
        <v>0</v>
      </c>
      <c r="K32" s="260"/>
      <c r="L32" s="80"/>
    </row>
    <row r="33" spans="1:12" ht="19.5" customHeight="1">
      <c r="A33" s="65"/>
      <c r="B33" s="256"/>
      <c r="C33" s="264"/>
      <c r="D33" s="85" t="s">
        <v>91</v>
      </c>
      <c r="E33" s="253" t="s">
        <v>125</v>
      </c>
      <c r="F33" s="254"/>
      <c r="G33" s="111" t="s">
        <v>124</v>
      </c>
      <c r="H33" s="67">
        <v>0.25</v>
      </c>
      <c r="I33" s="79"/>
      <c r="J33" s="82">
        <f>H33*I33</f>
        <v>0</v>
      </c>
      <c r="K33" s="260"/>
      <c r="L33" s="80"/>
    </row>
    <row r="34" spans="1:12" ht="29.25" customHeight="1">
      <c r="A34" s="108"/>
      <c r="B34" s="256"/>
      <c r="C34" s="135" t="s">
        <v>130</v>
      </c>
      <c r="D34" s="75" t="s">
        <v>92</v>
      </c>
      <c r="E34" s="241" t="s">
        <v>290</v>
      </c>
      <c r="F34" s="242"/>
      <c r="G34" s="92" t="s">
        <v>143</v>
      </c>
      <c r="H34" s="67">
        <v>0.75</v>
      </c>
      <c r="I34" s="79"/>
      <c r="J34" s="82">
        <f>H34*I34</f>
        <v>0</v>
      </c>
      <c r="K34" s="260"/>
      <c r="L34" s="80"/>
    </row>
    <row r="35" spans="1:12" ht="29.25" customHeight="1">
      <c r="A35" s="108"/>
      <c r="B35" s="256"/>
      <c r="C35" s="136">
        <v>20</v>
      </c>
      <c r="D35" s="75" t="s">
        <v>93</v>
      </c>
      <c r="E35" s="241" t="s">
        <v>291</v>
      </c>
      <c r="F35" s="242"/>
      <c r="G35" s="92" t="s">
        <v>143</v>
      </c>
      <c r="H35" s="119">
        <v>1</v>
      </c>
      <c r="I35" s="79"/>
      <c r="J35" s="82">
        <f>H35*I35</f>
        <v>0</v>
      </c>
      <c r="K35" s="261"/>
      <c r="L35" s="80"/>
    </row>
    <row r="36" spans="1:12" ht="23.25" customHeight="1">
      <c r="A36" s="108"/>
      <c r="B36" s="256"/>
      <c r="C36" s="262" t="s">
        <v>31</v>
      </c>
      <c r="D36" s="251"/>
      <c r="E36" s="251"/>
      <c r="F36" s="251"/>
      <c r="G36" s="251"/>
      <c r="H36" s="251"/>
      <c r="I36" s="252"/>
      <c r="J36" s="110">
        <f>SUM(J28:J35)</f>
        <v>0</v>
      </c>
      <c r="K36" s="133">
        <f>IF(J36&gt;C35,C35,J36)</f>
        <v>0</v>
      </c>
      <c r="L36" s="81"/>
    </row>
    <row r="37" spans="1:12" ht="19.5" customHeight="1">
      <c r="A37" s="108"/>
      <c r="B37" s="257"/>
      <c r="C37" s="116" t="s">
        <v>186</v>
      </c>
      <c r="D37" s="265" t="s">
        <v>94</v>
      </c>
      <c r="E37" s="253" t="s">
        <v>132</v>
      </c>
      <c r="F37" s="254"/>
      <c r="G37" s="272" t="s">
        <v>131</v>
      </c>
      <c r="H37" s="275">
        <v>2.5</v>
      </c>
      <c r="I37" s="278"/>
      <c r="J37" s="220">
        <f>H37*I37</f>
        <v>0</v>
      </c>
      <c r="K37" s="259"/>
      <c r="L37" s="222"/>
    </row>
    <row r="38" spans="1:12" ht="21" customHeight="1">
      <c r="A38" s="108"/>
      <c r="B38" s="257"/>
      <c r="C38" s="137" t="s">
        <v>130</v>
      </c>
      <c r="D38" s="266"/>
      <c r="E38" s="268"/>
      <c r="F38" s="269"/>
      <c r="G38" s="273"/>
      <c r="H38" s="276"/>
      <c r="I38" s="279"/>
      <c r="J38" s="258"/>
      <c r="K38" s="260"/>
      <c r="L38" s="223"/>
    </row>
    <row r="39" spans="1:12" ht="23.25" customHeight="1">
      <c r="A39" s="108"/>
      <c r="B39" s="139" t="s">
        <v>130</v>
      </c>
      <c r="C39" s="138">
        <v>5</v>
      </c>
      <c r="D39" s="267"/>
      <c r="E39" s="270"/>
      <c r="F39" s="271"/>
      <c r="G39" s="274"/>
      <c r="H39" s="277"/>
      <c r="I39" s="280"/>
      <c r="J39" s="221"/>
      <c r="K39" s="261"/>
      <c r="L39" s="224"/>
    </row>
    <row r="40" spans="1:12" ht="21" customHeight="1">
      <c r="A40" s="14"/>
      <c r="B40" s="140">
        <v>55</v>
      </c>
      <c r="C40" s="250" t="s">
        <v>31</v>
      </c>
      <c r="D40" s="251"/>
      <c r="E40" s="251"/>
      <c r="F40" s="251"/>
      <c r="G40" s="251"/>
      <c r="H40" s="251"/>
      <c r="I40" s="252"/>
      <c r="J40" s="134">
        <f>SUM(J37)</f>
        <v>0</v>
      </c>
      <c r="K40" s="118">
        <f>IF(J40&gt;C39,C39,J40)</f>
        <v>0</v>
      </c>
      <c r="L40" s="81"/>
    </row>
    <row r="41" spans="1:12" ht="15.75" customHeight="1">
      <c r="A41" s="113"/>
      <c r="B41" s="294" t="s">
        <v>192</v>
      </c>
      <c r="C41" s="116" t="s">
        <v>193</v>
      </c>
      <c r="D41" s="115" t="s">
        <v>195</v>
      </c>
      <c r="E41" s="241" t="s">
        <v>292</v>
      </c>
      <c r="F41" s="242"/>
      <c r="G41" s="114" t="s">
        <v>194</v>
      </c>
      <c r="H41" s="67">
        <v>2</v>
      </c>
      <c r="I41" s="79"/>
      <c r="J41" s="69">
        <f aca="true" t="shared" si="2" ref="J41:J44">H41*I41</f>
        <v>0</v>
      </c>
      <c r="K41" s="259"/>
      <c r="L41" s="80"/>
    </row>
    <row r="42" spans="1:12" ht="15.75" customHeight="1">
      <c r="A42" s="113"/>
      <c r="B42" s="257"/>
      <c r="C42" s="117"/>
      <c r="D42" s="115" t="s">
        <v>196</v>
      </c>
      <c r="E42" s="241" t="s">
        <v>293</v>
      </c>
      <c r="F42" s="242"/>
      <c r="G42" s="114" t="s">
        <v>194</v>
      </c>
      <c r="H42" s="67">
        <v>1</v>
      </c>
      <c r="I42" s="79"/>
      <c r="J42" s="69">
        <f t="shared" si="2"/>
        <v>0</v>
      </c>
      <c r="K42" s="260"/>
      <c r="L42" s="80"/>
    </row>
    <row r="43" spans="1:12" ht="15.75" customHeight="1">
      <c r="A43" s="113"/>
      <c r="B43" s="257"/>
      <c r="C43" s="137" t="s">
        <v>130</v>
      </c>
      <c r="D43" s="115" t="s">
        <v>197</v>
      </c>
      <c r="E43" s="241" t="s">
        <v>294</v>
      </c>
      <c r="F43" s="242"/>
      <c r="G43" s="114" t="s">
        <v>194</v>
      </c>
      <c r="H43" s="67">
        <v>4</v>
      </c>
      <c r="I43" s="79"/>
      <c r="J43" s="69">
        <f t="shared" si="2"/>
        <v>0</v>
      </c>
      <c r="K43" s="260"/>
      <c r="L43" s="80"/>
    </row>
    <row r="44" spans="1:12" ht="15.75" customHeight="1">
      <c r="A44" s="113"/>
      <c r="B44" s="257"/>
      <c r="C44" s="138">
        <v>5</v>
      </c>
      <c r="D44" s="115" t="s">
        <v>198</v>
      </c>
      <c r="E44" s="241" t="s">
        <v>295</v>
      </c>
      <c r="F44" s="242"/>
      <c r="G44" s="114" t="s">
        <v>194</v>
      </c>
      <c r="H44" s="120">
        <v>2</v>
      </c>
      <c r="I44" s="79"/>
      <c r="J44" s="69">
        <f t="shared" si="2"/>
        <v>0</v>
      </c>
      <c r="K44" s="261"/>
      <c r="L44" s="80"/>
    </row>
    <row r="45" spans="1:12" ht="21" customHeight="1">
      <c r="A45" s="113"/>
      <c r="B45" s="256"/>
      <c r="C45" s="283" t="s">
        <v>31</v>
      </c>
      <c r="D45" s="284"/>
      <c r="E45" s="284"/>
      <c r="F45" s="284"/>
      <c r="G45" s="284"/>
      <c r="H45" s="284"/>
      <c r="I45" s="285"/>
      <c r="J45" s="109">
        <f>SUM(J41:J44)</f>
        <v>0</v>
      </c>
      <c r="K45" s="133">
        <f>IF(J45&gt;C44,C44,J45)</f>
        <v>0</v>
      </c>
      <c r="L45" s="81"/>
    </row>
    <row r="46" spans="1:12" ht="21" customHeight="1">
      <c r="A46" s="113"/>
      <c r="B46" s="256"/>
      <c r="C46" s="131" t="s">
        <v>199</v>
      </c>
      <c r="D46" s="115" t="s">
        <v>215</v>
      </c>
      <c r="E46" s="241" t="s">
        <v>209</v>
      </c>
      <c r="F46" s="242"/>
      <c r="G46" s="114" t="s">
        <v>200</v>
      </c>
      <c r="H46" s="67">
        <v>2</v>
      </c>
      <c r="I46" s="79"/>
      <c r="J46" s="69">
        <f aca="true" t="shared" si="3" ref="J46:J47">H46*I46</f>
        <v>0</v>
      </c>
      <c r="K46" s="259"/>
      <c r="L46" s="80"/>
    </row>
    <row r="47" spans="2:14" ht="15">
      <c r="B47" s="256"/>
      <c r="C47" s="137" t="s">
        <v>130</v>
      </c>
      <c r="D47" s="288" t="s">
        <v>216</v>
      </c>
      <c r="E47" s="253" t="s">
        <v>282</v>
      </c>
      <c r="F47" s="254"/>
      <c r="G47" s="272" t="s">
        <v>201</v>
      </c>
      <c r="H47" s="275">
        <v>0.1</v>
      </c>
      <c r="I47" s="290"/>
      <c r="J47" s="220">
        <f t="shared" si="3"/>
        <v>0</v>
      </c>
      <c r="K47" s="260"/>
      <c r="L47" s="80"/>
      <c r="M47"/>
      <c r="N47"/>
    </row>
    <row r="48" spans="2:14" ht="15">
      <c r="B48" s="256"/>
      <c r="C48" s="138">
        <v>20</v>
      </c>
      <c r="D48" s="289"/>
      <c r="E48" s="270"/>
      <c r="F48" s="271"/>
      <c r="G48" s="274"/>
      <c r="H48" s="277"/>
      <c r="I48" s="291"/>
      <c r="J48" s="221"/>
      <c r="K48" s="260"/>
      <c r="L48" s="80"/>
      <c r="M48"/>
      <c r="N48"/>
    </row>
    <row r="49" spans="2:12" ht="15">
      <c r="B49" s="256"/>
      <c r="C49" s="250" t="s">
        <v>31</v>
      </c>
      <c r="D49" s="251"/>
      <c r="E49" s="251"/>
      <c r="F49" s="251"/>
      <c r="G49" s="251"/>
      <c r="H49" s="251"/>
      <c r="I49" s="252"/>
      <c r="J49" s="109">
        <f>SUM(J46:J48)</f>
        <v>0</v>
      </c>
      <c r="K49" s="133">
        <f>IF(J49&gt;C48,C48,J49)</f>
        <v>0</v>
      </c>
      <c r="L49" s="81"/>
    </row>
    <row r="50" spans="2:12" ht="20.25" customHeight="1">
      <c r="B50" s="256"/>
      <c r="C50" s="286" t="s">
        <v>246</v>
      </c>
      <c r="D50" s="115" t="s">
        <v>217</v>
      </c>
      <c r="E50" s="241" t="s">
        <v>296</v>
      </c>
      <c r="F50" s="242"/>
      <c r="G50" s="114" t="s">
        <v>233</v>
      </c>
      <c r="H50" s="67">
        <v>1</v>
      </c>
      <c r="I50" s="79"/>
      <c r="J50" s="69">
        <f aca="true" t="shared" si="4" ref="J50:J53">H50*I50</f>
        <v>0</v>
      </c>
      <c r="K50" s="259"/>
      <c r="L50" s="80"/>
    </row>
    <row r="51" spans="2:12" ht="15" customHeight="1">
      <c r="B51" s="256"/>
      <c r="C51" s="287"/>
      <c r="D51" s="115" t="s">
        <v>218</v>
      </c>
      <c r="E51" s="241" t="s">
        <v>297</v>
      </c>
      <c r="F51" s="242"/>
      <c r="G51" s="114" t="s">
        <v>233</v>
      </c>
      <c r="H51" s="67">
        <v>0.75</v>
      </c>
      <c r="I51" s="79"/>
      <c r="J51" s="69">
        <f t="shared" si="4"/>
        <v>0</v>
      </c>
      <c r="K51" s="260"/>
      <c r="L51" s="80"/>
    </row>
    <row r="52" spans="2:12" ht="15" customHeight="1">
      <c r="B52" s="256"/>
      <c r="C52" s="137" t="s">
        <v>130</v>
      </c>
      <c r="D52" s="115" t="s">
        <v>219</v>
      </c>
      <c r="E52" s="241" t="s">
        <v>207</v>
      </c>
      <c r="F52" s="242"/>
      <c r="G52" s="114" t="s">
        <v>233</v>
      </c>
      <c r="H52" s="67">
        <v>0.5</v>
      </c>
      <c r="I52" s="79"/>
      <c r="J52" s="69">
        <f t="shared" si="4"/>
        <v>0</v>
      </c>
      <c r="K52" s="260"/>
      <c r="L52" s="80"/>
    </row>
    <row r="53" spans="2:12" ht="15" customHeight="1">
      <c r="B53" s="256"/>
      <c r="C53" s="138">
        <v>5</v>
      </c>
      <c r="D53" s="115" t="s">
        <v>220</v>
      </c>
      <c r="E53" s="241" t="s">
        <v>298</v>
      </c>
      <c r="F53" s="242"/>
      <c r="G53" s="114" t="s">
        <v>233</v>
      </c>
      <c r="H53" s="67">
        <v>0.75</v>
      </c>
      <c r="I53" s="79"/>
      <c r="J53" s="69">
        <f t="shared" si="4"/>
        <v>0</v>
      </c>
      <c r="K53" s="261"/>
      <c r="L53" s="80"/>
    </row>
    <row r="54" spans="2:12" ht="15" customHeight="1">
      <c r="B54" s="256"/>
      <c r="C54" s="250" t="s">
        <v>31</v>
      </c>
      <c r="D54" s="251"/>
      <c r="E54" s="251"/>
      <c r="F54" s="251"/>
      <c r="G54" s="251"/>
      <c r="H54" s="251"/>
      <c r="I54" s="252"/>
      <c r="J54" s="109">
        <f>SUM(J50:J53)</f>
        <v>0</v>
      </c>
      <c r="K54" s="133">
        <f>IF(J54&gt;C53,C53,J54)</f>
        <v>0</v>
      </c>
      <c r="L54" s="81"/>
    </row>
    <row r="55" spans="2:12" ht="15">
      <c r="B55" s="256"/>
      <c r="C55" s="286" t="s">
        <v>208</v>
      </c>
      <c r="D55" s="115" t="s">
        <v>221</v>
      </c>
      <c r="E55" s="241" t="s">
        <v>203</v>
      </c>
      <c r="F55" s="242"/>
      <c r="G55" s="7" t="s">
        <v>234</v>
      </c>
      <c r="H55" s="67">
        <v>1</v>
      </c>
      <c r="I55" s="79"/>
      <c r="J55" s="69">
        <f aca="true" t="shared" si="5" ref="J55:J67">H55*I55</f>
        <v>0</v>
      </c>
      <c r="K55" s="259"/>
      <c r="L55" s="80"/>
    </row>
    <row r="56" spans="2:12" ht="15">
      <c r="B56" s="256"/>
      <c r="C56" s="287"/>
      <c r="D56" s="115" t="s">
        <v>222</v>
      </c>
      <c r="E56" s="241" t="s">
        <v>202</v>
      </c>
      <c r="F56" s="242"/>
      <c r="G56" s="132" t="s">
        <v>234</v>
      </c>
      <c r="H56" s="67">
        <v>1</v>
      </c>
      <c r="I56" s="79"/>
      <c r="J56" s="69">
        <f t="shared" si="5"/>
        <v>0</v>
      </c>
      <c r="K56" s="260"/>
      <c r="L56" s="80"/>
    </row>
    <row r="57" spans="2:12" ht="15">
      <c r="B57" s="256"/>
      <c r="C57" s="287"/>
      <c r="D57" s="115" t="s">
        <v>223</v>
      </c>
      <c r="E57" s="241" t="s">
        <v>204</v>
      </c>
      <c r="F57" s="242"/>
      <c r="G57" s="132" t="s">
        <v>235</v>
      </c>
      <c r="H57" s="67">
        <v>1</v>
      </c>
      <c r="I57" s="79"/>
      <c r="J57" s="69">
        <f t="shared" si="5"/>
        <v>0</v>
      </c>
      <c r="K57" s="260"/>
      <c r="L57" s="80"/>
    </row>
    <row r="58" spans="2:12" ht="15">
      <c r="B58" s="256"/>
      <c r="C58" s="287"/>
      <c r="D58" s="115" t="s">
        <v>224</v>
      </c>
      <c r="E58" s="241" t="s">
        <v>236</v>
      </c>
      <c r="F58" s="242"/>
      <c r="G58" s="132" t="s">
        <v>95</v>
      </c>
      <c r="H58" s="67">
        <v>0.5</v>
      </c>
      <c r="I58" s="79"/>
      <c r="J58" s="69">
        <f t="shared" si="5"/>
        <v>0</v>
      </c>
      <c r="K58" s="260"/>
      <c r="L58" s="80"/>
    </row>
    <row r="59" spans="2:12" ht="15">
      <c r="B59" s="256"/>
      <c r="C59" s="287"/>
      <c r="D59" s="115" t="s">
        <v>225</v>
      </c>
      <c r="E59" s="241" t="s">
        <v>237</v>
      </c>
      <c r="F59" s="242"/>
      <c r="G59" s="132" t="s">
        <v>238</v>
      </c>
      <c r="H59" s="67">
        <v>0.5</v>
      </c>
      <c r="I59" s="79"/>
      <c r="J59" s="69">
        <f t="shared" si="5"/>
        <v>0</v>
      </c>
      <c r="K59" s="260"/>
      <c r="L59" s="80"/>
    </row>
    <row r="60" spans="2:12" ht="15">
      <c r="B60" s="256"/>
      <c r="C60" s="287"/>
      <c r="D60" s="115" t="s">
        <v>226</v>
      </c>
      <c r="E60" s="241" t="s">
        <v>205</v>
      </c>
      <c r="F60" s="242"/>
      <c r="G60" s="132" t="s">
        <v>49</v>
      </c>
      <c r="H60" s="67">
        <v>0.5</v>
      </c>
      <c r="I60" s="79"/>
      <c r="J60" s="69">
        <f t="shared" si="5"/>
        <v>0</v>
      </c>
      <c r="K60" s="260"/>
      <c r="L60" s="80"/>
    </row>
    <row r="61" spans="2:12" ht="15">
      <c r="B61" s="256"/>
      <c r="C61" s="287"/>
      <c r="D61" s="115" t="s">
        <v>227</v>
      </c>
      <c r="E61" s="241" t="s">
        <v>284</v>
      </c>
      <c r="F61" s="242"/>
      <c r="G61" s="132" t="s">
        <v>239</v>
      </c>
      <c r="H61" s="67">
        <v>0.5</v>
      </c>
      <c r="I61" s="79"/>
      <c r="J61" s="69">
        <f t="shared" si="5"/>
        <v>0</v>
      </c>
      <c r="K61" s="260"/>
      <c r="L61" s="80"/>
    </row>
    <row r="62" spans="2:12" ht="27" customHeight="1">
      <c r="B62" s="256"/>
      <c r="C62" s="137" t="s">
        <v>130</v>
      </c>
      <c r="D62" s="115" t="s">
        <v>228</v>
      </c>
      <c r="E62" s="241" t="s">
        <v>299</v>
      </c>
      <c r="F62" s="242"/>
      <c r="G62" s="158" t="s">
        <v>240</v>
      </c>
      <c r="H62" s="67">
        <v>0.5</v>
      </c>
      <c r="I62" s="79"/>
      <c r="J62" s="69">
        <f t="shared" si="5"/>
        <v>0</v>
      </c>
      <c r="K62" s="260"/>
      <c r="L62" s="80"/>
    </row>
    <row r="63" spans="2:12" ht="27.75" customHeight="1">
      <c r="B63" s="137" t="s">
        <v>130</v>
      </c>
      <c r="C63" s="138">
        <v>5</v>
      </c>
      <c r="D63" s="115" t="s">
        <v>229</v>
      </c>
      <c r="E63" s="241" t="s">
        <v>206</v>
      </c>
      <c r="F63" s="242"/>
      <c r="G63" s="132" t="s">
        <v>241</v>
      </c>
      <c r="H63" s="67">
        <v>0.5</v>
      </c>
      <c r="I63" s="79"/>
      <c r="J63" s="69">
        <f t="shared" si="5"/>
        <v>0</v>
      </c>
      <c r="K63" s="261"/>
      <c r="L63" s="80"/>
    </row>
    <row r="64" spans="2:12" ht="15">
      <c r="B64" s="141">
        <v>35</v>
      </c>
      <c r="C64" s="250" t="s">
        <v>31</v>
      </c>
      <c r="D64" s="251"/>
      <c r="E64" s="251"/>
      <c r="F64" s="251"/>
      <c r="G64" s="251"/>
      <c r="H64" s="251"/>
      <c r="I64" s="252"/>
      <c r="J64" s="109">
        <f>SUM(J55:J63)</f>
        <v>0</v>
      </c>
      <c r="K64" s="133">
        <f>IF(J64&gt;C63,C63,J64)</f>
        <v>0</v>
      </c>
      <c r="L64" s="81"/>
    </row>
    <row r="65" spans="2:12" ht="15">
      <c r="B65" s="255" t="s">
        <v>210</v>
      </c>
      <c r="C65" s="130" t="s">
        <v>214</v>
      </c>
      <c r="D65" s="115" t="s">
        <v>230</v>
      </c>
      <c r="E65" s="241" t="s">
        <v>211</v>
      </c>
      <c r="F65" s="242"/>
      <c r="G65" s="132" t="s">
        <v>242</v>
      </c>
      <c r="H65" s="67">
        <v>4</v>
      </c>
      <c r="I65" s="79"/>
      <c r="J65" s="69">
        <f t="shared" si="5"/>
        <v>0</v>
      </c>
      <c r="K65" s="259"/>
      <c r="L65" s="80"/>
    </row>
    <row r="66" spans="2:12" ht="15" customHeight="1">
      <c r="B66" s="256"/>
      <c r="C66" s="135" t="s">
        <v>130</v>
      </c>
      <c r="D66" s="115" t="s">
        <v>231</v>
      </c>
      <c r="E66" s="241" t="s">
        <v>212</v>
      </c>
      <c r="F66" s="242"/>
      <c r="G66" s="132" t="s">
        <v>234</v>
      </c>
      <c r="H66" s="67">
        <v>2</v>
      </c>
      <c r="I66" s="79"/>
      <c r="J66" s="69">
        <f t="shared" si="5"/>
        <v>0</v>
      </c>
      <c r="K66" s="260"/>
      <c r="L66" s="80"/>
    </row>
    <row r="67" spans="2:12" ht="21" customHeight="1">
      <c r="B67" s="137" t="s">
        <v>130</v>
      </c>
      <c r="C67" s="138">
        <v>10</v>
      </c>
      <c r="D67" s="115" t="s">
        <v>232</v>
      </c>
      <c r="E67" s="241" t="s">
        <v>213</v>
      </c>
      <c r="F67" s="242"/>
      <c r="G67" s="132" t="s">
        <v>143</v>
      </c>
      <c r="H67" s="67">
        <v>1</v>
      </c>
      <c r="I67" s="79"/>
      <c r="J67" s="69">
        <f t="shared" si="5"/>
        <v>0</v>
      </c>
      <c r="K67" s="260"/>
      <c r="L67" s="80"/>
    </row>
    <row r="68" spans="2:12" ht="15">
      <c r="B68" s="140">
        <v>10</v>
      </c>
      <c r="C68" s="250" t="s">
        <v>31</v>
      </c>
      <c r="D68" s="251"/>
      <c r="E68" s="251"/>
      <c r="F68" s="251"/>
      <c r="G68" s="251"/>
      <c r="H68" s="251"/>
      <c r="I68" s="252"/>
      <c r="J68" s="109">
        <f>SUM(J65:J67)</f>
        <v>0</v>
      </c>
      <c r="K68" s="133">
        <f>IF(J68&gt;C67,C67,J68)</f>
        <v>0</v>
      </c>
      <c r="L68" s="81"/>
    </row>
    <row r="69" spans="2:6" ht="15.75" thickBot="1">
      <c r="B69" s="129"/>
      <c r="C69" s="130"/>
      <c r="E69" s="292"/>
      <c r="F69" s="292"/>
    </row>
    <row r="70" spans="2:12" s="157" customFormat="1" ht="19.5" customHeight="1" thickBot="1" thickTop="1">
      <c r="B70" s="293" t="s">
        <v>283</v>
      </c>
      <c r="C70" s="293"/>
      <c r="D70" s="293"/>
      <c r="E70" s="293"/>
      <c r="F70" s="293"/>
      <c r="G70" s="293"/>
      <c r="H70" s="293"/>
      <c r="I70" s="293"/>
      <c r="J70" s="153">
        <f>J68+J64+J54+J49+J45+J40+J36+J27</f>
        <v>0</v>
      </c>
      <c r="K70" s="154">
        <f>K68+K64+K54+K49+K45+K40+K36+K27</f>
        <v>0</v>
      </c>
      <c r="L70" s="152"/>
    </row>
    <row r="71" ht="15.75" thickTop="1"/>
    <row r="74" ht="15">
      <c r="I74" s="165"/>
    </row>
  </sheetData>
  <sheetProtection algorithmName="SHA-512" hashValue="A6UhRCnGJq781ALJnGEgbcfgrffYl4iFEx6Jkm58stjsV28Ezr5ztCBz+aQVtQBKS64gXcayOwgrV28H+Lmg1A==" saltValue="xbj4kJrr+DNoElJv9Kzq8g==" spinCount="100000" sheet="1" objects="1" scenarios="1"/>
  <mergeCells count="98">
    <mergeCell ref="B65:B66"/>
    <mergeCell ref="K50:K53"/>
    <mergeCell ref="K55:K63"/>
    <mergeCell ref="K65:K67"/>
    <mergeCell ref="E58:F58"/>
    <mergeCell ref="E59:F59"/>
    <mergeCell ref="E60:F60"/>
    <mergeCell ref="E55:F55"/>
    <mergeCell ref="E51:F51"/>
    <mergeCell ref="E52:F52"/>
    <mergeCell ref="E53:F53"/>
    <mergeCell ref="E69:F69"/>
    <mergeCell ref="B70:I70"/>
    <mergeCell ref="K46:K48"/>
    <mergeCell ref="E65:F65"/>
    <mergeCell ref="E66:F66"/>
    <mergeCell ref="E67:F67"/>
    <mergeCell ref="B41:B62"/>
    <mergeCell ref="E61:F61"/>
    <mergeCell ref="E62:F62"/>
    <mergeCell ref="E63:F63"/>
    <mergeCell ref="C54:I54"/>
    <mergeCell ref="C64:I64"/>
    <mergeCell ref="C55:C61"/>
    <mergeCell ref="E56:F56"/>
    <mergeCell ref="E57:F57"/>
    <mergeCell ref="C68:I68"/>
    <mergeCell ref="E46:F46"/>
    <mergeCell ref="C49:I49"/>
    <mergeCell ref="E50:F50"/>
    <mergeCell ref="C50:C51"/>
    <mergeCell ref="D47:D48"/>
    <mergeCell ref="E47:F48"/>
    <mergeCell ref="G47:G48"/>
    <mergeCell ref="H47:H48"/>
    <mergeCell ref="I47:I48"/>
    <mergeCell ref="C45:I45"/>
    <mergeCell ref="K41:K44"/>
    <mergeCell ref="E41:F41"/>
    <mergeCell ref="E42:F42"/>
    <mergeCell ref="E43:F43"/>
    <mergeCell ref="E44:F44"/>
    <mergeCell ref="B11:B12"/>
    <mergeCell ref="B14:B38"/>
    <mergeCell ref="J37:J39"/>
    <mergeCell ref="K37:K39"/>
    <mergeCell ref="K14:K26"/>
    <mergeCell ref="K28:K35"/>
    <mergeCell ref="C36:I36"/>
    <mergeCell ref="C14:C22"/>
    <mergeCell ref="C28:C33"/>
    <mergeCell ref="D37:D39"/>
    <mergeCell ref="E37:F39"/>
    <mergeCell ref="G37:G39"/>
    <mergeCell ref="H37:H39"/>
    <mergeCell ref="I37:I39"/>
    <mergeCell ref="C11:C12"/>
    <mergeCell ref="D11:D12"/>
    <mergeCell ref="C40:I40"/>
    <mergeCell ref="E35:F35"/>
    <mergeCell ref="E34:F34"/>
    <mergeCell ref="E26:F26"/>
    <mergeCell ref="C27:I27"/>
    <mergeCell ref="E33:F33"/>
    <mergeCell ref="E31:F31"/>
    <mergeCell ref="E30:F30"/>
    <mergeCell ref="E29:F29"/>
    <mergeCell ref="E14:F14"/>
    <mergeCell ref="E11:F12"/>
    <mergeCell ref="E28:F28"/>
    <mergeCell ref="E20:F20"/>
    <mergeCell ref="E23:F23"/>
    <mergeCell ref="E13:F13"/>
    <mergeCell ref="E17:F17"/>
    <mergeCell ref="E18:F18"/>
    <mergeCell ref="E19:F19"/>
    <mergeCell ref="E15:F15"/>
    <mergeCell ref="E22:F22"/>
    <mergeCell ref="E21:F21"/>
    <mergeCell ref="E16:F16"/>
    <mergeCell ref="E24:F24"/>
    <mergeCell ref="E25:F25"/>
    <mergeCell ref="J47:J48"/>
    <mergeCell ref="L37:L39"/>
    <mergeCell ref="C3:L3"/>
    <mergeCell ref="C9:E9"/>
    <mergeCell ref="I9:I10"/>
    <mergeCell ref="J9:J10"/>
    <mergeCell ref="G9:G10"/>
    <mergeCell ref="H9:H10"/>
    <mergeCell ref="C7:D7"/>
    <mergeCell ref="E7:J7"/>
    <mergeCell ref="L11:L12"/>
    <mergeCell ref="I11:K11"/>
    <mergeCell ref="G11:G12"/>
    <mergeCell ref="C5:L5"/>
    <mergeCell ref="H11:H12"/>
    <mergeCell ref="E32:F32"/>
  </mergeCells>
  <printOptions horizontalCentered="1"/>
  <pageMargins left="0.2755905511811024" right="0.15748031496062992" top="0.2362204724409449" bottom="0.4724409448818898" header="0.2362204724409449" footer="0.2362204724409449"/>
  <pageSetup fitToHeight="0" fitToWidth="1" horizontalDpi="600" verticalDpi="600" orientation="landscape" paperSize="9" scale="55" r:id="rId1"/>
  <headerFooter>
    <oddFooter>&amp;R&amp;10&amp;P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V80"/>
  <sheetViews>
    <sheetView zoomScale="98" zoomScaleNormal="98" zoomScaleSheetLayoutView="82" zoomScalePageLayoutView="90" workbookViewId="0" topLeftCell="A1">
      <selection activeCell="C5" sqref="C5:L5"/>
    </sheetView>
  </sheetViews>
  <sheetFormatPr defaultColWidth="8.8515625" defaultRowHeight="15"/>
  <cols>
    <col min="1" max="1" width="3.7109375" style="33" customWidth="1"/>
    <col min="2" max="2" width="37.8515625" style="33" customWidth="1"/>
    <col min="3" max="3" width="25.7109375" style="33" customWidth="1"/>
    <col min="4" max="4" width="5.7109375" style="33" customWidth="1"/>
    <col min="5" max="5" width="53.00390625" style="33" customWidth="1"/>
    <col min="6" max="6" width="18.28125" style="33" customWidth="1"/>
    <col min="7" max="7" width="13.8515625" style="38" customWidth="1"/>
    <col min="8" max="8" width="9.28125" style="38" customWidth="1"/>
    <col min="9" max="9" width="12.00390625" style="33" customWidth="1"/>
    <col min="10" max="10" width="11.8515625" style="33" customWidth="1"/>
    <col min="11" max="11" width="11.7109375" style="34" customWidth="1"/>
    <col min="12" max="12" width="50.00390625" style="33" customWidth="1"/>
    <col min="13" max="13" width="7.7109375" style="33" customWidth="1"/>
    <col min="14" max="14" width="3.421875" style="33" customWidth="1"/>
    <col min="15" max="16" width="8.8515625" style="33" customWidth="1"/>
    <col min="17" max="17" width="1.28515625" style="33" customWidth="1"/>
    <col min="18" max="19" width="8.8515625" style="33" customWidth="1"/>
    <col min="20" max="20" width="1.28515625" style="33" customWidth="1"/>
    <col min="21" max="16384" width="8.8515625" style="33" customWidth="1"/>
  </cols>
  <sheetData>
    <row r="2" ht="12.75" customHeight="1"/>
    <row r="3" spans="3:12" ht="21.75" customHeight="1">
      <c r="C3" s="214" t="s">
        <v>307</v>
      </c>
      <c r="D3" s="214"/>
      <c r="E3" s="214"/>
      <c r="F3" s="214"/>
      <c r="G3" s="214"/>
      <c r="H3" s="214"/>
      <c r="I3" s="214"/>
      <c r="J3" s="214"/>
      <c r="K3" s="214"/>
      <c r="L3" s="214"/>
    </row>
    <row r="4" spans="3:12" ht="11.25" customHeight="1">
      <c r="C4" s="121"/>
      <c r="D4" s="121"/>
      <c r="E4" s="121"/>
      <c r="F4" s="121"/>
      <c r="G4" s="121"/>
      <c r="H4" s="121"/>
      <c r="I4" s="121"/>
      <c r="J4" s="121"/>
      <c r="K4" s="121"/>
      <c r="L4" s="121"/>
    </row>
    <row r="5" spans="3:12" ht="21.75" customHeight="1">
      <c r="C5" s="214" t="s">
        <v>326</v>
      </c>
      <c r="D5" s="214"/>
      <c r="E5" s="214"/>
      <c r="F5" s="214"/>
      <c r="G5" s="214"/>
      <c r="H5" s="214"/>
      <c r="I5" s="214"/>
      <c r="J5" s="214"/>
      <c r="K5" s="214"/>
      <c r="L5" s="214"/>
    </row>
    <row r="6" spans="3:10" ht="11.25" customHeight="1">
      <c r="C6" s="230"/>
      <c r="D6" s="339"/>
      <c r="E6" s="339"/>
      <c r="F6" s="339"/>
      <c r="G6" s="339"/>
      <c r="H6" s="339"/>
      <c r="I6" s="339"/>
      <c r="J6" s="339"/>
    </row>
    <row r="7" spans="3:10" ht="18" customHeight="1">
      <c r="C7" s="230" t="s">
        <v>8</v>
      </c>
      <c r="D7" s="340"/>
      <c r="E7" s="217">
        <f>'2.CE_Comp. Téc.-Cient.'!E7:J7</f>
        <v>0</v>
      </c>
      <c r="F7" s="218"/>
      <c r="G7" s="218"/>
      <c r="H7" s="218"/>
      <c r="I7" s="218"/>
      <c r="J7" s="218"/>
    </row>
    <row r="9" spans="3:11" ht="18.75">
      <c r="C9" s="225" t="s">
        <v>53</v>
      </c>
      <c r="D9" s="338"/>
      <c r="E9" s="338"/>
      <c r="F9" s="186">
        <v>0.425</v>
      </c>
      <c r="G9" s="172"/>
      <c r="H9" s="172"/>
      <c r="I9" s="173"/>
      <c r="J9" s="336"/>
      <c r="K9" s="48"/>
    </row>
    <row r="10" spans="7:22" ht="12.75" customHeight="1" thickBot="1">
      <c r="G10" s="170"/>
      <c r="H10" s="170"/>
      <c r="I10" s="171"/>
      <c r="J10" s="337"/>
      <c r="K10" s="49"/>
      <c r="L10" s="126"/>
      <c r="M10" s="126"/>
      <c r="O10" s="126"/>
      <c r="P10" s="126"/>
      <c r="R10" s="126"/>
      <c r="S10" s="126"/>
      <c r="U10" s="126"/>
      <c r="V10" s="126"/>
    </row>
    <row r="11" spans="2:22" ht="21.95" customHeight="1" thickTop="1">
      <c r="B11" s="237" t="s">
        <v>189</v>
      </c>
      <c r="C11" s="237" t="s">
        <v>33</v>
      </c>
      <c r="D11" s="237" t="s">
        <v>34</v>
      </c>
      <c r="E11" s="328" t="s">
        <v>7</v>
      </c>
      <c r="F11" s="329"/>
      <c r="G11" s="332" t="s">
        <v>42</v>
      </c>
      <c r="H11" s="334" t="s">
        <v>12</v>
      </c>
      <c r="I11" s="234" t="s">
        <v>39</v>
      </c>
      <c r="J11" s="234"/>
      <c r="K11" s="327"/>
      <c r="L11" s="232" t="s">
        <v>5</v>
      </c>
      <c r="M11" s="35"/>
      <c r="O11" s="35"/>
      <c r="P11" s="35"/>
      <c r="R11" s="35"/>
      <c r="S11" s="35"/>
      <c r="U11" s="35"/>
      <c r="V11" s="35"/>
    </row>
    <row r="12" spans="2:22" ht="50.1" customHeight="1">
      <c r="B12" s="238"/>
      <c r="C12" s="238"/>
      <c r="D12" s="238"/>
      <c r="E12" s="330"/>
      <c r="F12" s="331"/>
      <c r="G12" s="333"/>
      <c r="H12" s="335"/>
      <c r="I12" s="122" t="s">
        <v>43</v>
      </c>
      <c r="J12" s="15" t="s">
        <v>46</v>
      </c>
      <c r="K12" s="29" t="s">
        <v>32</v>
      </c>
      <c r="L12" s="233"/>
      <c r="M12" s="35"/>
      <c r="O12" s="35"/>
      <c r="P12" s="35"/>
      <c r="R12" s="35"/>
      <c r="S12" s="35"/>
      <c r="U12" s="35"/>
      <c r="V12" s="35"/>
    </row>
    <row r="13" spans="2:22" ht="20.25" customHeight="1">
      <c r="B13" s="15" t="s">
        <v>69</v>
      </c>
      <c r="C13" s="15" t="s">
        <v>70</v>
      </c>
      <c r="D13" s="15" t="s">
        <v>71</v>
      </c>
      <c r="E13" s="247" t="s">
        <v>72</v>
      </c>
      <c r="F13" s="248"/>
      <c r="G13" s="15" t="s">
        <v>73</v>
      </c>
      <c r="H13" s="29" t="s">
        <v>74</v>
      </c>
      <c r="I13" s="122" t="s">
        <v>74</v>
      </c>
      <c r="J13" s="15" t="s">
        <v>75</v>
      </c>
      <c r="K13" s="29" t="s">
        <v>190</v>
      </c>
      <c r="L13" s="122" t="s">
        <v>191</v>
      </c>
      <c r="M13" s="35"/>
      <c r="O13" s="35"/>
      <c r="P13" s="35"/>
      <c r="R13" s="35"/>
      <c r="S13" s="35"/>
      <c r="U13" s="35"/>
      <c r="V13" s="35"/>
    </row>
    <row r="14" spans="2:22" ht="31.9" customHeight="1">
      <c r="B14" s="256" t="s">
        <v>245</v>
      </c>
      <c r="C14" s="124" t="s">
        <v>266</v>
      </c>
      <c r="D14" s="88" t="s">
        <v>107</v>
      </c>
      <c r="E14" s="318" t="s">
        <v>139</v>
      </c>
      <c r="F14" s="319">
        <v>0.5</v>
      </c>
      <c r="G14" s="32" t="s">
        <v>140</v>
      </c>
      <c r="H14" s="55">
        <v>1</v>
      </c>
      <c r="I14" s="79"/>
      <c r="J14" s="36">
        <f>H14*I14</f>
        <v>0</v>
      </c>
      <c r="K14" s="322"/>
      <c r="L14" s="50"/>
      <c r="M14" s="37"/>
      <c r="O14" s="38"/>
      <c r="P14" s="37"/>
      <c r="R14" s="38"/>
      <c r="S14" s="37"/>
      <c r="U14" s="38"/>
      <c r="V14" s="37"/>
    </row>
    <row r="15" spans="2:22" ht="28.15" customHeight="1">
      <c r="B15" s="256"/>
      <c r="C15" s="137" t="s">
        <v>133</v>
      </c>
      <c r="D15" s="123" t="s">
        <v>108</v>
      </c>
      <c r="E15" s="318" t="s">
        <v>141</v>
      </c>
      <c r="F15" s="319"/>
      <c r="G15" s="32" t="s">
        <v>140</v>
      </c>
      <c r="H15" s="55">
        <v>1.5</v>
      </c>
      <c r="I15" s="79"/>
      <c r="J15" s="36">
        <f>H15*I15</f>
        <v>0</v>
      </c>
      <c r="K15" s="323"/>
      <c r="L15" s="50"/>
      <c r="M15" s="37"/>
      <c r="O15" s="38"/>
      <c r="P15" s="37"/>
      <c r="R15" s="38"/>
      <c r="S15" s="37"/>
      <c r="U15" s="38"/>
      <c r="V15" s="37"/>
    </row>
    <row r="16" spans="2:22" ht="41.25" customHeight="1">
      <c r="B16" s="256"/>
      <c r="C16" s="140">
        <v>30</v>
      </c>
      <c r="D16" s="123" t="s">
        <v>109</v>
      </c>
      <c r="E16" s="318" t="s">
        <v>249</v>
      </c>
      <c r="F16" s="319">
        <v>0.5</v>
      </c>
      <c r="G16" s="123" t="s">
        <v>142</v>
      </c>
      <c r="H16" s="55">
        <v>0.5</v>
      </c>
      <c r="I16" s="79"/>
      <c r="J16" s="36">
        <f>H16*I16</f>
        <v>0</v>
      </c>
      <c r="K16" s="323"/>
      <c r="L16" s="50"/>
      <c r="M16" s="37"/>
      <c r="O16" s="38"/>
      <c r="P16" s="37"/>
      <c r="R16" s="38"/>
      <c r="S16" s="37"/>
      <c r="U16" s="38"/>
      <c r="V16" s="37"/>
    </row>
    <row r="17" spans="2:22" ht="21" customHeight="1">
      <c r="B17" s="256"/>
      <c r="C17" s="311" t="s">
        <v>54</v>
      </c>
      <c r="D17" s="312"/>
      <c r="E17" s="312"/>
      <c r="F17" s="312"/>
      <c r="G17" s="312"/>
      <c r="H17" s="312"/>
      <c r="I17" s="317"/>
      <c r="J17" s="40">
        <f>SUM(J14:J16)</f>
        <v>0</v>
      </c>
      <c r="K17" s="53">
        <f>IF(J17&gt;C16,C16,J17)</f>
        <v>0</v>
      </c>
      <c r="L17" s="52"/>
      <c r="M17" s="37"/>
      <c r="O17" s="38"/>
      <c r="P17" s="37"/>
      <c r="R17" s="38"/>
      <c r="S17" s="37"/>
      <c r="U17" s="38"/>
      <c r="V17" s="37"/>
    </row>
    <row r="18" spans="2:22" ht="27" customHeight="1">
      <c r="B18" s="256"/>
      <c r="C18" s="97" t="s">
        <v>244</v>
      </c>
      <c r="D18" s="88" t="s">
        <v>97</v>
      </c>
      <c r="E18" s="318" t="s">
        <v>135</v>
      </c>
      <c r="F18" s="319">
        <v>1</v>
      </c>
      <c r="G18" s="32" t="s">
        <v>136</v>
      </c>
      <c r="H18" s="55">
        <v>2</v>
      </c>
      <c r="I18" s="79"/>
      <c r="J18" s="36">
        <f>H18*I18</f>
        <v>0</v>
      </c>
      <c r="K18" s="322"/>
      <c r="L18" s="50"/>
      <c r="M18" s="39"/>
      <c r="O18" s="38"/>
      <c r="P18" s="39"/>
      <c r="R18" s="38"/>
      <c r="S18" s="39"/>
      <c r="U18" s="38"/>
      <c r="V18" s="39"/>
    </row>
    <row r="19" spans="2:22" ht="22.5" customHeight="1">
      <c r="B19" s="256"/>
      <c r="C19" s="143" t="s">
        <v>243</v>
      </c>
      <c r="D19" s="320" t="s">
        <v>110</v>
      </c>
      <c r="E19" s="295" t="s">
        <v>137</v>
      </c>
      <c r="F19" s="296"/>
      <c r="G19" s="324" t="s">
        <v>138</v>
      </c>
      <c r="H19" s="299">
        <v>0.5</v>
      </c>
      <c r="I19" s="290"/>
      <c r="J19" s="303">
        <f>H19*I19</f>
        <v>0</v>
      </c>
      <c r="K19" s="323"/>
      <c r="L19" s="50"/>
      <c r="M19" s="39"/>
      <c r="O19" s="38"/>
      <c r="P19" s="39"/>
      <c r="R19" s="38"/>
      <c r="S19" s="39"/>
      <c r="U19" s="38"/>
      <c r="V19" s="39"/>
    </row>
    <row r="20" spans="2:22" ht="18" customHeight="1">
      <c r="B20" s="139" t="s">
        <v>130</v>
      </c>
      <c r="C20" s="144">
        <v>20</v>
      </c>
      <c r="D20" s="321"/>
      <c r="E20" s="297"/>
      <c r="F20" s="298"/>
      <c r="G20" s="325"/>
      <c r="H20" s="300"/>
      <c r="I20" s="291"/>
      <c r="J20" s="304"/>
      <c r="K20" s="323"/>
      <c r="L20" s="50"/>
      <c r="M20" s="39"/>
      <c r="O20" s="38"/>
      <c r="P20" s="39"/>
      <c r="R20" s="38"/>
      <c r="S20" s="39"/>
      <c r="U20" s="38"/>
      <c r="V20" s="39"/>
    </row>
    <row r="21" spans="2:22" ht="21" customHeight="1">
      <c r="B21" s="140">
        <v>50</v>
      </c>
      <c r="C21" s="311" t="s">
        <v>54</v>
      </c>
      <c r="D21" s="312"/>
      <c r="E21" s="312"/>
      <c r="F21" s="312"/>
      <c r="G21" s="312"/>
      <c r="H21" s="312"/>
      <c r="I21" s="317"/>
      <c r="J21" s="40">
        <f>SUM(J18:J20)</f>
        <v>0</v>
      </c>
      <c r="K21" s="53">
        <f>IF(J21&gt;C20,C20,J21)</f>
        <v>0</v>
      </c>
      <c r="L21" s="51"/>
      <c r="M21" s="39"/>
      <c r="O21" s="38"/>
      <c r="P21" s="39"/>
      <c r="R21" s="38"/>
      <c r="S21" s="39"/>
      <c r="U21" s="38"/>
      <c r="V21" s="39"/>
    </row>
    <row r="22" spans="2:22" ht="40.15" customHeight="1">
      <c r="B22" s="255" t="s">
        <v>248</v>
      </c>
      <c r="C22" s="97" t="s">
        <v>252</v>
      </c>
      <c r="D22" s="88" t="s">
        <v>98</v>
      </c>
      <c r="E22" s="318" t="s">
        <v>250</v>
      </c>
      <c r="F22" s="319"/>
      <c r="G22" s="32" t="s">
        <v>143</v>
      </c>
      <c r="H22" s="55">
        <v>0.75</v>
      </c>
      <c r="I22" s="79"/>
      <c r="J22" s="36">
        <f>H22*I22</f>
        <v>0</v>
      </c>
      <c r="K22" s="322"/>
      <c r="L22" s="50"/>
      <c r="M22" s="38"/>
      <c r="O22" s="38"/>
      <c r="P22" s="38"/>
      <c r="R22" s="38"/>
      <c r="S22" s="38"/>
      <c r="U22" s="38"/>
      <c r="V22" s="38"/>
    </row>
    <row r="23" spans="2:22" ht="23.25" customHeight="1">
      <c r="B23" s="256"/>
      <c r="C23" s="143" t="s">
        <v>243</v>
      </c>
      <c r="D23" s="320" t="s">
        <v>99</v>
      </c>
      <c r="E23" s="295" t="s">
        <v>251</v>
      </c>
      <c r="F23" s="296"/>
      <c r="G23" s="324" t="s">
        <v>143</v>
      </c>
      <c r="H23" s="299">
        <v>2</v>
      </c>
      <c r="I23" s="290"/>
      <c r="J23" s="303">
        <f>H23*I23</f>
        <v>0</v>
      </c>
      <c r="K23" s="323"/>
      <c r="L23" s="50"/>
      <c r="M23" s="38"/>
      <c r="O23" s="38"/>
      <c r="P23" s="38"/>
      <c r="R23" s="38"/>
      <c r="S23" s="38"/>
      <c r="U23" s="38"/>
      <c r="V23" s="38"/>
    </row>
    <row r="24" spans="2:22" ht="15" customHeight="1">
      <c r="B24" s="256"/>
      <c r="C24" s="144">
        <v>20</v>
      </c>
      <c r="D24" s="321"/>
      <c r="E24" s="297"/>
      <c r="F24" s="298"/>
      <c r="G24" s="325"/>
      <c r="H24" s="300"/>
      <c r="I24" s="291"/>
      <c r="J24" s="304"/>
      <c r="K24" s="323"/>
      <c r="L24" s="50"/>
      <c r="M24" s="38"/>
      <c r="O24" s="38"/>
      <c r="P24" s="38"/>
      <c r="R24" s="38"/>
      <c r="S24" s="38"/>
      <c r="U24" s="38"/>
      <c r="V24" s="38"/>
    </row>
    <row r="25" spans="2:22" ht="21" customHeight="1">
      <c r="B25" s="256"/>
      <c r="C25" s="311" t="s">
        <v>54</v>
      </c>
      <c r="D25" s="312"/>
      <c r="E25" s="312"/>
      <c r="F25" s="312"/>
      <c r="G25" s="312"/>
      <c r="H25" s="312"/>
      <c r="I25" s="317"/>
      <c r="J25" s="40">
        <f>SUM(J22:J24)</f>
        <v>0</v>
      </c>
      <c r="K25" s="53">
        <f>IF(J25&gt;C24,C24,J25)</f>
        <v>0</v>
      </c>
      <c r="L25" s="52"/>
      <c r="M25" s="38"/>
      <c r="O25" s="38"/>
      <c r="P25" s="38"/>
      <c r="R25" s="38"/>
      <c r="S25" s="38"/>
      <c r="U25" s="38"/>
      <c r="V25" s="38"/>
    </row>
    <row r="26" spans="2:22" ht="51" customHeight="1">
      <c r="B26" s="256"/>
      <c r="C26" s="124" t="s">
        <v>286</v>
      </c>
      <c r="D26" s="123" t="s">
        <v>100</v>
      </c>
      <c r="E26" s="318" t="s">
        <v>247</v>
      </c>
      <c r="F26" s="319"/>
      <c r="G26" s="123" t="s">
        <v>233</v>
      </c>
      <c r="H26" s="55">
        <v>1</v>
      </c>
      <c r="I26" s="79"/>
      <c r="J26" s="36">
        <f>H26*I26</f>
        <v>0</v>
      </c>
      <c r="K26" s="322"/>
      <c r="L26" s="50"/>
      <c r="M26" s="38"/>
      <c r="O26" s="38"/>
      <c r="P26" s="38"/>
      <c r="R26" s="38"/>
      <c r="S26" s="38"/>
      <c r="U26" s="38"/>
      <c r="V26" s="38"/>
    </row>
    <row r="27" spans="2:22" ht="29.25" customHeight="1">
      <c r="B27" s="256"/>
      <c r="C27" s="143" t="s">
        <v>133</v>
      </c>
      <c r="D27" s="123" t="s">
        <v>101</v>
      </c>
      <c r="E27" s="318" t="s">
        <v>253</v>
      </c>
      <c r="F27" s="319"/>
      <c r="G27" s="123" t="s">
        <v>233</v>
      </c>
      <c r="H27" s="55">
        <v>0.5</v>
      </c>
      <c r="I27" s="79"/>
      <c r="J27" s="36">
        <f>H27*I27</f>
        <v>0</v>
      </c>
      <c r="K27" s="323"/>
      <c r="L27" s="50"/>
      <c r="M27" s="38"/>
      <c r="O27" s="38"/>
      <c r="P27" s="38"/>
      <c r="R27" s="38"/>
      <c r="S27" s="38"/>
      <c r="U27" s="38"/>
      <c r="V27" s="38"/>
    </row>
    <row r="28" spans="2:22" ht="31.5" customHeight="1">
      <c r="B28" s="139" t="s">
        <v>130</v>
      </c>
      <c r="C28" s="144">
        <v>15</v>
      </c>
      <c r="D28" s="123" t="s">
        <v>102</v>
      </c>
      <c r="E28" s="318" t="s">
        <v>287</v>
      </c>
      <c r="F28" s="319"/>
      <c r="G28" s="123" t="s">
        <v>233</v>
      </c>
      <c r="H28" s="55">
        <v>1.5</v>
      </c>
      <c r="I28" s="79"/>
      <c r="J28" s="36">
        <f>H28*I28</f>
        <v>0</v>
      </c>
      <c r="K28" s="326"/>
      <c r="L28" s="50"/>
      <c r="M28" s="38"/>
      <c r="O28" s="38"/>
      <c r="P28" s="38"/>
      <c r="R28" s="38"/>
      <c r="S28" s="38"/>
      <c r="U28" s="38"/>
      <c r="V28" s="38"/>
    </row>
    <row r="29" spans="2:22" ht="21" customHeight="1">
      <c r="B29" s="140">
        <v>35</v>
      </c>
      <c r="C29" s="311" t="s">
        <v>54</v>
      </c>
      <c r="D29" s="312"/>
      <c r="E29" s="312"/>
      <c r="F29" s="312"/>
      <c r="G29" s="312"/>
      <c r="H29" s="312"/>
      <c r="I29" s="317"/>
      <c r="J29" s="40">
        <f>SUM(J26:J28)</f>
        <v>0</v>
      </c>
      <c r="K29" s="53">
        <f>IF(J29&gt;C28,C28,J29)</f>
        <v>0</v>
      </c>
      <c r="L29" s="52"/>
      <c r="M29" s="38"/>
      <c r="O29" s="38"/>
      <c r="P29" s="38"/>
      <c r="R29" s="38"/>
      <c r="S29" s="38"/>
      <c r="U29" s="38"/>
      <c r="V29" s="38"/>
    </row>
    <row r="30" spans="2:22" s="94" customFormat="1" ht="26.25" customHeight="1">
      <c r="B30" s="255" t="s">
        <v>285</v>
      </c>
      <c r="C30" s="160" t="s">
        <v>288</v>
      </c>
      <c r="D30" s="123" t="s">
        <v>256</v>
      </c>
      <c r="E30" s="307" t="s">
        <v>254</v>
      </c>
      <c r="F30" s="142" t="s">
        <v>267</v>
      </c>
      <c r="G30" s="123" t="s">
        <v>143</v>
      </c>
      <c r="H30" s="55">
        <v>0.25</v>
      </c>
      <c r="I30" s="79"/>
      <c r="J30" s="36">
        <f>H30*I30</f>
        <v>0</v>
      </c>
      <c r="K30" s="159"/>
      <c r="L30" s="50"/>
      <c r="M30" s="37"/>
      <c r="O30" s="37"/>
      <c r="P30" s="37"/>
      <c r="R30" s="37"/>
      <c r="S30" s="37"/>
      <c r="U30" s="37"/>
      <c r="V30" s="37"/>
    </row>
    <row r="31" spans="2:22" s="94" customFormat="1" ht="20.25" customHeight="1">
      <c r="B31" s="256"/>
      <c r="C31" s="161"/>
      <c r="D31" s="123" t="s">
        <v>257</v>
      </c>
      <c r="E31" s="316"/>
      <c r="F31" s="142" t="s">
        <v>268</v>
      </c>
      <c r="G31" s="148" t="s">
        <v>143</v>
      </c>
      <c r="H31" s="55">
        <v>0.5</v>
      </c>
      <c r="I31" s="79"/>
      <c r="J31" s="36">
        <f>H31*I31</f>
        <v>0</v>
      </c>
      <c r="K31" s="159"/>
      <c r="L31" s="50"/>
      <c r="M31" s="37"/>
      <c r="O31" s="37"/>
      <c r="P31" s="37"/>
      <c r="R31" s="37"/>
      <c r="S31" s="37"/>
      <c r="U31" s="37"/>
      <c r="V31" s="37"/>
    </row>
    <row r="32" spans="2:22" ht="21" customHeight="1">
      <c r="B32" s="256"/>
      <c r="C32" s="143" t="s">
        <v>133</v>
      </c>
      <c r="D32" s="123" t="s">
        <v>259</v>
      </c>
      <c r="E32" s="307" t="s">
        <v>255</v>
      </c>
      <c r="F32" s="142" t="s">
        <v>267</v>
      </c>
      <c r="G32" s="148" t="s">
        <v>143</v>
      </c>
      <c r="H32" s="55">
        <v>0.25</v>
      </c>
      <c r="I32" s="79"/>
      <c r="J32" s="36">
        <f>H32*I32</f>
        <v>0</v>
      </c>
      <c r="K32" s="54"/>
      <c r="L32" s="50"/>
      <c r="M32" s="38"/>
      <c r="O32" s="38"/>
      <c r="P32" s="38"/>
      <c r="R32" s="38"/>
      <c r="S32" s="38"/>
      <c r="U32" s="38"/>
      <c r="V32" s="38"/>
    </row>
    <row r="33" spans="2:22" ht="19.5" customHeight="1">
      <c r="B33" s="256"/>
      <c r="C33" s="144">
        <v>7</v>
      </c>
      <c r="D33" s="169" t="s">
        <v>260</v>
      </c>
      <c r="E33" s="308"/>
      <c r="F33" s="142" t="s">
        <v>268</v>
      </c>
      <c r="G33" s="86" t="s">
        <v>143</v>
      </c>
      <c r="H33" s="146">
        <v>0.5</v>
      </c>
      <c r="I33" s="79"/>
      <c r="J33" s="147">
        <f>H33*I33</f>
        <v>0</v>
      </c>
      <c r="K33" s="162"/>
      <c r="L33" s="50"/>
      <c r="M33" s="38"/>
      <c r="O33" s="38"/>
      <c r="P33" s="38"/>
      <c r="R33" s="38"/>
      <c r="S33" s="38"/>
      <c r="U33" s="38"/>
      <c r="V33" s="38"/>
    </row>
    <row r="34" spans="2:22" ht="21" customHeight="1">
      <c r="B34" s="256"/>
      <c r="C34" s="311" t="s">
        <v>54</v>
      </c>
      <c r="D34" s="312"/>
      <c r="E34" s="312"/>
      <c r="F34" s="312"/>
      <c r="G34" s="312"/>
      <c r="H34" s="312"/>
      <c r="I34" s="313"/>
      <c r="J34" s="56">
        <f>SUM(J30:J33)</f>
        <v>0</v>
      </c>
      <c r="K34" s="57">
        <f>IF(J34&gt;C33,C33,J34)</f>
        <v>0</v>
      </c>
      <c r="L34" s="52"/>
      <c r="M34" s="38"/>
      <c r="O34" s="38"/>
      <c r="P34" s="38"/>
      <c r="R34" s="38"/>
      <c r="S34" s="38"/>
      <c r="U34" s="38"/>
      <c r="V34" s="38"/>
    </row>
    <row r="35" spans="2:22" ht="41.25" customHeight="1">
      <c r="B35" s="256"/>
      <c r="C35" s="149" t="s">
        <v>258</v>
      </c>
      <c r="D35" s="169" t="s">
        <v>263</v>
      </c>
      <c r="E35" s="314" t="s">
        <v>261</v>
      </c>
      <c r="F35" s="314"/>
      <c r="G35" s="123" t="s">
        <v>234</v>
      </c>
      <c r="H35" s="55">
        <v>0.75</v>
      </c>
      <c r="I35" s="79"/>
      <c r="J35" s="145">
        <f>H35*I35</f>
        <v>0</v>
      </c>
      <c r="K35" s="54"/>
      <c r="L35" s="50"/>
      <c r="M35" s="38"/>
      <c r="O35" s="38"/>
      <c r="P35" s="38"/>
      <c r="R35" s="38"/>
      <c r="S35" s="38"/>
      <c r="U35" s="38"/>
      <c r="V35" s="38"/>
    </row>
    <row r="36" spans="2:22" ht="21" customHeight="1">
      <c r="B36" s="256"/>
      <c r="C36" s="143" t="s">
        <v>133</v>
      </c>
      <c r="D36" s="288" t="s">
        <v>300</v>
      </c>
      <c r="E36" s="295" t="s">
        <v>262</v>
      </c>
      <c r="F36" s="296"/>
      <c r="G36" s="288" t="s">
        <v>234</v>
      </c>
      <c r="H36" s="299">
        <v>1</v>
      </c>
      <c r="I36" s="290"/>
      <c r="J36" s="309">
        <f>H36*I36</f>
        <v>0</v>
      </c>
      <c r="K36" s="305"/>
      <c r="L36" s="50"/>
      <c r="M36" s="38"/>
      <c r="O36" s="38"/>
      <c r="P36" s="38"/>
      <c r="R36" s="38"/>
      <c r="S36" s="38"/>
      <c r="U36" s="38"/>
      <c r="V36" s="38"/>
    </row>
    <row r="37" spans="2:22" ht="17.25" customHeight="1">
      <c r="B37" s="256"/>
      <c r="C37" s="144">
        <v>5</v>
      </c>
      <c r="D37" s="289"/>
      <c r="E37" s="297"/>
      <c r="F37" s="298"/>
      <c r="G37" s="289"/>
      <c r="H37" s="300"/>
      <c r="I37" s="291"/>
      <c r="J37" s="310"/>
      <c r="K37" s="306"/>
      <c r="L37" s="50"/>
      <c r="M37" s="38"/>
      <c r="O37" s="38"/>
      <c r="P37" s="38"/>
      <c r="R37" s="38"/>
      <c r="S37" s="38"/>
      <c r="U37" s="38"/>
      <c r="V37" s="38"/>
    </row>
    <row r="38" spans="2:22" ht="21" customHeight="1">
      <c r="B38" s="256"/>
      <c r="C38" s="311" t="s">
        <v>54</v>
      </c>
      <c r="D38" s="312"/>
      <c r="E38" s="312"/>
      <c r="F38" s="312"/>
      <c r="G38" s="312"/>
      <c r="H38" s="312"/>
      <c r="I38" s="313"/>
      <c r="J38" s="56">
        <f>SUM(J35:J37)</f>
        <v>0</v>
      </c>
      <c r="K38" s="57">
        <f>IF(J38&gt;C37,C37,J38)</f>
        <v>0</v>
      </c>
      <c r="L38" s="174"/>
      <c r="M38" s="38"/>
      <c r="O38" s="38"/>
      <c r="P38" s="38"/>
      <c r="R38" s="38"/>
      <c r="S38" s="38"/>
      <c r="U38" s="38"/>
      <c r="V38" s="38"/>
    </row>
    <row r="39" spans="2:22" ht="35.25" customHeight="1">
      <c r="B39" s="256"/>
      <c r="C39" s="86" t="s">
        <v>134</v>
      </c>
      <c r="D39" s="288" t="s">
        <v>301</v>
      </c>
      <c r="E39" s="295" t="s">
        <v>264</v>
      </c>
      <c r="F39" s="296"/>
      <c r="G39" s="288" t="s">
        <v>143</v>
      </c>
      <c r="H39" s="299">
        <v>0.5</v>
      </c>
      <c r="I39" s="301"/>
      <c r="J39" s="303">
        <f>H39*I39</f>
        <v>0</v>
      </c>
      <c r="K39" s="305"/>
      <c r="L39" s="50"/>
      <c r="M39" s="38"/>
      <c r="O39" s="38"/>
      <c r="P39" s="38"/>
      <c r="R39" s="38"/>
      <c r="S39" s="38"/>
      <c r="U39" s="38"/>
      <c r="V39" s="38"/>
    </row>
    <row r="40" spans="2:22" ht="15" customHeight="1">
      <c r="B40" s="139" t="s">
        <v>130</v>
      </c>
      <c r="C40" s="138">
        <v>3</v>
      </c>
      <c r="D40" s="289"/>
      <c r="E40" s="297"/>
      <c r="F40" s="298"/>
      <c r="G40" s="289"/>
      <c r="H40" s="300"/>
      <c r="I40" s="302"/>
      <c r="J40" s="304"/>
      <c r="K40" s="306"/>
      <c r="L40" s="50"/>
      <c r="M40" s="38"/>
      <c r="O40" s="38"/>
      <c r="P40" s="38"/>
      <c r="R40" s="38"/>
      <c r="S40" s="38"/>
      <c r="U40" s="38"/>
      <c r="V40" s="38"/>
    </row>
    <row r="41" spans="2:22" ht="15" customHeight="1">
      <c r="B41" s="140">
        <v>15</v>
      </c>
      <c r="C41" s="311" t="s">
        <v>54</v>
      </c>
      <c r="D41" s="312"/>
      <c r="E41" s="312"/>
      <c r="F41" s="312"/>
      <c r="G41" s="312"/>
      <c r="H41" s="312"/>
      <c r="I41" s="313"/>
      <c r="J41" s="56">
        <f>SUM(J39:J40)</f>
        <v>0</v>
      </c>
      <c r="K41" s="57">
        <f>IF(J41&gt;C40,C40,J41)</f>
        <v>0</v>
      </c>
      <c r="L41" s="52"/>
      <c r="M41" s="38"/>
      <c r="O41" s="38"/>
      <c r="P41" s="38"/>
      <c r="R41" s="38"/>
      <c r="S41" s="38"/>
      <c r="U41" s="38"/>
      <c r="V41" s="38"/>
    </row>
    <row r="42" spans="3:22" s="94" customFormat="1" ht="21" customHeight="1" thickBot="1">
      <c r="C42" s="95"/>
      <c r="D42" s="95"/>
      <c r="E42" s="95"/>
      <c r="F42" s="95"/>
      <c r="G42" s="95"/>
      <c r="H42" s="98"/>
      <c r="I42" s="50"/>
      <c r="J42" s="147"/>
      <c r="K42" s="125"/>
      <c r="L42" s="96"/>
      <c r="M42" s="37"/>
      <c r="O42" s="37"/>
      <c r="P42" s="37"/>
      <c r="R42" s="37"/>
      <c r="S42" s="37"/>
      <c r="U42" s="37"/>
      <c r="V42" s="37"/>
    </row>
    <row r="43" spans="3:22" s="150" customFormat="1" ht="19.5" customHeight="1" thickBot="1">
      <c r="C43" s="315" t="s">
        <v>265</v>
      </c>
      <c r="D43" s="315"/>
      <c r="E43" s="315"/>
      <c r="F43" s="315"/>
      <c r="G43" s="315"/>
      <c r="H43" s="315"/>
      <c r="I43" s="315"/>
      <c r="J43" s="156">
        <f>J17+J21+J25+J29+J34+J38+J41</f>
        <v>0</v>
      </c>
      <c r="K43" s="155">
        <f>K17+K21+K25+K29+K34+K38+K41</f>
        <v>0</v>
      </c>
      <c r="L43" s="151"/>
      <c r="M43" s="151"/>
      <c r="N43" s="151"/>
      <c r="O43" s="151"/>
      <c r="P43" s="151"/>
      <c r="Q43" s="151"/>
      <c r="R43" s="151"/>
      <c r="S43" s="151"/>
      <c r="T43" s="151"/>
      <c r="U43" s="151"/>
      <c r="V43" s="151"/>
    </row>
    <row r="44" spans="1:12" ht="17.45" customHeight="1">
      <c r="A44" s="41"/>
      <c r="B44" s="41"/>
      <c r="C44" s="41"/>
      <c r="D44" s="41"/>
      <c r="E44" s="41"/>
      <c r="F44" s="41"/>
      <c r="G44" s="41"/>
      <c r="H44" s="41"/>
      <c r="I44" s="41"/>
      <c r="J44" s="41"/>
      <c r="K44" s="42"/>
      <c r="L44" s="41"/>
    </row>
    <row r="45" spans="7:8" ht="15">
      <c r="G45" s="33"/>
      <c r="H45" s="33"/>
    </row>
    <row r="46" spans="7:8" ht="15">
      <c r="G46" s="33"/>
      <c r="H46" s="33"/>
    </row>
    <row r="47" spans="7:8" ht="15">
      <c r="G47" s="33"/>
      <c r="H47" s="33"/>
    </row>
    <row r="48" spans="7:8" ht="15">
      <c r="G48" s="33"/>
      <c r="H48" s="33"/>
    </row>
    <row r="49" spans="1:12" s="38" customFormat="1" ht="15">
      <c r="A49" s="33"/>
      <c r="B49" s="33"/>
      <c r="C49" s="33"/>
      <c r="D49" s="33"/>
      <c r="E49" s="33"/>
      <c r="F49" s="33"/>
      <c r="G49" s="33"/>
      <c r="H49" s="33"/>
      <c r="I49" s="33"/>
      <c r="J49" s="33"/>
      <c r="K49" s="34"/>
      <c r="L49" s="33"/>
    </row>
    <row r="50" spans="1:12" s="38" customFormat="1" ht="15">
      <c r="A50" s="33"/>
      <c r="B50" s="33"/>
      <c r="C50" s="33"/>
      <c r="D50" s="33"/>
      <c r="E50" s="33"/>
      <c r="F50" s="33"/>
      <c r="G50" s="33"/>
      <c r="H50" s="33"/>
      <c r="I50" s="33"/>
      <c r="J50" s="33"/>
      <c r="K50" s="34"/>
      <c r="L50" s="33"/>
    </row>
    <row r="51" spans="1:12" s="38" customFormat="1" ht="15">
      <c r="A51" s="33"/>
      <c r="B51" s="33"/>
      <c r="C51" s="33"/>
      <c r="D51" s="33"/>
      <c r="E51" s="33"/>
      <c r="F51" s="33"/>
      <c r="G51" s="33"/>
      <c r="H51" s="33"/>
      <c r="I51" s="33"/>
      <c r="J51" s="33"/>
      <c r="K51" s="34"/>
      <c r="L51" s="33"/>
    </row>
    <row r="52" spans="1:12" s="38" customFormat="1" ht="15">
      <c r="A52" s="33"/>
      <c r="B52" s="33"/>
      <c r="C52" s="33"/>
      <c r="D52" s="33"/>
      <c r="E52" s="33"/>
      <c r="F52" s="33"/>
      <c r="G52" s="33"/>
      <c r="H52" s="33"/>
      <c r="I52" s="33"/>
      <c r="J52" s="33"/>
      <c r="K52" s="34"/>
      <c r="L52" s="33"/>
    </row>
    <row r="53" spans="1:12" s="38" customFormat="1" ht="15">
      <c r="A53" s="33"/>
      <c r="B53" s="33"/>
      <c r="C53" s="33"/>
      <c r="D53" s="33"/>
      <c r="E53" s="33"/>
      <c r="F53" s="33"/>
      <c r="G53" s="33"/>
      <c r="H53" s="33"/>
      <c r="I53" s="33"/>
      <c r="J53" s="33"/>
      <c r="K53" s="34"/>
      <c r="L53" s="33"/>
    </row>
    <row r="54" spans="1:12" s="38" customFormat="1" ht="15">
      <c r="A54" s="33"/>
      <c r="B54" s="33"/>
      <c r="C54" s="33"/>
      <c r="D54" s="33"/>
      <c r="E54" s="33"/>
      <c r="F54" s="33"/>
      <c r="G54" s="33"/>
      <c r="H54" s="33"/>
      <c r="I54" s="33"/>
      <c r="J54" s="33"/>
      <c r="K54" s="34"/>
      <c r="L54" s="33"/>
    </row>
    <row r="55" spans="1:12" s="38" customFormat="1" ht="15">
      <c r="A55" s="33"/>
      <c r="B55" s="33"/>
      <c r="C55" s="33"/>
      <c r="D55" s="33"/>
      <c r="E55" s="33"/>
      <c r="F55" s="33"/>
      <c r="G55" s="33"/>
      <c r="H55" s="33"/>
      <c r="I55" s="33"/>
      <c r="J55" s="33"/>
      <c r="K55" s="34"/>
      <c r="L55" s="33"/>
    </row>
    <row r="56" spans="1:12" s="38" customFormat="1" ht="15">
      <c r="A56" s="33"/>
      <c r="B56" s="33"/>
      <c r="C56" s="33"/>
      <c r="D56" s="33"/>
      <c r="E56" s="33"/>
      <c r="F56" s="33"/>
      <c r="G56" s="33"/>
      <c r="H56" s="33"/>
      <c r="I56" s="33"/>
      <c r="J56" s="33"/>
      <c r="K56" s="34"/>
      <c r="L56" s="33"/>
    </row>
    <row r="57" spans="1:12" s="38" customFormat="1" ht="15">
      <c r="A57" s="33"/>
      <c r="B57" s="33"/>
      <c r="C57" s="33"/>
      <c r="D57" s="33"/>
      <c r="E57" s="33"/>
      <c r="F57" s="33"/>
      <c r="G57" s="33"/>
      <c r="H57" s="33"/>
      <c r="I57" s="33"/>
      <c r="J57" s="33"/>
      <c r="K57" s="34"/>
      <c r="L57" s="33"/>
    </row>
    <row r="58" spans="1:12" s="38" customFormat="1" ht="60" customHeight="1">
      <c r="A58" s="33"/>
      <c r="B58" s="33"/>
      <c r="C58" s="33"/>
      <c r="D58" s="33"/>
      <c r="E58" s="33"/>
      <c r="F58" s="33"/>
      <c r="G58" s="33"/>
      <c r="H58" s="33"/>
      <c r="I58" s="33"/>
      <c r="J58" s="33"/>
      <c r="K58" s="34"/>
      <c r="L58" s="33"/>
    </row>
    <row r="59" spans="1:12" s="38" customFormat="1" ht="15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34"/>
      <c r="L59" s="33"/>
    </row>
    <row r="60" spans="1:12" s="38" customFormat="1" ht="15">
      <c r="A60" s="33"/>
      <c r="B60" s="33"/>
      <c r="C60" s="33"/>
      <c r="D60" s="33"/>
      <c r="E60" s="33"/>
      <c r="F60" s="33"/>
      <c r="G60" s="33"/>
      <c r="H60" s="33"/>
      <c r="I60" s="33"/>
      <c r="J60" s="33"/>
      <c r="K60" s="34"/>
      <c r="L60" s="33"/>
    </row>
    <row r="61" spans="1:12" s="38" customFormat="1" ht="15">
      <c r="A61" s="33"/>
      <c r="B61" s="33"/>
      <c r="C61" s="33"/>
      <c r="D61" s="33"/>
      <c r="E61" s="33"/>
      <c r="F61" s="33"/>
      <c r="G61" s="33"/>
      <c r="H61" s="33"/>
      <c r="I61" s="33"/>
      <c r="J61" s="33"/>
      <c r="K61" s="34"/>
      <c r="L61" s="33"/>
    </row>
    <row r="62" spans="1:12" s="38" customFormat="1" ht="15">
      <c r="A62" s="33"/>
      <c r="B62" s="33"/>
      <c r="C62" s="33"/>
      <c r="D62" s="33"/>
      <c r="E62" s="33"/>
      <c r="F62" s="33"/>
      <c r="G62" s="33"/>
      <c r="H62" s="33"/>
      <c r="I62" s="33"/>
      <c r="J62" s="33"/>
      <c r="K62" s="34"/>
      <c r="L62" s="33"/>
    </row>
    <row r="63" spans="1:12" s="38" customFormat="1" ht="57" customHeight="1">
      <c r="A63" s="33"/>
      <c r="B63" s="33"/>
      <c r="C63" s="33"/>
      <c r="D63" s="33"/>
      <c r="E63" s="33"/>
      <c r="F63" s="33"/>
      <c r="G63" s="33"/>
      <c r="H63" s="33"/>
      <c r="I63" s="33"/>
      <c r="J63" s="33"/>
      <c r="K63" s="34"/>
      <c r="L63" s="33"/>
    </row>
    <row r="64" spans="1:12" s="38" customFormat="1" ht="15">
      <c r="A64" s="33"/>
      <c r="B64" s="33"/>
      <c r="C64" s="33"/>
      <c r="D64" s="33"/>
      <c r="E64" s="33"/>
      <c r="F64" s="33"/>
      <c r="G64" s="33"/>
      <c r="H64" s="33"/>
      <c r="I64" s="33"/>
      <c r="J64" s="33"/>
      <c r="K64" s="34"/>
      <c r="L64" s="33"/>
    </row>
    <row r="65" spans="1:12" s="38" customFormat="1" ht="15">
      <c r="A65" s="33"/>
      <c r="B65" s="33"/>
      <c r="C65" s="33"/>
      <c r="D65" s="33"/>
      <c r="E65" s="33"/>
      <c r="F65" s="33"/>
      <c r="G65" s="33"/>
      <c r="H65" s="33"/>
      <c r="I65" s="33"/>
      <c r="J65" s="33"/>
      <c r="K65" s="34"/>
      <c r="L65" s="33"/>
    </row>
    <row r="66" spans="1:12" s="38" customFormat="1" ht="15">
      <c r="A66" s="33"/>
      <c r="B66" s="33"/>
      <c r="C66" s="33"/>
      <c r="D66" s="33"/>
      <c r="E66" s="33"/>
      <c r="F66" s="33"/>
      <c r="G66" s="33"/>
      <c r="H66" s="33"/>
      <c r="I66" s="33"/>
      <c r="J66" s="33"/>
      <c r="K66" s="34"/>
      <c r="L66" s="33"/>
    </row>
    <row r="67" spans="1:12" s="38" customFormat="1" ht="15">
      <c r="A67" s="33"/>
      <c r="B67" s="33"/>
      <c r="C67" s="33"/>
      <c r="D67" s="33"/>
      <c r="E67" s="33"/>
      <c r="F67" s="33"/>
      <c r="G67" s="33"/>
      <c r="H67" s="33"/>
      <c r="I67" s="33"/>
      <c r="J67" s="33"/>
      <c r="K67" s="34"/>
      <c r="L67" s="33"/>
    </row>
    <row r="68" spans="1:12" s="38" customFormat="1" ht="15">
      <c r="A68" s="33"/>
      <c r="B68" s="33"/>
      <c r="C68" s="33"/>
      <c r="D68" s="33"/>
      <c r="E68" s="33"/>
      <c r="F68" s="33"/>
      <c r="G68" s="33"/>
      <c r="H68" s="33"/>
      <c r="I68" s="33"/>
      <c r="J68" s="33"/>
      <c r="K68" s="34"/>
      <c r="L68" s="33"/>
    </row>
    <row r="69" spans="1:12" s="38" customFormat="1" ht="15">
      <c r="A69" s="33"/>
      <c r="B69" s="33"/>
      <c r="C69" s="33"/>
      <c r="D69" s="33"/>
      <c r="E69" s="33"/>
      <c r="F69" s="33"/>
      <c r="G69" s="33"/>
      <c r="H69" s="33"/>
      <c r="I69" s="33"/>
      <c r="J69" s="33"/>
      <c r="K69" s="34"/>
      <c r="L69" s="33"/>
    </row>
    <row r="70" spans="3:22" s="38" customFormat="1" ht="15">
      <c r="C70" s="33"/>
      <c r="D70" s="33"/>
      <c r="E70" s="33"/>
      <c r="F70" s="127"/>
      <c r="I70" s="33"/>
      <c r="J70" s="33"/>
      <c r="K70" s="34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</row>
    <row r="71" spans="3:22" s="38" customFormat="1" ht="15">
      <c r="C71" s="33"/>
      <c r="D71" s="33"/>
      <c r="E71" s="33"/>
      <c r="F71" s="127"/>
      <c r="I71" s="33"/>
      <c r="J71" s="33"/>
      <c r="K71" s="34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</row>
    <row r="72" spans="3:22" s="38" customFormat="1" ht="15">
      <c r="C72" s="33"/>
      <c r="D72" s="33"/>
      <c r="E72" s="33"/>
      <c r="F72" s="127"/>
      <c r="I72" s="33"/>
      <c r="J72" s="33"/>
      <c r="K72" s="34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</row>
    <row r="73" spans="3:22" s="38" customFormat="1" ht="15">
      <c r="C73" s="33"/>
      <c r="D73" s="33"/>
      <c r="E73" s="33"/>
      <c r="F73" s="127"/>
      <c r="I73" s="33"/>
      <c r="J73" s="33"/>
      <c r="K73" s="34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</row>
    <row r="74" spans="3:22" s="38" customFormat="1" ht="15">
      <c r="C74" s="33"/>
      <c r="D74" s="33"/>
      <c r="E74" s="33"/>
      <c r="F74" s="127"/>
      <c r="I74" s="33"/>
      <c r="J74" s="33"/>
      <c r="K74" s="34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</row>
    <row r="75" spans="3:22" s="38" customFormat="1" ht="15">
      <c r="C75" s="33"/>
      <c r="D75" s="33"/>
      <c r="E75" s="33"/>
      <c r="F75" s="127"/>
      <c r="I75" s="33"/>
      <c r="J75" s="33"/>
      <c r="K75" s="34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</row>
    <row r="76" spans="3:22" s="38" customFormat="1" ht="15">
      <c r="C76" s="33"/>
      <c r="D76" s="33"/>
      <c r="E76" s="33"/>
      <c r="F76" s="33"/>
      <c r="I76" s="33"/>
      <c r="J76" s="33"/>
      <c r="K76" s="34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</row>
    <row r="77" spans="3:22" s="38" customFormat="1" ht="15">
      <c r="C77" s="33"/>
      <c r="D77" s="33"/>
      <c r="E77" s="33"/>
      <c r="F77" s="33"/>
      <c r="I77" s="33"/>
      <c r="J77" s="33"/>
      <c r="K77" s="34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</row>
    <row r="78" spans="3:22" s="38" customFormat="1" ht="15">
      <c r="C78" s="33"/>
      <c r="D78" s="33"/>
      <c r="E78" s="33"/>
      <c r="F78" s="33"/>
      <c r="I78" s="33"/>
      <c r="J78" s="33"/>
      <c r="K78" s="34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</row>
    <row r="79" spans="3:22" s="38" customFormat="1" ht="15">
      <c r="C79" s="33"/>
      <c r="D79" s="33"/>
      <c r="E79" s="33"/>
      <c r="F79" s="33"/>
      <c r="I79" s="33"/>
      <c r="J79" s="33"/>
      <c r="K79" s="34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</row>
    <row r="80" spans="3:22" s="38" customFormat="1" ht="15">
      <c r="C80" s="33"/>
      <c r="D80" s="33"/>
      <c r="E80" s="33"/>
      <c r="F80" s="33"/>
      <c r="I80" s="33"/>
      <c r="J80" s="33"/>
      <c r="K80" s="34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</row>
  </sheetData>
  <sheetProtection algorithmName="SHA-512" hashValue="PaeFpVB0plEVWwE4NnXqUNHGc3BwIren1ngrPEEE3+doPdsglLX1XpMS2vTxhYo/M2HZIKE2yS/RRIYKPouP4w==" saltValue="MX3H777gyOOLVnsYiRn0aw==" spinCount="100000" sheet="1" objects="1" scenarios="1"/>
  <mergeCells count="68">
    <mergeCell ref="C3:L3"/>
    <mergeCell ref="L11:L12"/>
    <mergeCell ref="I11:K11"/>
    <mergeCell ref="C11:C12"/>
    <mergeCell ref="D11:D12"/>
    <mergeCell ref="E11:F12"/>
    <mergeCell ref="G11:G12"/>
    <mergeCell ref="H11:H12"/>
    <mergeCell ref="J9:J10"/>
    <mergeCell ref="C9:E9"/>
    <mergeCell ref="C6:J6"/>
    <mergeCell ref="C7:D7"/>
    <mergeCell ref="E7:J7"/>
    <mergeCell ref="K14:K16"/>
    <mergeCell ref="C21:I21"/>
    <mergeCell ref="C25:I25"/>
    <mergeCell ref="E22:F22"/>
    <mergeCell ref="B22:B27"/>
    <mergeCell ref="G19:G20"/>
    <mergeCell ref="H19:H20"/>
    <mergeCell ref="E23:F24"/>
    <mergeCell ref="K26:K28"/>
    <mergeCell ref="E27:F27"/>
    <mergeCell ref="E26:F26"/>
    <mergeCell ref="K18:K20"/>
    <mergeCell ref="K22:K24"/>
    <mergeCell ref="G23:G24"/>
    <mergeCell ref="H23:H24"/>
    <mergeCell ref="J19:J20"/>
    <mergeCell ref="B11:B12"/>
    <mergeCell ref="E14:F14"/>
    <mergeCell ref="E16:F16"/>
    <mergeCell ref="E15:F15"/>
    <mergeCell ref="E19:F20"/>
    <mergeCell ref="E13:F13"/>
    <mergeCell ref="E18:F18"/>
    <mergeCell ref="C17:I17"/>
    <mergeCell ref="B14:B19"/>
    <mergeCell ref="D19:D20"/>
    <mergeCell ref="I19:I20"/>
    <mergeCell ref="H36:H37"/>
    <mergeCell ref="E35:F35"/>
    <mergeCell ref="C43:I43"/>
    <mergeCell ref="E30:E31"/>
    <mergeCell ref="J23:J24"/>
    <mergeCell ref="C41:I41"/>
    <mergeCell ref="C29:I29"/>
    <mergeCell ref="C34:I34"/>
    <mergeCell ref="E28:F28"/>
    <mergeCell ref="D23:D24"/>
    <mergeCell ref="I36:I37"/>
    <mergeCell ref="I23:I24"/>
    <mergeCell ref="B30:B39"/>
    <mergeCell ref="C5:L5"/>
    <mergeCell ref="D39:D40"/>
    <mergeCell ref="E39:F40"/>
    <mergeCell ref="G39:G40"/>
    <mergeCell ref="H39:H40"/>
    <mergeCell ref="I39:I40"/>
    <mergeCell ref="J39:J40"/>
    <mergeCell ref="K39:K40"/>
    <mergeCell ref="E32:E33"/>
    <mergeCell ref="J36:J37"/>
    <mergeCell ref="K36:K37"/>
    <mergeCell ref="C38:I38"/>
    <mergeCell ref="D36:D37"/>
    <mergeCell ref="E36:F37"/>
    <mergeCell ref="G36:G37"/>
  </mergeCells>
  <printOptions horizontalCentered="1"/>
  <pageMargins left="0.35433070866141736" right="0.2362204724409449" top="0.4724409448818898" bottom="0.5905511811023623" header="0.2755905511811024" footer="0.31496062992125984"/>
  <pageSetup fitToHeight="0" fitToWidth="1" horizontalDpi="600" verticalDpi="600" orientation="landscape" paperSize="9" scale="57" r:id="rId1"/>
  <headerFooter>
    <oddFooter>&amp;R&amp;10&amp;P de &amp;N</oddFooter>
  </headerFooter>
  <rowBreaks count="1" manualBreakCount="1">
    <brk id="25" min="1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0"/>
  <sheetViews>
    <sheetView workbookViewId="0" topLeftCell="A1">
      <selection activeCell="C5" sqref="C5:L5"/>
    </sheetView>
  </sheetViews>
  <sheetFormatPr defaultColWidth="8.8515625" defaultRowHeight="15"/>
  <cols>
    <col min="1" max="1" width="2.8515625" style="0" customWidth="1"/>
    <col min="2" max="2" width="33.57421875" style="128" customWidth="1"/>
    <col min="3" max="3" width="29.140625" style="10" customWidth="1"/>
    <col min="4" max="4" width="4.7109375" style="10" customWidth="1"/>
    <col min="5" max="5" width="44.8515625" style="10" customWidth="1"/>
    <col min="6" max="6" width="23.28125" style="10" customWidth="1"/>
    <col min="7" max="7" width="13.421875" style="11" customWidth="1"/>
    <col min="8" max="8" width="7.421875" style="12" customWidth="1"/>
    <col min="9" max="9" width="12.28125" style="13" customWidth="1"/>
    <col min="10" max="10" width="8.8515625" style="13" customWidth="1"/>
    <col min="11" max="11" width="9.8515625" style="45" customWidth="1"/>
    <col min="12" max="12" width="31.140625" style="1" customWidth="1"/>
    <col min="13" max="16384" width="8.8515625" style="1" customWidth="1"/>
  </cols>
  <sheetData>
    <row r="1" ht="15">
      <c r="A1" s="64"/>
    </row>
    <row r="2" ht="15" customHeight="1"/>
    <row r="3" spans="3:12" ht="18.75" customHeight="1">
      <c r="C3" s="214" t="s">
        <v>307</v>
      </c>
      <c r="D3" s="214"/>
      <c r="E3" s="214"/>
      <c r="F3" s="214"/>
      <c r="G3" s="214"/>
      <c r="H3" s="214"/>
      <c r="I3" s="214"/>
      <c r="J3" s="214"/>
      <c r="K3" s="214"/>
      <c r="L3" s="214"/>
    </row>
    <row r="4" spans="1:12" ht="10.5" customHeight="1">
      <c r="A4" s="128"/>
      <c r="C4" s="121"/>
      <c r="D4" s="121"/>
      <c r="E4" s="121"/>
      <c r="F4" s="121"/>
      <c r="G4" s="121"/>
      <c r="H4" s="121"/>
      <c r="I4" s="121"/>
      <c r="J4" s="121"/>
      <c r="K4" s="121"/>
      <c r="L4" s="6"/>
    </row>
    <row r="5" spans="1:12" ht="18.75" customHeight="1">
      <c r="A5" s="128"/>
      <c r="C5" s="214" t="s">
        <v>327</v>
      </c>
      <c r="D5" s="214"/>
      <c r="E5" s="214"/>
      <c r="F5" s="214"/>
      <c r="G5" s="214"/>
      <c r="H5" s="214"/>
      <c r="I5" s="214"/>
      <c r="J5" s="214"/>
      <c r="K5" s="214"/>
      <c r="L5" s="214"/>
    </row>
    <row r="6" spans="3:11" ht="15">
      <c r="C6" s="8"/>
      <c r="D6" s="9"/>
      <c r="E6" s="9"/>
      <c r="F6" s="9"/>
      <c r="G6" s="9"/>
      <c r="H6" s="9"/>
      <c r="I6" s="9"/>
      <c r="J6" s="9"/>
      <c r="K6" s="43"/>
    </row>
    <row r="7" spans="3:11" ht="18" customHeight="1">
      <c r="C7" s="230" t="s">
        <v>8</v>
      </c>
      <c r="D7" s="231"/>
      <c r="E7" s="217">
        <f>'3.CE_Comp. Ped.'!E7:J7</f>
        <v>0</v>
      </c>
      <c r="F7" s="218"/>
      <c r="G7" s="218"/>
      <c r="H7" s="218"/>
      <c r="I7" s="218"/>
      <c r="J7" s="218"/>
      <c r="K7" s="194"/>
    </row>
    <row r="8" spans="3:11" ht="15">
      <c r="C8" s="361"/>
      <c r="D8" s="362"/>
      <c r="E8" s="362"/>
      <c r="F8" s="71"/>
      <c r="I8" s="10"/>
      <c r="J8" s="10"/>
      <c r="K8" s="44"/>
    </row>
    <row r="9" spans="3:11" ht="18.75">
      <c r="C9" s="225" t="s">
        <v>16</v>
      </c>
      <c r="D9" s="359"/>
      <c r="E9" s="359"/>
      <c r="F9" s="46">
        <v>0.2</v>
      </c>
      <c r="H9" s="363"/>
      <c r="I9" s="357"/>
      <c r="J9" s="357"/>
      <c r="K9" s="58"/>
    </row>
    <row r="10" spans="3:11" ht="15.75" thickBot="1">
      <c r="C10" s="22"/>
      <c r="D10" s="22"/>
      <c r="E10" s="22"/>
      <c r="F10" s="72"/>
      <c r="G10" s="27"/>
      <c r="H10" s="357"/>
      <c r="I10" s="358"/>
      <c r="J10" s="358"/>
      <c r="K10" s="59"/>
    </row>
    <row r="11" spans="2:22" s="33" customFormat="1" ht="21.95" customHeight="1" thickTop="1">
      <c r="B11" s="237" t="s">
        <v>189</v>
      </c>
      <c r="C11" s="237" t="s">
        <v>33</v>
      </c>
      <c r="D11" s="237" t="s">
        <v>34</v>
      </c>
      <c r="E11" s="365" t="s">
        <v>7</v>
      </c>
      <c r="F11" s="232"/>
      <c r="G11" s="332" t="s">
        <v>42</v>
      </c>
      <c r="H11" s="367" t="s">
        <v>12</v>
      </c>
      <c r="I11" s="234" t="s">
        <v>39</v>
      </c>
      <c r="J11" s="345"/>
      <c r="K11" s="346"/>
      <c r="L11" s="232" t="s">
        <v>5</v>
      </c>
      <c r="M11" s="35"/>
      <c r="O11" s="35"/>
      <c r="P11" s="35"/>
      <c r="R11" s="35"/>
      <c r="S11" s="35"/>
      <c r="U11" s="35"/>
      <c r="V11" s="35"/>
    </row>
    <row r="12" spans="2:22" s="33" customFormat="1" ht="67.5" customHeight="1">
      <c r="B12" s="238"/>
      <c r="C12" s="238"/>
      <c r="D12" s="238"/>
      <c r="E12" s="366"/>
      <c r="F12" s="233"/>
      <c r="G12" s="364"/>
      <c r="H12" s="368"/>
      <c r="I12" s="25" t="s">
        <v>43</v>
      </c>
      <c r="J12" s="15" t="s">
        <v>46</v>
      </c>
      <c r="K12" s="93" t="s">
        <v>32</v>
      </c>
      <c r="L12" s="233"/>
      <c r="M12" s="35"/>
      <c r="O12" s="35"/>
      <c r="P12" s="35"/>
      <c r="R12" s="35"/>
      <c r="S12" s="35"/>
      <c r="U12" s="35"/>
      <c r="V12" s="35"/>
    </row>
    <row r="13" spans="2:22" s="33" customFormat="1" ht="26.1" customHeight="1">
      <c r="B13" s="15" t="s">
        <v>69</v>
      </c>
      <c r="C13" s="15" t="s">
        <v>70</v>
      </c>
      <c r="D13" s="15" t="s">
        <v>71</v>
      </c>
      <c r="E13" s="247" t="s">
        <v>72</v>
      </c>
      <c r="F13" s="248"/>
      <c r="G13" s="15" t="s">
        <v>73</v>
      </c>
      <c r="H13" s="93" t="s">
        <v>74</v>
      </c>
      <c r="I13" s="25" t="s">
        <v>75</v>
      </c>
      <c r="J13" s="15" t="s">
        <v>40</v>
      </c>
      <c r="K13" s="93" t="s">
        <v>190</v>
      </c>
      <c r="L13" s="25" t="s">
        <v>191</v>
      </c>
      <c r="M13" s="35"/>
      <c r="O13" s="35"/>
      <c r="P13" s="35"/>
      <c r="R13" s="35"/>
      <c r="S13" s="35"/>
      <c r="U13" s="35"/>
      <c r="V13" s="35"/>
    </row>
    <row r="14" spans="2:12" ht="45.75" customHeight="1">
      <c r="B14" s="255" t="s">
        <v>269</v>
      </c>
      <c r="C14" s="101" t="s">
        <v>144</v>
      </c>
      <c r="D14" s="68" t="s">
        <v>106</v>
      </c>
      <c r="E14" s="341" t="s">
        <v>306</v>
      </c>
      <c r="F14" s="342">
        <v>1.5</v>
      </c>
      <c r="G14" s="16" t="s">
        <v>152</v>
      </c>
      <c r="H14" s="61">
        <v>1.5</v>
      </c>
      <c r="I14" s="79"/>
      <c r="J14" s="76">
        <f>H14*I14</f>
        <v>0</v>
      </c>
      <c r="K14" s="347"/>
      <c r="L14" s="195"/>
    </row>
    <row r="15" spans="2:12" ht="21" customHeight="1">
      <c r="B15" s="256"/>
      <c r="C15" s="139" t="s">
        <v>133</v>
      </c>
      <c r="D15" s="68" t="s">
        <v>105</v>
      </c>
      <c r="E15" s="341" t="s">
        <v>270</v>
      </c>
      <c r="F15" s="342">
        <v>1</v>
      </c>
      <c r="G15" s="16" t="s">
        <v>153</v>
      </c>
      <c r="H15" s="61">
        <v>1</v>
      </c>
      <c r="I15" s="79"/>
      <c r="J15" s="76">
        <f>H15*I15</f>
        <v>0</v>
      </c>
      <c r="K15" s="348"/>
      <c r="L15" s="195"/>
    </row>
    <row r="16" spans="2:12" ht="54" customHeight="1">
      <c r="B16" s="256"/>
      <c r="C16" s="140">
        <v>25</v>
      </c>
      <c r="D16" s="68" t="s">
        <v>14</v>
      </c>
      <c r="E16" s="341" t="s">
        <v>274</v>
      </c>
      <c r="F16" s="342">
        <v>1</v>
      </c>
      <c r="G16" s="16" t="s">
        <v>153</v>
      </c>
      <c r="H16" s="61">
        <v>1</v>
      </c>
      <c r="I16" s="79"/>
      <c r="J16" s="76">
        <f>H16*I16</f>
        <v>0</v>
      </c>
      <c r="K16" s="349"/>
      <c r="L16" s="195"/>
    </row>
    <row r="17" spans="2:12" ht="16.5" customHeight="1">
      <c r="B17" s="256"/>
      <c r="C17" s="262" t="s">
        <v>52</v>
      </c>
      <c r="D17" s="354"/>
      <c r="E17" s="354"/>
      <c r="F17" s="354"/>
      <c r="G17" s="354"/>
      <c r="H17" s="354"/>
      <c r="I17" s="354"/>
      <c r="J17" s="84">
        <f>SUM(J14:J16)</f>
        <v>0</v>
      </c>
      <c r="K17" s="70">
        <f>IF(J17&gt;C16,C16,J17)</f>
        <v>0</v>
      </c>
      <c r="L17" s="60"/>
    </row>
    <row r="18" spans="2:12" ht="41.25" customHeight="1">
      <c r="B18" s="256"/>
      <c r="C18" s="355" t="s">
        <v>273</v>
      </c>
      <c r="D18" s="68" t="s">
        <v>51</v>
      </c>
      <c r="E18" s="341" t="s">
        <v>271</v>
      </c>
      <c r="F18" s="342">
        <v>0.25</v>
      </c>
      <c r="G18" s="16" t="s">
        <v>153</v>
      </c>
      <c r="H18" s="61">
        <v>0.25</v>
      </c>
      <c r="I18" s="79"/>
      <c r="J18" s="77">
        <f>H18*I18</f>
        <v>0</v>
      </c>
      <c r="K18" s="343"/>
      <c r="L18" s="195"/>
    </row>
    <row r="19" spans="1:12" ht="30" customHeight="1">
      <c r="A19" s="90"/>
      <c r="B19" s="256"/>
      <c r="C19" s="356"/>
      <c r="D19" s="68" t="s">
        <v>1</v>
      </c>
      <c r="E19" s="341" t="s">
        <v>154</v>
      </c>
      <c r="F19" s="342">
        <v>0.75</v>
      </c>
      <c r="G19" s="16" t="s">
        <v>153</v>
      </c>
      <c r="H19" s="61">
        <v>0.75</v>
      </c>
      <c r="I19" s="79"/>
      <c r="J19" s="77">
        <f>H19*I19</f>
        <v>0</v>
      </c>
      <c r="K19" s="344"/>
      <c r="L19" s="195"/>
    </row>
    <row r="20" spans="2:12" ht="27.95" customHeight="1">
      <c r="B20" s="256"/>
      <c r="C20" s="139" t="s">
        <v>133</v>
      </c>
      <c r="D20" s="68" t="s">
        <v>2</v>
      </c>
      <c r="E20" s="341" t="s">
        <v>155</v>
      </c>
      <c r="F20" s="342">
        <v>0.25</v>
      </c>
      <c r="G20" s="16" t="s">
        <v>153</v>
      </c>
      <c r="H20" s="61">
        <v>0.25</v>
      </c>
      <c r="I20" s="79"/>
      <c r="J20" s="77">
        <f>H20*I20</f>
        <v>0</v>
      </c>
      <c r="K20" s="344"/>
      <c r="L20" s="195"/>
    </row>
    <row r="21" spans="2:12" ht="21" customHeight="1">
      <c r="B21" s="256"/>
      <c r="C21" s="140">
        <v>10</v>
      </c>
      <c r="D21" s="68" t="s">
        <v>3</v>
      </c>
      <c r="E21" s="341" t="s">
        <v>272</v>
      </c>
      <c r="F21" s="342">
        <v>0.75</v>
      </c>
      <c r="G21" s="16" t="s">
        <v>152</v>
      </c>
      <c r="H21" s="61">
        <v>0.75</v>
      </c>
      <c r="I21" s="79"/>
      <c r="J21" s="77">
        <f>H21*I21</f>
        <v>0</v>
      </c>
      <c r="K21" s="360"/>
      <c r="L21" s="195"/>
    </row>
    <row r="22" spans="2:12" ht="21" customHeight="1">
      <c r="B22" s="256"/>
      <c r="C22" s="262" t="s">
        <v>52</v>
      </c>
      <c r="D22" s="354"/>
      <c r="E22" s="354"/>
      <c r="F22" s="354"/>
      <c r="G22" s="354"/>
      <c r="H22" s="354"/>
      <c r="I22" s="354"/>
      <c r="J22" s="84">
        <f>SUM(J18:J21)</f>
        <v>0</v>
      </c>
      <c r="K22" s="70">
        <f>IF(J22&gt;C21,C21,J22)</f>
        <v>0</v>
      </c>
      <c r="L22" s="60"/>
    </row>
    <row r="23" spans="2:12" ht="45" customHeight="1">
      <c r="B23" s="256"/>
      <c r="C23" s="101" t="s">
        <v>275</v>
      </c>
      <c r="D23" s="91" t="s">
        <v>4</v>
      </c>
      <c r="E23" s="352" t="s">
        <v>276</v>
      </c>
      <c r="F23" s="353">
        <v>1</v>
      </c>
      <c r="G23" s="16" t="s">
        <v>153</v>
      </c>
      <c r="H23" s="62">
        <v>1</v>
      </c>
      <c r="I23" s="79"/>
      <c r="J23" s="77">
        <f aca="true" t="shared" si="0" ref="J23:J25">H23*I23</f>
        <v>0</v>
      </c>
      <c r="K23" s="350"/>
      <c r="L23" s="195"/>
    </row>
    <row r="24" spans="1:12" ht="32.25" customHeight="1">
      <c r="A24" s="73"/>
      <c r="B24" s="256"/>
      <c r="C24" s="139" t="s">
        <v>133</v>
      </c>
      <c r="D24" s="91" t="s">
        <v>25</v>
      </c>
      <c r="E24" s="352" t="s">
        <v>156</v>
      </c>
      <c r="F24" s="353">
        <v>1</v>
      </c>
      <c r="G24" s="16" t="s">
        <v>152</v>
      </c>
      <c r="H24" s="62">
        <v>1</v>
      </c>
      <c r="I24" s="79"/>
      <c r="J24" s="78">
        <f t="shared" si="0"/>
        <v>0</v>
      </c>
      <c r="K24" s="351"/>
      <c r="L24" s="195"/>
    </row>
    <row r="25" spans="2:12" ht="21" customHeight="1">
      <c r="B25" s="137" t="s">
        <v>133</v>
      </c>
      <c r="C25" s="140">
        <v>35</v>
      </c>
      <c r="D25" s="16" t="s">
        <v>27</v>
      </c>
      <c r="E25" s="352" t="s">
        <v>157</v>
      </c>
      <c r="F25" s="353">
        <v>0.25</v>
      </c>
      <c r="G25" s="16" t="s">
        <v>153</v>
      </c>
      <c r="H25" s="62">
        <v>0.25</v>
      </c>
      <c r="I25" s="79"/>
      <c r="J25" s="77">
        <f t="shared" si="0"/>
        <v>0</v>
      </c>
      <c r="K25" s="351"/>
      <c r="L25" s="195"/>
    </row>
    <row r="26" spans="2:12" ht="21" customHeight="1">
      <c r="B26" s="140">
        <v>70</v>
      </c>
      <c r="C26" s="262" t="s">
        <v>52</v>
      </c>
      <c r="D26" s="354"/>
      <c r="E26" s="354"/>
      <c r="F26" s="354"/>
      <c r="G26" s="354"/>
      <c r="H26" s="354"/>
      <c r="I26" s="354"/>
      <c r="J26" s="84">
        <f>SUM(J23:J25)</f>
        <v>0</v>
      </c>
      <c r="K26" s="70">
        <f>IF(J26&gt;C25,C25,J26)</f>
        <v>0</v>
      </c>
      <c r="L26" s="60"/>
    </row>
    <row r="27" spans="2:12" ht="34.9" customHeight="1">
      <c r="B27" s="255" t="s">
        <v>277</v>
      </c>
      <c r="C27" s="355" t="s">
        <v>145</v>
      </c>
      <c r="D27" s="68" t="s">
        <v>103</v>
      </c>
      <c r="E27" s="352" t="s">
        <v>158</v>
      </c>
      <c r="F27" s="353">
        <v>0.25</v>
      </c>
      <c r="G27" s="16" t="s">
        <v>159</v>
      </c>
      <c r="H27" s="62">
        <v>0.25</v>
      </c>
      <c r="I27" s="79"/>
      <c r="J27" s="77">
        <f>H27*I27</f>
        <v>0</v>
      </c>
      <c r="K27" s="350"/>
      <c r="L27" s="195"/>
    </row>
    <row r="28" spans="1:12" ht="29.25" customHeight="1">
      <c r="A28" s="90"/>
      <c r="B28" s="256"/>
      <c r="C28" s="356"/>
      <c r="D28" s="68" t="s">
        <v>55</v>
      </c>
      <c r="E28" s="352" t="s">
        <v>160</v>
      </c>
      <c r="F28" s="353">
        <v>0.75</v>
      </c>
      <c r="G28" s="16" t="s">
        <v>159</v>
      </c>
      <c r="H28" s="62">
        <v>0.75</v>
      </c>
      <c r="I28" s="79"/>
      <c r="J28" s="77">
        <f aca="true" t="shared" si="1" ref="J28:J29">H28*I28</f>
        <v>0</v>
      </c>
      <c r="K28" s="351"/>
      <c r="L28" s="195"/>
    </row>
    <row r="29" spans="1:12" ht="25.5" customHeight="1">
      <c r="A29" s="90"/>
      <c r="B29" s="256"/>
      <c r="C29" s="356"/>
      <c r="D29" s="68" t="s">
        <v>56</v>
      </c>
      <c r="E29" s="352" t="s">
        <v>161</v>
      </c>
      <c r="F29" s="353">
        <v>0.5</v>
      </c>
      <c r="G29" s="16" t="s">
        <v>159</v>
      </c>
      <c r="H29" s="62">
        <v>0.5</v>
      </c>
      <c r="I29" s="79"/>
      <c r="J29" s="77">
        <f t="shared" si="1"/>
        <v>0</v>
      </c>
      <c r="K29" s="351"/>
      <c r="L29" s="195"/>
    </row>
    <row r="30" spans="2:12" ht="29.25" customHeight="1">
      <c r="B30" s="256"/>
      <c r="C30" s="100" t="s">
        <v>133</v>
      </c>
      <c r="D30" s="66" t="s">
        <v>59</v>
      </c>
      <c r="E30" s="352" t="s">
        <v>162</v>
      </c>
      <c r="F30" s="353">
        <v>0.5</v>
      </c>
      <c r="G30" s="16" t="s">
        <v>159</v>
      </c>
      <c r="H30" s="62">
        <v>0.5</v>
      </c>
      <c r="I30" s="79"/>
      <c r="J30" s="77">
        <f>H30*I30</f>
        <v>0</v>
      </c>
      <c r="K30" s="351"/>
      <c r="L30" s="195"/>
    </row>
    <row r="31" spans="2:12" ht="26.1" customHeight="1">
      <c r="B31" s="256"/>
      <c r="C31" s="89">
        <v>10</v>
      </c>
      <c r="D31" s="66" t="s">
        <v>104</v>
      </c>
      <c r="E31" s="352" t="s">
        <v>163</v>
      </c>
      <c r="F31" s="353">
        <v>0.25</v>
      </c>
      <c r="G31" s="16" t="s">
        <v>159</v>
      </c>
      <c r="H31" s="62">
        <v>0.25</v>
      </c>
      <c r="I31" s="79"/>
      <c r="J31" s="77">
        <f>H31*I31</f>
        <v>0</v>
      </c>
      <c r="K31" s="351"/>
      <c r="L31" s="195"/>
    </row>
    <row r="32" spans="2:12" ht="21" customHeight="1">
      <c r="B32" s="256"/>
      <c r="C32" s="262" t="s">
        <v>52</v>
      </c>
      <c r="D32" s="354"/>
      <c r="E32" s="354"/>
      <c r="F32" s="354"/>
      <c r="G32" s="354"/>
      <c r="H32" s="354"/>
      <c r="I32" s="354"/>
      <c r="J32" s="84">
        <f>SUM(J27:J31)</f>
        <v>0</v>
      </c>
      <c r="K32" s="70">
        <f>IF(J32&gt;C31,C31,J32)</f>
        <v>0</v>
      </c>
      <c r="L32" s="60"/>
    </row>
    <row r="33" spans="2:12" ht="21.95" customHeight="1">
      <c r="B33" s="256"/>
      <c r="C33" s="355" t="s">
        <v>302</v>
      </c>
      <c r="D33" s="99" t="s">
        <v>26</v>
      </c>
      <c r="E33" s="352" t="s">
        <v>164</v>
      </c>
      <c r="F33" s="353">
        <v>0.75</v>
      </c>
      <c r="G33" s="16" t="s">
        <v>143</v>
      </c>
      <c r="H33" s="62">
        <v>0.75</v>
      </c>
      <c r="I33" s="79"/>
      <c r="J33" s="77">
        <f aca="true" t="shared" si="2" ref="J33:J37">H33*I33</f>
        <v>0</v>
      </c>
      <c r="K33" s="343"/>
      <c r="L33" s="195"/>
    </row>
    <row r="34" spans="1:12" ht="21.95" customHeight="1">
      <c r="A34" s="73"/>
      <c r="B34" s="256"/>
      <c r="C34" s="356"/>
      <c r="D34" s="99" t="s">
        <v>19</v>
      </c>
      <c r="E34" s="352" t="s">
        <v>165</v>
      </c>
      <c r="F34" s="353">
        <v>0.5</v>
      </c>
      <c r="G34" s="16" t="s">
        <v>143</v>
      </c>
      <c r="H34" s="62">
        <v>0.5</v>
      </c>
      <c r="I34" s="79"/>
      <c r="J34" s="77">
        <f t="shared" si="2"/>
        <v>0</v>
      </c>
      <c r="K34" s="344"/>
      <c r="L34" s="195"/>
    </row>
    <row r="35" spans="1:12" ht="27.95" customHeight="1">
      <c r="A35" s="73"/>
      <c r="B35" s="256"/>
      <c r="C35" s="356"/>
      <c r="D35" s="68" t="s">
        <v>45</v>
      </c>
      <c r="E35" s="352" t="s">
        <v>166</v>
      </c>
      <c r="F35" s="353">
        <v>0.25</v>
      </c>
      <c r="G35" s="16" t="s">
        <v>169</v>
      </c>
      <c r="H35" s="62">
        <v>0.25</v>
      </c>
      <c r="I35" s="79"/>
      <c r="J35" s="77">
        <f t="shared" si="2"/>
        <v>0</v>
      </c>
      <c r="K35" s="344"/>
      <c r="L35" s="195"/>
    </row>
    <row r="36" spans="2:12" ht="32.25" customHeight="1">
      <c r="B36" s="256"/>
      <c r="C36" s="100" t="s">
        <v>133</v>
      </c>
      <c r="D36" s="26" t="s">
        <v>68</v>
      </c>
      <c r="E36" s="352" t="s">
        <v>167</v>
      </c>
      <c r="F36" s="353">
        <v>0.25</v>
      </c>
      <c r="G36" s="16" t="s">
        <v>95</v>
      </c>
      <c r="H36" s="62">
        <v>0.25</v>
      </c>
      <c r="I36" s="79"/>
      <c r="J36" s="77">
        <f t="shared" si="2"/>
        <v>0</v>
      </c>
      <c r="K36" s="344"/>
      <c r="L36" s="195"/>
    </row>
    <row r="37" spans="2:12" ht="31.5" customHeight="1">
      <c r="B37" s="137" t="s">
        <v>133</v>
      </c>
      <c r="C37" s="89">
        <v>10</v>
      </c>
      <c r="D37" s="26" t="s">
        <v>6</v>
      </c>
      <c r="E37" s="352" t="s">
        <v>168</v>
      </c>
      <c r="F37" s="353">
        <v>0.25</v>
      </c>
      <c r="G37" s="16" t="s">
        <v>170</v>
      </c>
      <c r="H37" s="62">
        <v>0.25</v>
      </c>
      <c r="I37" s="79"/>
      <c r="J37" s="77">
        <f t="shared" si="2"/>
        <v>0</v>
      </c>
      <c r="K37" s="344"/>
      <c r="L37" s="195"/>
    </row>
    <row r="38" spans="2:12" ht="21" customHeight="1">
      <c r="B38" s="140">
        <v>20</v>
      </c>
      <c r="C38" s="262" t="s">
        <v>52</v>
      </c>
      <c r="D38" s="354"/>
      <c r="E38" s="354"/>
      <c r="F38" s="354"/>
      <c r="G38" s="354"/>
      <c r="H38" s="354"/>
      <c r="I38" s="354"/>
      <c r="J38" s="83">
        <f>SUM(J33:J37)</f>
        <v>0</v>
      </c>
      <c r="K38" s="70">
        <f>IF(J38&gt;C37,C37,J38)</f>
        <v>0</v>
      </c>
      <c r="L38" s="60"/>
    </row>
    <row r="39" spans="1:12" ht="27" customHeight="1">
      <c r="A39" s="90"/>
      <c r="B39" s="369" t="s">
        <v>304</v>
      </c>
      <c r="C39" s="355" t="s">
        <v>149</v>
      </c>
      <c r="D39" s="68" t="s">
        <v>0</v>
      </c>
      <c r="E39" s="352" t="s">
        <v>171</v>
      </c>
      <c r="F39" s="353">
        <v>1</v>
      </c>
      <c r="G39" s="16" t="s">
        <v>67</v>
      </c>
      <c r="H39" s="62">
        <v>1</v>
      </c>
      <c r="I39" s="79"/>
      <c r="J39" s="77">
        <f>H39*I39</f>
        <v>0</v>
      </c>
      <c r="K39" s="350"/>
      <c r="L39" s="195"/>
    </row>
    <row r="40" spans="1:12" ht="27" customHeight="1">
      <c r="A40" s="90"/>
      <c r="B40" s="370"/>
      <c r="C40" s="356"/>
      <c r="D40" s="68" t="s">
        <v>15</v>
      </c>
      <c r="E40" s="352" t="s">
        <v>172</v>
      </c>
      <c r="F40" s="353">
        <v>0.75</v>
      </c>
      <c r="G40" s="16" t="s">
        <v>67</v>
      </c>
      <c r="H40" s="62">
        <v>0.75</v>
      </c>
      <c r="I40" s="79"/>
      <c r="J40" s="77">
        <f aca="true" t="shared" si="3" ref="J40:J42">H40*I40</f>
        <v>0</v>
      </c>
      <c r="K40" s="351"/>
      <c r="L40" s="195"/>
    </row>
    <row r="41" spans="1:12" ht="27" customHeight="1">
      <c r="A41" s="90"/>
      <c r="B41" s="370"/>
      <c r="C41" s="356"/>
      <c r="D41" s="68" t="s">
        <v>146</v>
      </c>
      <c r="E41" s="352" t="s">
        <v>173</v>
      </c>
      <c r="F41" s="353">
        <v>1</v>
      </c>
      <c r="G41" s="16" t="s">
        <v>67</v>
      </c>
      <c r="H41" s="62">
        <v>1</v>
      </c>
      <c r="I41" s="79"/>
      <c r="J41" s="77">
        <f t="shared" si="3"/>
        <v>0</v>
      </c>
      <c r="K41" s="351"/>
      <c r="L41" s="195"/>
    </row>
    <row r="42" spans="1:12" ht="27" customHeight="1">
      <c r="A42" s="90"/>
      <c r="B42" s="370"/>
      <c r="C42" s="356"/>
      <c r="D42" s="68" t="s">
        <v>147</v>
      </c>
      <c r="E42" s="352" t="s">
        <v>174</v>
      </c>
      <c r="F42" s="353">
        <v>0.75</v>
      </c>
      <c r="G42" s="16" t="s">
        <v>67</v>
      </c>
      <c r="H42" s="62">
        <v>0.75</v>
      </c>
      <c r="I42" s="79"/>
      <c r="J42" s="77">
        <f t="shared" si="3"/>
        <v>0</v>
      </c>
      <c r="K42" s="351"/>
      <c r="L42" s="195"/>
    </row>
    <row r="43" spans="1:12" ht="27" customHeight="1">
      <c r="A43" s="90"/>
      <c r="B43" s="370"/>
      <c r="C43" s="100" t="s">
        <v>133</v>
      </c>
      <c r="D43" s="68" t="s">
        <v>148</v>
      </c>
      <c r="E43" s="352" t="s">
        <v>175</v>
      </c>
      <c r="F43" s="353">
        <v>0.5</v>
      </c>
      <c r="G43" s="16" t="s">
        <v>176</v>
      </c>
      <c r="H43" s="62">
        <v>0.5</v>
      </c>
      <c r="I43" s="79"/>
      <c r="J43" s="77">
        <f>H43*I43</f>
        <v>0</v>
      </c>
      <c r="K43" s="351"/>
      <c r="L43" s="195"/>
    </row>
    <row r="44" spans="1:12" ht="27" customHeight="1">
      <c r="A44" s="90"/>
      <c r="B44" s="370"/>
      <c r="C44" s="89">
        <v>5</v>
      </c>
      <c r="D44" s="68" t="s">
        <v>150</v>
      </c>
      <c r="E44" s="352" t="s">
        <v>177</v>
      </c>
      <c r="F44" s="353">
        <v>1</v>
      </c>
      <c r="G44" s="16" t="s">
        <v>178</v>
      </c>
      <c r="H44" s="62">
        <v>0.5</v>
      </c>
      <c r="I44" s="79"/>
      <c r="J44" s="77">
        <f>H44*I44</f>
        <v>0</v>
      </c>
      <c r="K44" s="351"/>
      <c r="L44" s="195"/>
    </row>
    <row r="45" spans="1:12" ht="27" customHeight="1">
      <c r="A45" s="90"/>
      <c r="B45" s="370"/>
      <c r="C45" s="262" t="s">
        <v>52</v>
      </c>
      <c r="D45" s="354"/>
      <c r="E45" s="354"/>
      <c r="F45" s="354"/>
      <c r="G45" s="354"/>
      <c r="H45" s="354"/>
      <c r="I45" s="354"/>
      <c r="J45" s="84">
        <f>SUM(J39:J44)</f>
        <v>0</v>
      </c>
      <c r="K45" s="70">
        <f>IF(J45&gt;C44,C44,J45)</f>
        <v>0</v>
      </c>
      <c r="L45" s="60"/>
    </row>
    <row r="46" spans="1:12" ht="38.1" customHeight="1">
      <c r="A46" s="90"/>
      <c r="B46" s="370"/>
      <c r="C46" s="100" t="s">
        <v>303</v>
      </c>
      <c r="D46" s="68" t="s">
        <v>151</v>
      </c>
      <c r="E46" s="352" t="s">
        <v>179</v>
      </c>
      <c r="F46" s="353">
        <v>0.5</v>
      </c>
      <c r="G46" s="16" t="s">
        <v>67</v>
      </c>
      <c r="H46" s="62">
        <v>0.5</v>
      </c>
      <c r="I46" s="79"/>
      <c r="J46" s="76">
        <f>H46*I46</f>
        <v>0</v>
      </c>
      <c r="K46" s="350"/>
      <c r="L46" s="195"/>
    </row>
    <row r="47" spans="1:12" ht="33.75" customHeight="1">
      <c r="A47" s="90"/>
      <c r="B47" s="137" t="s">
        <v>133</v>
      </c>
      <c r="C47" s="89">
        <v>5</v>
      </c>
      <c r="D47" s="16" t="s">
        <v>305</v>
      </c>
      <c r="E47" s="352" t="s">
        <v>180</v>
      </c>
      <c r="F47" s="353">
        <v>0.25</v>
      </c>
      <c r="G47" s="16" t="s">
        <v>181</v>
      </c>
      <c r="H47" s="62">
        <v>0.25</v>
      </c>
      <c r="I47" s="79"/>
      <c r="J47" s="76">
        <f>H47*I47</f>
        <v>0</v>
      </c>
      <c r="K47" s="351"/>
      <c r="L47" s="195"/>
    </row>
    <row r="48" spans="1:12" ht="21" customHeight="1">
      <c r="A48" s="90"/>
      <c r="B48" s="140">
        <v>10</v>
      </c>
      <c r="C48" s="262" t="s">
        <v>182</v>
      </c>
      <c r="D48" s="354"/>
      <c r="E48" s="354"/>
      <c r="F48" s="354"/>
      <c r="G48" s="354"/>
      <c r="H48" s="354"/>
      <c r="I48" s="354"/>
      <c r="J48" s="84">
        <f>SUM(J46:J47)</f>
        <v>0</v>
      </c>
      <c r="K48" s="70">
        <f>IF(J48&gt;C47,C47,J48)</f>
        <v>0</v>
      </c>
      <c r="L48" s="60"/>
    </row>
    <row r="49" spans="1:12" s="106" customFormat="1" ht="21" customHeight="1" thickBot="1">
      <c r="A49" s="102"/>
      <c r="B49" s="102"/>
      <c r="C49" s="28"/>
      <c r="D49" s="103"/>
      <c r="E49" s="103"/>
      <c r="F49" s="103"/>
      <c r="G49" s="103"/>
      <c r="H49" s="103"/>
      <c r="I49" s="103"/>
      <c r="J49" s="104"/>
      <c r="K49" s="103"/>
      <c r="L49" s="105"/>
    </row>
    <row r="50" spans="3:11" s="166" customFormat="1" ht="21.95" customHeight="1" thickBot="1" thickTop="1">
      <c r="C50" s="315" t="s">
        <v>280</v>
      </c>
      <c r="D50" s="315"/>
      <c r="E50" s="315"/>
      <c r="F50" s="315"/>
      <c r="G50" s="315"/>
      <c r="H50" s="315"/>
      <c r="I50" s="315"/>
      <c r="J50" s="167">
        <f>J17+J22+J26+J32+J38</f>
        <v>0</v>
      </c>
      <c r="K50" s="168">
        <f>K17+K22+K26+K32+K38+K45+K48</f>
        <v>0</v>
      </c>
    </row>
    <row r="51" ht="15.75" thickTop="1"/>
  </sheetData>
  <sheetProtection algorithmName="SHA-512" hashValue="CxowSTucNjLe9+Je/c8CzuFis+Nmjv/IlIfIrGfcyR/ZFmGG04gAR5Bzl6cXlLoUTWO1Fu2+TeRCl6f7CX7kwA==" saltValue="rHkRAqtNZHM2Y8hdmjzRJg==" spinCount="100000" sheet="1" objects="1" scenarios="1"/>
  <mergeCells count="68">
    <mergeCell ref="B39:B46"/>
    <mergeCell ref="C45:I45"/>
    <mergeCell ref="E46:F46"/>
    <mergeCell ref="E47:F47"/>
    <mergeCell ref="C48:I48"/>
    <mergeCell ref="K46:K47"/>
    <mergeCell ref="C39:C42"/>
    <mergeCell ref="E39:F39"/>
    <mergeCell ref="K39:K44"/>
    <mergeCell ref="E40:F40"/>
    <mergeCell ref="E42:F42"/>
    <mergeCell ref="E43:F43"/>
    <mergeCell ref="E44:F44"/>
    <mergeCell ref="E41:F41"/>
    <mergeCell ref="E15:F15"/>
    <mergeCell ref="E16:F16"/>
    <mergeCell ref="E18:F18"/>
    <mergeCell ref="C27:C29"/>
    <mergeCell ref="E29:F29"/>
    <mergeCell ref="E28:F28"/>
    <mergeCell ref="C17:I17"/>
    <mergeCell ref="C22:I22"/>
    <mergeCell ref="C26:I26"/>
    <mergeCell ref="E27:F27"/>
    <mergeCell ref="I9:I10"/>
    <mergeCell ref="C9:E9"/>
    <mergeCell ref="K18:K21"/>
    <mergeCell ref="C7:D7"/>
    <mergeCell ref="C8:E8"/>
    <mergeCell ref="J9:J10"/>
    <mergeCell ref="H9:H10"/>
    <mergeCell ref="G11:G12"/>
    <mergeCell ref="C11:C12"/>
    <mergeCell ref="E19:F19"/>
    <mergeCell ref="C18:C19"/>
    <mergeCell ref="E13:F13"/>
    <mergeCell ref="E11:F12"/>
    <mergeCell ref="D11:D12"/>
    <mergeCell ref="H11:H12"/>
    <mergeCell ref="E14:F14"/>
    <mergeCell ref="C38:I38"/>
    <mergeCell ref="C33:C35"/>
    <mergeCell ref="E33:F33"/>
    <mergeCell ref="E34:F34"/>
    <mergeCell ref="E35:F35"/>
    <mergeCell ref="E37:F37"/>
    <mergeCell ref="E30:F30"/>
    <mergeCell ref="E31:F31"/>
    <mergeCell ref="E25:F25"/>
    <mergeCell ref="E23:F23"/>
    <mergeCell ref="E24:F24"/>
    <mergeCell ref="C32:I32"/>
    <mergeCell ref="E7:J7"/>
    <mergeCell ref="C5:L5"/>
    <mergeCell ref="C3:L3"/>
    <mergeCell ref="C50:I50"/>
    <mergeCell ref="B11:B12"/>
    <mergeCell ref="B27:B36"/>
    <mergeCell ref="B14:B24"/>
    <mergeCell ref="E20:F20"/>
    <mergeCell ref="E21:F21"/>
    <mergeCell ref="K33:K37"/>
    <mergeCell ref="L11:L12"/>
    <mergeCell ref="I11:K11"/>
    <mergeCell ref="K14:K16"/>
    <mergeCell ref="K23:K25"/>
    <mergeCell ref="K27:K31"/>
    <mergeCell ref="E36:F36"/>
  </mergeCells>
  <printOptions horizontalCentered="1"/>
  <pageMargins left="0.35433070866141736" right="0.2362204724409449" top="0.35433070866141736" bottom="0.5511811023622047" header="0.31496062992125984" footer="0.31496062992125984"/>
  <pageSetup fitToHeight="0" fitToWidth="1" horizontalDpi="600" verticalDpi="600" orientation="landscape" paperSize="9" scale="65" r:id="rId1"/>
  <headerFooter>
    <oddFooter>&amp;R&amp;10&amp;P de &amp;N</oddFooter>
  </headerFooter>
  <rowBreaks count="1" manualBreakCount="1">
    <brk id="26" min="1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K24"/>
  <sheetViews>
    <sheetView workbookViewId="0" topLeftCell="A1">
      <selection activeCell="J12" sqref="J12"/>
    </sheetView>
  </sheetViews>
  <sheetFormatPr defaultColWidth="11.421875" defaultRowHeight="15"/>
  <cols>
    <col min="1" max="1" width="4.28125" style="0" customWidth="1"/>
    <col min="2" max="2" width="23.28125" style="0" customWidth="1"/>
    <col min="3" max="3" width="32.140625" style="0" customWidth="1"/>
    <col min="4" max="4" width="18.140625" style="0" customWidth="1"/>
    <col min="5" max="5" width="21.8515625" style="0" customWidth="1"/>
    <col min="6" max="6" width="20.7109375" style="0" customWidth="1"/>
    <col min="7" max="7" width="21.28125" style="0" customWidth="1"/>
    <col min="8" max="8" width="11.28125" style="0" customWidth="1"/>
    <col min="9" max="9" width="13.28125" style="0" customWidth="1"/>
    <col min="10" max="10" width="14.421875" style="0" customWidth="1"/>
  </cols>
  <sheetData>
    <row r="1" s="102" customFormat="1" ht="15"/>
    <row r="2" s="102" customFormat="1" ht="14.25" customHeight="1"/>
    <row r="3" spans="2:9" s="102" customFormat="1" ht="23.25" customHeight="1">
      <c r="B3" s="214" t="s">
        <v>307</v>
      </c>
      <c r="C3" s="214"/>
      <c r="D3" s="214"/>
      <c r="E3" s="214"/>
      <c r="F3" s="214"/>
      <c r="G3" s="214"/>
      <c r="H3" s="214"/>
      <c r="I3" s="214"/>
    </row>
    <row r="4" spans="2:9" s="102" customFormat="1" ht="14.25" customHeight="1">
      <c r="B4" s="121"/>
      <c r="C4" s="121"/>
      <c r="D4" s="121"/>
      <c r="E4" s="121"/>
      <c r="F4" s="121"/>
      <c r="G4" s="121"/>
      <c r="H4" s="121"/>
      <c r="I4" s="121"/>
    </row>
    <row r="5" spans="2:11" s="102" customFormat="1" ht="24.75" customHeight="1">
      <c r="B5" s="214" t="s">
        <v>328</v>
      </c>
      <c r="C5" s="214"/>
      <c r="D5" s="214"/>
      <c r="E5" s="214"/>
      <c r="F5" s="214"/>
      <c r="G5" s="214"/>
      <c r="H5" s="214"/>
      <c r="I5" s="214"/>
      <c r="J5" s="6"/>
      <c r="K5" s="6"/>
    </row>
    <row r="6" spans="2:10" s="102" customFormat="1" ht="24.75" customHeight="1">
      <c r="B6" s="176"/>
      <c r="C6" s="176"/>
      <c r="D6" s="176"/>
      <c r="E6" s="176"/>
      <c r="F6" s="176"/>
      <c r="G6" s="176"/>
      <c r="H6" s="176"/>
      <c r="I6" s="176"/>
      <c r="J6" s="6"/>
    </row>
    <row r="7" spans="1:11" s="1" customFormat="1" ht="18" customHeight="1">
      <c r="A7" s="178"/>
      <c r="B7" s="178"/>
      <c r="C7" s="177" t="s">
        <v>8</v>
      </c>
      <c r="D7" s="376"/>
      <c r="E7" s="376"/>
      <c r="F7" s="376"/>
      <c r="G7" s="376"/>
      <c r="H7" s="376"/>
      <c r="I7" s="376"/>
      <c r="J7" s="376"/>
      <c r="K7" s="102"/>
    </row>
    <row r="8" spans="9:11" ht="23.25" customHeight="1">
      <c r="I8" s="375"/>
      <c r="J8" s="375"/>
      <c r="K8" s="1"/>
    </row>
    <row r="9" spans="3:10" ht="14.25" customHeight="1">
      <c r="C9" s="374" t="s">
        <v>324</v>
      </c>
      <c r="D9" s="374"/>
      <c r="I9" s="188"/>
      <c r="J9" s="188"/>
    </row>
    <row r="10" spans="9:10" ht="14.25" customHeight="1">
      <c r="I10" s="188"/>
      <c r="J10" s="188"/>
    </row>
    <row r="11" spans="3:10" ht="36.75" customHeight="1">
      <c r="C11" s="47"/>
      <c r="D11" s="179" t="s">
        <v>21</v>
      </c>
      <c r="E11" s="179" t="s">
        <v>22</v>
      </c>
      <c r="F11" s="179" t="s">
        <v>23</v>
      </c>
      <c r="G11" s="179" t="s">
        <v>24</v>
      </c>
      <c r="I11" s="189"/>
      <c r="J11" s="189"/>
    </row>
    <row r="12" spans="3:10" ht="21" customHeight="1">
      <c r="C12" s="163" t="s">
        <v>50</v>
      </c>
      <c r="D12" s="180">
        <f>'2.CE_Comp. Téc.-Cient.'!J70</f>
        <v>0</v>
      </c>
      <c r="E12" s="181">
        <f>'2.CE_Comp. Téc.-Cient.'!K70</f>
        <v>0</v>
      </c>
      <c r="F12" s="184">
        <f>'2.CE_Comp. Téc.-Cient.'!F9</f>
        <v>0.375</v>
      </c>
      <c r="G12" s="182">
        <f>E12*F12</f>
        <v>0</v>
      </c>
      <c r="I12" s="188"/>
      <c r="J12" s="188"/>
    </row>
    <row r="13" spans="3:10" ht="21" customHeight="1">
      <c r="C13" s="163" t="s">
        <v>20</v>
      </c>
      <c r="D13" s="180">
        <f>'3.CE_Comp. Ped.'!J43</f>
        <v>0</v>
      </c>
      <c r="E13" s="181">
        <f>'3.CE_Comp. Ped.'!K43</f>
        <v>0</v>
      </c>
      <c r="F13" s="184">
        <f>'3.CE_Comp. Ped.'!F9</f>
        <v>0.425</v>
      </c>
      <c r="G13" s="182">
        <f aca="true" t="shared" si="0" ref="G13:G14">E13*F13</f>
        <v>0</v>
      </c>
      <c r="I13" s="188"/>
      <c r="J13" s="188"/>
    </row>
    <row r="14" spans="3:10" ht="21" customHeight="1">
      <c r="C14" s="163" t="s">
        <v>17</v>
      </c>
      <c r="D14" s="180">
        <f>'4.CE_Comp. Org.'!J50</f>
        <v>0</v>
      </c>
      <c r="E14" s="181">
        <f>'4.CE_Comp. Org.'!K50</f>
        <v>0</v>
      </c>
      <c r="F14" s="185">
        <f>'4.CE_Comp. Org.'!F9</f>
        <v>0.2</v>
      </c>
      <c r="G14" s="182">
        <f t="shared" si="0"/>
        <v>0</v>
      </c>
      <c r="I14" s="188"/>
      <c r="J14" s="188"/>
    </row>
    <row r="15" spans="3:10" ht="24.95" customHeight="1">
      <c r="C15" s="191" t="s">
        <v>281</v>
      </c>
      <c r="D15" s="192">
        <f>SUM(D12:D14)</f>
        <v>0</v>
      </c>
      <c r="E15" s="192">
        <f aca="true" t="shared" si="1" ref="E15:F15">SUM(E12:E14)</f>
        <v>0</v>
      </c>
      <c r="F15" s="193">
        <f t="shared" si="1"/>
        <v>1</v>
      </c>
      <c r="G15" s="183">
        <f>G12+G13+G14</f>
        <v>0</v>
      </c>
      <c r="I15" s="188"/>
      <c r="J15" s="188"/>
    </row>
    <row r="18" ht="18.75">
      <c r="C18" s="164"/>
    </row>
    <row r="19" spans="3:9" ht="15">
      <c r="C19" s="190" t="s">
        <v>317</v>
      </c>
      <c r="D19" s="178"/>
      <c r="E19" s="178"/>
      <c r="F19" s="178"/>
      <c r="G19" s="178"/>
      <c r="H19" s="178"/>
      <c r="I19" s="178"/>
    </row>
    <row r="20" spans="3:9" ht="15">
      <c r="C20" s="178"/>
      <c r="D20" s="178"/>
      <c r="E20" s="178"/>
      <c r="F20" s="178"/>
      <c r="G20" s="178"/>
      <c r="H20" s="178"/>
      <c r="I20" s="178"/>
    </row>
    <row r="21" spans="3:9" ht="24" customHeight="1">
      <c r="C21" s="196" t="s">
        <v>308</v>
      </c>
      <c r="D21" s="200" t="s">
        <v>319</v>
      </c>
      <c r="E21" s="201"/>
      <c r="F21" s="201"/>
      <c r="G21" s="201"/>
      <c r="H21" s="202"/>
      <c r="I21" s="197">
        <f>(D12+D13+D14)</f>
        <v>0</v>
      </c>
    </row>
    <row r="22" spans="3:9" ht="24" customHeight="1">
      <c r="C22" s="196" t="s">
        <v>318</v>
      </c>
      <c r="D22" s="371" t="s">
        <v>320</v>
      </c>
      <c r="E22" s="372"/>
      <c r="F22" s="372"/>
      <c r="G22" s="372"/>
      <c r="H22" s="373"/>
      <c r="I22" s="197">
        <f>D12+D13</f>
        <v>0</v>
      </c>
    </row>
    <row r="23" spans="3:9" ht="24" customHeight="1">
      <c r="C23" s="196" t="s">
        <v>309</v>
      </c>
      <c r="D23" s="371" t="s">
        <v>321</v>
      </c>
      <c r="E23" s="372"/>
      <c r="F23" s="372"/>
      <c r="G23" s="372"/>
      <c r="H23" s="373"/>
      <c r="I23" s="197">
        <f>D13</f>
        <v>0</v>
      </c>
    </row>
    <row r="24" spans="3:9" ht="24" customHeight="1">
      <c r="C24" s="196" t="s">
        <v>310</v>
      </c>
      <c r="D24" s="371" t="s">
        <v>322</v>
      </c>
      <c r="E24" s="372"/>
      <c r="F24" s="372"/>
      <c r="G24" s="372"/>
      <c r="H24" s="373"/>
      <c r="I24" s="198">
        <f>'1.Identificação '!C10</f>
        <v>0</v>
      </c>
    </row>
  </sheetData>
  <sheetProtection algorithmName="SHA-512" hashValue="egAMDXt8Gy5M1VGauWFUQ1DIxcE8+4yV2YwPOb3faCcQ4LStx1BYJxnNFj8du6kRjASC9bpWo+pgooJdD/0OXw==" saltValue="EWCEekDTY40STR5Xg14R1A==" spinCount="100000" sheet="1" objects="1" scenarios="1"/>
  <mergeCells count="8">
    <mergeCell ref="D22:H22"/>
    <mergeCell ref="D23:H23"/>
    <mergeCell ref="D24:H24"/>
    <mergeCell ref="B3:I3"/>
    <mergeCell ref="B5:I5"/>
    <mergeCell ref="C9:D9"/>
    <mergeCell ref="I8:J8"/>
    <mergeCell ref="D7:J7"/>
  </mergeCells>
  <printOptions/>
  <pageMargins left="0.75" right="0.75" top="1" bottom="1" header="0.5" footer="0.5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Cristina Abreu</dc:creator>
  <cp:keywords/>
  <dc:description/>
  <cp:lastModifiedBy>Maria Inês Almeida</cp:lastModifiedBy>
  <cp:lastPrinted>2013-04-24T15:47:59Z</cp:lastPrinted>
  <dcterms:created xsi:type="dcterms:W3CDTF">2010-06-22T17:24:01Z</dcterms:created>
  <dcterms:modified xsi:type="dcterms:W3CDTF">2019-12-26T10:29:02Z</dcterms:modified>
  <cp:category/>
  <cp:version/>
  <cp:contentType/>
  <cp:contentStatus/>
</cp:coreProperties>
</file>