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Identificação" sheetId="1" r:id="rId1"/>
    <sheet name="Comp. Cient." sheetId="2" r:id="rId2"/>
    <sheet name="Comp. Ped." sheetId="3" r:id="rId3"/>
    <sheet name="Comp. Org." sheetId="4" r:id="rId4"/>
    <sheet name="Pontuação Final" sheetId="5" r:id="rId5"/>
  </sheets>
  <definedNames>
    <definedName name="_xlnm.Print_Area" localSheetId="1">'Comp. Cient.'!$B$1:$K$40</definedName>
    <definedName name="_xlnm.Print_Area" localSheetId="3">'Comp. Org.'!$B$1:$J$23</definedName>
    <definedName name="_xlnm.Print_Area" localSheetId="2">'Comp. Ped.'!$C$1:$L$25</definedName>
    <definedName name="_xlnm.Print_Area" localSheetId="0">'Identificação'!$B$3:$I$31</definedName>
    <definedName name="_xlnm.Print_Area" localSheetId="4">'Pontuação Final'!$A$1:$J$19</definedName>
    <definedName name="_xlnm.Print_Titles" localSheetId="1">'Comp. Cient.'!$1:$10</definedName>
    <definedName name="_xlnm.Print_Titles" localSheetId="3">'Comp. Org.'!$1:$10</definedName>
    <definedName name="_xlnm.Print_Titles" localSheetId="2">'Comp. Ped.'!$1:$10</definedName>
  </definedNames>
  <calcPr fullCalcOnLoad="1"/>
</workbook>
</file>

<file path=xl/sharedStrings.xml><?xml version="1.0" encoding="utf-8"?>
<sst xmlns="http://schemas.openxmlformats.org/spreadsheetml/2006/main" count="245" uniqueCount="183">
  <si>
    <t>I</t>
  </si>
  <si>
    <t>I</t>
  </si>
  <si>
    <t>II</t>
  </si>
  <si>
    <t>II</t>
  </si>
  <si>
    <t>III</t>
  </si>
  <si>
    <t>III</t>
  </si>
  <si>
    <t>IV</t>
  </si>
  <si>
    <t>IV</t>
  </si>
  <si>
    <t>V</t>
  </si>
  <si>
    <t>V</t>
  </si>
  <si>
    <t>VI</t>
  </si>
  <si>
    <t>VI</t>
  </si>
  <si>
    <t>VII</t>
  </si>
  <si>
    <t>VII</t>
  </si>
  <si>
    <t>Sub-Total</t>
  </si>
  <si>
    <t>Sub-Total</t>
  </si>
  <si>
    <t>Elementos a valorizar</t>
  </si>
  <si>
    <t>Unidade</t>
  </si>
  <si>
    <t>Pontos</t>
  </si>
  <si>
    <t>O1</t>
  </si>
  <si>
    <t>O2</t>
  </si>
  <si>
    <t>Dimensão</t>
  </si>
  <si>
    <t>Item</t>
  </si>
  <si>
    <t>Elementos a valorizar</t>
  </si>
  <si>
    <t>Unidade</t>
  </si>
  <si>
    <t>P1</t>
  </si>
  <si>
    <t>Sub-Total</t>
  </si>
  <si>
    <t>Sub-Total</t>
  </si>
  <si>
    <t>Sub-Total</t>
  </si>
  <si>
    <t>grupo/comissão</t>
  </si>
  <si>
    <t>Unidade</t>
  </si>
  <si>
    <t>Dimensão</t>
  </si>
  <si>
    <t xml:space="preserve">Nº (ou fracção) de elementos a pontuar </t>
  </si>
  <si>
    <t>curso</t>
  </si>
  <si>
    <t>Nome do Candidato:</t>
  </si>
  <si>
    <t>Mestrado</t>
  </si>
  <si>
    <t>C1</t>
  </si>
  <si>
    <t>Inquéritos aos alunos</t>
  </si>
  <si>
    <t>ano</t>
  </si>
  <si>
    <t>u.c.</t>
  </si>
  <si>
    <t>curso</t>
  </si>
  <si>
    <t>artigo</t>
  </si>
  <si>
    <t>Pontuação do candidato</t>
  </si>
  <si>
    <t>Item</t>
  </si>
  <si>
    <t>Pontos</t>
  </si>
  <si>
    <t>C12</t>
  </si>
  <si>
    <t>C8</t>
  </si>
  <si>
    <t>C9</t>
  </si>
  <si>
    <t>C10</t>
  </si>
  <si>
    <t>C11</t>
  </si>
  <si>
    <t>C13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</si>
  <si>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</rPr>
      <t xml:space="preserve"> a valorizar</t>
    </r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</si>
  <si>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</rPr>
      <t>ou fracção</t>
    </r>
    <r>
      <rPr>
        <b/>
        <sz val="10"/>
        <rFont val="Calibri"/>
        <family val="2"/>
      </rPr>
      <t xml:space="preserve">) de elementos a pontuar </t>
    </r>
  </si>
  <si>
    <t>C5</t>
  </si>
  <si>
    <t>C7</t>
  </si>
  <si>
    <t>C14</t>
  </si>
  <si>
    <t>C3</t>
  </si>
  <si>
    <t>C4</t>
  </si>
  <si>
    <t>O3</t>
  </si>
  <si>
    <t>O6</t>
  </si>
  <si>
    <t>O7</t>
  </si>
  <si>
    <t>C2</t>
  </si>
  <si>
    <t>Pontuação a considerar</t>
  </si>
  <si>
    <t>VIII</t>
  </si>
  <si>
    <t>IX</t>
  </si>
  <si>
    <t>Total  Componente Técnico - Científica  = &gt;</t>
  </si>
  <si>
    <t>Pontuação Total</t>
  </si>
  <si>
    <t xml:space="preserve">Pontuação a Considerar </t>
  </si>
  <si>
    <t>Pontuação Ponderada</t>
  </si>
  <si>
    <t>Componente Técnico-Científica</t>
  </si>
  <si>
    <t>Componente Pedagógica</t>
  </si>
  <si>
    <t>Componente Organizacional</t>
  </si>
  <si>
    <t>Pontuação Final</t>
  </si>
  <si>
    <t xml:space="preserve">COMPONENTE TÉCNICO-CIENTÍFICA (Ponderação na Pontuação Final ===========================&gt; </t>
  </si>
  <si>
    <t>Total  Componente Pedagógica  = &gt;</t>
  </si>
  <si>
    <t>Total  Componente Organizacional  = &gt;</t>
  </si>
  <si>
    <t>COMPONENTE PEDAGÓGICA (Ponderação na Pontuação Final ======================================= &gt;</t>
  </si>
  <si>
    <t>COMPONENTE ORGANIZACIONAL (Ponderação na Pontuação Final ============================== &gt;</t>
  </si>
  <si>
    <t>pal./com.</t>
  </si>
  <si>
    <t>Pontuação validada  pelo Júri</t>
  </si>
  <si>
    <t>Fundamentação para a não validação de pontuações atribuidas pelo candidato na sua autoavaliação</t>
  </si>
  <si>
    <t>P3</t>
  </si>
  <si>
    <t>P5</t>
  </si>
  <si>
    <t>Serviço docente no ensino superior</t>
  </si>
  <si>
    <t>ano letivo</t>
  </si>
  <si>
    <t>P8</t>
  </si>
  <si>
    <t>ação</t>
  </si>
  <si>
    <t>processo/curso</t>
  </si>
  <si>
    <t xml:space="preserve">ano </t>
  </si>
  <si>
    <t>Doutoramento ou Título de Especialista</t>
  </si>
  <si>
    <t>C6</t>
  </si>
  <si>
    <t>Licenciatura</t>
  </si>
  <si>
    <t>Responsável por unidade curricular de curso de ensino superior</t>
  </si>
  <si>
    <t>Participação em grupo ou comisão académica para criação/revisão de  curso no ensino superior</t>
  </si>
  <si>
    <t xml:space="preserve">          IDENTIFICAÇÃO</t>
  </si>
  <si>
    <t>Nome do candidato:</t>
  </si>
  <si>
    <t>Data de Nascimento (aa/mm/dd):</t>
  </si>
  <si>
    <t>Estado Civil:</t>
  </si>
  <si>
    <t>Morada Completa:</t>
  </si>
  <si>
    <t>Cidade:</t>
  </si>
  <si>
    <t>Código Postal:</t>
  </si>
  <si>
    <t>e-mail:</t>
  </si>
  <si>
    <t>Área Disciplinar</t>
  </si>
  <si>
    <t>Especialidade</t>
  </si>
  <si>
    <t>Ano</t>
  </si>
  <si>
    <t>Doutoramento:</t>
  </si>
  <si>
    <t>Mestrado:</t>
  </si>
  <si>
    <t>Licenciatura:</t>
  </si>
  <si>
    <t xml:space="preserve">Categoria </t>
  </si>
  <si>
    <t xml:space="preserve">Instituição </t>
  </si>
  <si>
    <t>Bilhete de Identidade/Cartão de Cidadão Nº:</t>
  </si>
  <si>
    <t>Telefone/Telemóvel:</t>
  </si>
  <si>
    <t>Instituição</t>
  </si>
  <si>
    <t>Habilitações Académicas</t>
  </si>
  <si>
    <t>trabalho</t>
  </si>
  <si>
    <t>u.c/ano letivo</t>
  </si>
  <si>
    <t xml:space="preserve">Avaliação de desempenho de atividade docente         </t>
  </si>
  <si>
    <t>Situação profissional atual:</t>
  </si>
  <si>
    <t>Número de unidades curriculares lecionadas no ensino superior</t>
  </si>
  <si>
    <t>Fator de ponderação</t>
  </si>
  <si>
    <t>Trabalho de natureza profissional defendido perante um Júri</t>
  </si>
  <si>
    <t xml:space="preserve">Estágio pós-licenciatura em Escola Superior de Teatro </t>
  </si>
  <si>
    <t xml:space="preserve">Na área do concurso </t>
  </si>
  <si>
    <t>Noutra área afim</t>
  </si>
  <si>
    <r>
      <t xml:space="preserve">Graus académicos e outras formações (Pontuação máxima a considerar = </t>
    </r>
    <r>
      <rPr>
        <sz val="10"/>
        <rFont val="Calibri"/>
        <family val="2"/>
      </rPr>
      <t>15 pontos</t>
    </r>
    <r>
      <rPr>
        <sz val="10"/>
        <color indexed="8"/>
        <rFont val="Calibri"/>
        <family val="2"/>
      </rPr>
      <t>)</t>
    </r>
  </si>
  <si>
    <t xml:space="preserve">Outra formação de nível superior de âmbito internacional  </t>
  </si>
  <si>
    <t xml:space="preserve">Artigo em revista de artes </t>
  </si>
  <si>
    <t>Textos em folhas de sala de espetáculos de Teatro</t>
  </si>
  <si>
    <t>texto</t>
  </si>
  <si>
    <t>Palestra/Comunicação em evento de cultural/artístico, por convite</t>
  </si>
  <si>
    <t>Trabalho de Interpretação em espetáculo de teatro</t>
  </si>
  <si>
    <t>espetáculo</t>
  </si>
  <si>
    <t>tradução</t>
  </si>
  <si>
    <t>Conceção, monitorização e execução de ações de formação</t>
  </si>
  <si>
    <t>Conceção de programas de unidade curricular de curso de ensino superior - autoria</t>
  </si>
  <si>
    <t>menção</t>
  </si>
  <si>
    <t>Menção especial de prémio</t>
  </si>
  <si>
    <t>Membro dirigente de entidade artística</t>
  </si>
  <si>
    <t>FORMULÁRIO DE CANDIDATURA AO CONCURSO DE RECRUTAMENTO DE UM PROFESSOR ADJUNTO PARA O SETOR DE ÁREA DISCIPLINAR DE TEATRO – ÁREA DISCIPLINAR DE INTERPRETAÇÃO E DRAMATURGIA</t>
  </si>
  <si>
    <t>C15</t>
  </si>
  <si>
    <t>C17</t>
  </si>
  <si>
    <t>P2</t>
  </si>
  <si>
    <t>P4</t>
  </si>
  <si>
    <t>P6</t>
  </si>
  <si>
    <t>P7</t>
  </si>
  <si>
    <t>C16</t>
  </si>
  <si>
    <t>Experiência profissional como formador (Pontuação máxima a considerar = 10 pontos)</t>
  </si>
  <si>
    <t>Coordenação pedagógica (Pontuação máxima a considerar = 40 pontos)</t>
  </si>
  <si>
    <t>Participação em atividades académicas (Pontuação máxima a considerar = 5 pontos)</t>
  </si>
  <si>
    <t>Experiência profissional  de docência na área do Teatro (Pontuação máxima a considerar = 45 pontos)</t>
  </si>
  <si>
    <t>O4</t>
  </si>
  <si>
    <t>O5</t>
  </si>
  <si>
    <t>Coordenação de  projetos em instituição artística</t>
  </si>
  <si>
    <t>projeto/ano</t>
  </si>
  <si>
    <t>Excelente/ano</t>
  </si>
  <si>
    <t>MB/ano</t>
  </si>
  <si>
    <t>concurso/ano</t>
  </si>
  <si>
    <t xml:space="preserve">Membro de júris de provas específicas para &gt; 23 anos </t>
  </si>
  <si>
    <t xml:space="preserve">Membro de júris de provas locais de acesso </t>
  </si>
  <si>
    <t>Acompanhamento de projetos  de caráter artístico-cultural</t>
  </si>
  <si>
    <t>Participação em júris (Pontuação máxima a considerar = 50 pontos)</t>
  </si>
  <si>
    <t>P9</t>
  </si>
  <si>
    <t>Conceção de programas de unidade curricular de curso de ensino superior - coautoria</t>
  </si>
  <si>
    <t>Membro de Comissão de autoavaliação em processo de avaliação de curso no ensino superior</t>
  </si>
  <si>
    <t>Exercício de funções dirigentes e coordenação e acompanhamento de projetos(Pontuação máxima a considerar = 30 pontos)</t>
  </si>
  <si>
    <t>Avaliação de desempenho (Pontuação máxima a considerar = 20 pontos)</t>
  </si>
  <si>
    <t>Reconhecimento  de mérito/distinções (Pontuação máxima a considerar = 4 pontos)</t>
  </si>
  <si>
    <t>Produção artística (Pontuação máxima a considerar =  46 pontos)</t>
  </si>
  <si>
    <t>Autoria de tradução para palco, publicada em edição com ISBN e/ou com número de  depósito legal</t>
  </si>
  <si>
    <t>Coautoria de tradução para palco, publicada em edição com ISBN e/ou com número de  depósito legal</t>
  </si>
  <si>
    <t>Autoria de tradução para palco, publicada em edição sem ISBN e/ou sem número de  depósito legal</t>
  </si>
  <si>
    <t>Autoria de tradução para palco, não editada</t>
  </si>
  <si>
    <t>Trabalho como dramaturgista</t>
  </si>
  <si>
    <t xml:space="preserve">Trabalho de direção de Atores </t>
  </si>
  <si>
    <t>Serviço docente em centro de formação teatral</t>
  </si>
  <si>
    <t xml:space="preserve">Membro de direção ou conselho artístico de instituições de caráter artístico, por convite </t>
  </si>
  <si>
    <t>Título de Especialista:</t>
  </si>
  <si>
    <t>Organização de eventos científicos na área disciplinar</t>
  </si>
  <si>
    <t>Participação em comissão de eventos científicos na área disciplinar</t>
  </si>
  <si>
    <t>C18</t>
  </si>
  <si>
    <t>C19</t>
  </si>
  <si>
    <t>evento</t>
  </si>
  <si>
    <t>Produção científica, organização e colaboração em eventos científicos (Pontuação máxima a considerar = 35 pontos)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</si>
</sst>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%&quot;)&quot;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1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/>
    </xf>
    <xf numFmtId="2" fontId="3" fillId="34" borderId="11" xfId="0" applyNumberFormat="1" applyFont="1" applyFill="1" applyBorder="1" applyAlignment="1">
      <alignment vertical="top" wrapText="1"/>
    </xf>
    <xf numFmtId="2" fontId="38" fillId="0" borderId="0" xfId="0" applyNumberFormat="1" applyFont="1" applyAlignment="1">
      <alignment/>
    </xf>
    <xf numFmtId="0" fontId="0" fillId="35" borderId="0" xfId="0" applyFill="1" applyAlignment="1">
      <alignment/>
    </xf>
    <xf numFmtId="0" fontId="57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vertical="center" wrapText="1"/>
    </xf>
    <xf numFmtId="2" fontId="10" fillId="36" borderId="15" xfId="0" applyNumberFormat="1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172" fontId="11" fillId="0" borderId="0" xfId="0" applyNumberFormat="1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vertical="top" wrapText="1"/>
    </xf>
    <xf numFmtId="0" fontId="0" fillId="37" borderId="19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34" borderId="1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0" fillId="0" borderId="23" xfId="0" applyFont="1" applyFill="1" applyBorder="1" applyAlignment="1">
      <alignment vertical="center" wrapText="1"/>
    </xf>
    <xf numFmtId="2" fontId="10" fillId="36" borderId="15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35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2" fontId="15" fillId="35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2" fontId="14" fillId="34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right"/>
    </xf>
    <xf numFmtId="2" fontId="10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vertical="top" wrapText="1"/>
    </xf>
    <xf numFmtId="2" fontId="6" fillId="0" borderId="17" xfId="0" applyNumberFormat="1" applyFont="1" applyFill="1" applyBorder="1" applyAlignment="1">
      <alignment vertical="top" wrapText="1"/>
    </xf>
    <xf numFmtId="2" fontId="13" fillId="33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16" fillId="0" borderId="0" xfId="0" applyNumberFormat="1" applyFont="1" applyFill="1" applyBorder="1" applyAlignment="1">
      <alignment horizontal="center" vertical="top" wrapText="1"/>
    </xf>
    <xf numFmtId="2" fontId="57" fillId="0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54" fillId="0" borderId="0" xfId="0" applyNumberFormat="1" applyFont="1" applyAlignment="1">
      <alignment vertical="center"/>
    </xf>
    <xf numFmtId="2" fontId="56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/>
    </xf>
    <xf numFmtId="2" fontId="16" fillId="0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2" fontId="13" fillId="36" borderId="11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2" fontId="13" fillId="36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2" fontId="13" fillId="36" borderId="11" xfId="0" applyNumberFormat="1" applyFont="1" applyFill="1" applyBorder="1" applyAlignment="1">
      <alignment horizontal="right" vertical="center" wrapText="1"/>
    </xf>
    <xf numFmtId="0" fontId="15" fillId="36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2" fontId="16" fillId="0" borderId="22" xfId="0" applyNumberFormat="1" applyFont="1" applyFill="1" applyBorder="1" applyAlignment="1">
      <alignment horizontal="right" vertical="top" wrapText="1"/>
    </xf>
    <xf numFmtId="0" fontId="4" fillId="37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2" fontId="3" fillId="36" borderId="15" xfId="0" applyNumberFormat="1" applyFont="1" applyFill="1" applyBorder="1" applyAlignment="1">
      <alignment vertical="center" wrapText="1"/>
    </xf>
    <xf numFmtId="2" fontId="3" fillId="34" borderId="11" xfId="0" applyNumberFormat="1" applyFont="1" applyFill="1" applyBorder="1" applyAlignment="1">
      <alignment vertical="center" wrapText="1"/>
    </xf>
    <xf numFmtId="1" fontId="15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top" wrapText="1"/>
    </xf>
    <xf numFmtId="2" fontId="57" fillId="0" borderId="28" xfId="0" applyNumberFormat="1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173" fontId="38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6" fillId="0" borderId="26" xfId="0" applyFont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wrapText="1"/>
    </xf>
    <xf numFmtId="0" fontId="14" fillId="34" borderId="31" xfId="0" applyFont="1" applyFill="1" applyBorder="1" applyAlignment="1">
      <alignment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32" xfId="0" applyNumberFormat="1" applyFont="1" applyFill="1" applyBorder="1" applyAlignment="1">
      <alignment horizontal="center" vertical="center"/>
    </xf>
    <xf numFmtId="2" fontId="8" fillId="16" borderId="33" xfId="0" applyNumberFormat="1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57" fillId="0" borderId="11" xfId="0" applyFont="1" applyBorder="1" applyAlignment="1">
      <alignment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2" fontId="13" fillId="33" borderId="28" xfId="0" applyNumberFormat="1" applyFont="1" applyFill="1" applyBorder="1" applyAlignment="1">
      <alignment horizontal="center" vertical="center" wrapText="1"/>
    </xf>
    <xf numFmtId="2" fontId="13" fillId="33" borderId="39" xfId="0" applyNumberFormat="1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9" fillId="0" borderId="45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3" fillId="37" borderId="11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  <cellStyle name="Vírgula 2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66675</xdr:rowOff>
    </xdr:from>
    <xdr:to>
      <xdr:col>1</xdr:col>
      <xdr:colOff>1552575</xdr:colOff>
      <xdr:row>3</xdr:row>
      <xdr:rowOff>180975</xdr:rowOff>
    </xdr:to>
    <xdr:pic>
      <xdr:nvPicPr>
        <xdr:cNvPr id="1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7675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1485900</xdr:colOff>
      <xdr:row>0</xdr:row>
      <xdr:rowOff>685800</xdr:rowOff>
    </xdr:to>
    <xdr:pic>
      <xdr:nvPicPr>
        <xdr:cNvPr id="1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0</xdr:colOff>
      <xdr:row>0</xdr:row>
      <xdr:rowOff>190500</xdr:rowOff>
    </xdr:to>
    <xdr:pic>
      <xdr:nvPicPr>
        <xdr:cNvPr id="1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66675</xdr:rowOff>
    </xdr:from>
    <xdr:to>
      <xdr:col>2</xdr:col>
      <xdr:colOff>1514475</xdr:colOff>
      <xdr:row>0</xdr:row>
      <xdr:rowOff>666750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0</xdr:colOff>
      <xdr:row>0</xdr:row>
      <xdr:rowOff>190500</xdr:rowOff>
    </xdr:to>
    <xdr:pic>
      <xdr:nvPicPr>
        <xdr:cNvPr id="1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1543050</xdr:colOff>
      <xdr:row>0</xdr:row>
      <xdr:rowOff>638175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1485900</xdr:colOff>
      <xdr:row>1</xdr:row>
      <xdr:rowOff>590550</xdr:rowOff>
    </xdr:to>
    <xdr:pic>
      <xdr:nvPicPr>
        <xdr:cNvPr id="1" name="Picture 1" descr="logoESEC2007_papel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zoomScale="69" zoomScaleNormal="69" zoomScalePageLayoutView="254" workbookViewId="0" topLeftCell="A1">
      <selection activeCell="I40" sqref="I40"/>
    </sheetView>
  </sheetViews>
  <sheetFormatPr defaultColWidth="11.421875" defaultRowHeight="15"/>
  <cols>
    <col min="1" max="1" width="5.140625" style="0" customWidth="1"/>
    <col min="2" max="2" width="41.421875" style="0" customWidth="1"/>
    <col min="3" max="3" width="21.8515625" style="0" customWidth="1"/>
    <col min="4" max="7" width="16.421875" style="0" customWidth="1"/>
    <col min="8" max="8" width="13.421875" style="0" customWidth="1"/>
    <col min="9" max="9" width="9.421875" style="0" customWidth="1"/>
  </cols>
  <sheetData>
    <row r="3" spans="3:10" ht="36.75" customHeight="1">
      <c r="C3" s="215"/>
      <c r="D3" s="215"/>
      <c r="E3" s="215"/>
      <c r="F3" s="215"/>
      <c r="G3" s="215"/>
      <c r="H3" s="215"/>
      <c r="I3" s="215"/>
      <c r="J3" s="76"/>
    </row>
    <row r="4" spans="2:9" ht="15" customHeight="1">
      <c r="B4" s="76"/>
      <c r="C4" s="215"/>
      <c r="D4" s="215"/>
      <c r="E4" s="215"/>
      <c r="F4" s="215"/>
      <c r="G4" s="215"/>
      <c r="H4" s="215"/>
      <c r="I4" s="215"/>
    </row>
    <row r="5" spans="2:9" ht="8.25" customHeight="1">
      <c r="B5" s="76"/>
      <c r="C5" s="156"/>
      <c r="D5" s="156"/>
      <c r="E5" s="156"/>
      <c r="F5" s="156"/>
      <c r="G5" s="156"/>
      <c r="H5" s="156"/>
      <c r="I5" s="156"/>
    </row>
    <row r="6" spans="2:9" ht="15.75" customHeight="1">
      <c r="B6" s="215" t="s">
        <v>138</v>
      </c>
      <c r="C6" s="215"/>
      <c r="D6" s="215"/>
      <c r="E6" s="215"/>
      <c r="F6" s="215"/>
      <c r="G6" s="215"/>
      <c r="H6" s="215"/>
      <c r="I6" s="215"/>
    </row>
    <row r="7" spans="2:9" ht="15.75" customHeight="1">
      <c r="B7" s="215"/>
      <c r="C7" s="215"/>
      <c r="D7" s="215"/>
      <c r="E7" s="215"/>
      <c r="F7" s="215"/>
      <c r="G7" s="215"/>
      <c r="H7" s="215"/>
      <c r="I7" s="215"/>
    </row>
    <row r="8" spans="2:9" ht="15.75" customHeight="1">
      <c r="B8" s="215"/>
      <c r="C8" s="215"/>
      <c r="D8" s="215"/>
      <c r="E8" s="215"/>
      <c r="F8" s="215"/>
      <c r="G8" s="215"/>
      <c r="H8" s="215"/>
      <c r="I8" s="215"/>
    </row>
    <row r="9" spans="2:9" ht="10.5" customHeight="1">
      <c r="B9" s="156"/>
      <c r="C9" s="156"/>
      <c r="D9" s="156"/>
      <c r="E9" s="156"/>
      <c r="F9" s="156"/>
      <c r="G9" s="156"/>
      <c r="H9" s="156"/>
      <c r="I9" s="156"/>
    </row>
    <row r="10" spans="2:4" ht="15.75">
      <c r="B10" s="213" t="s">
        <v>94</v>
      </c>
      <c r="C10" s="214"/>
      <c r="D10" s="214"/>
    </row>
    <row r="11" spans="2:4" ht="15.75">
      <c r="B11" s="76"/>
      <c r="C11" s="157"/>
      <c r="D11" s="157"/>
    </row>
    <row r="12" spans="2:9" ht="24" customHeight="1">
      <c r="B12" s="158" t="s">
        <v>95</v>
      </c>
      <c r="C12" s="207"/>
      <c r="D12" s="208"/>
      <c r="E12" s="208"/>
      <c r="F12" s="208"/>
      <c r="G12" s="208"/>
      <c r="H12" s="208"/>
      <c r="I12" s="208"/>
    </row>
    <row r="13" spans="2:9" ht="24" customHeight="1">
      <c r="B13" s="158" t="s">
        <v>96</v>
      </c>
      <c r="C13" s="212"/>
      <c r="D13" s="159"/>
      <c r="E13" s="159"/>
      <c r="F13" s="159"/>
      <c r="G13" s="159"/>
      <c r="H13" s="159"/>
      <c r="I13" s="159"/>
    </row>
    <row r="14" spans="2:9" ht="24" customHeight="1">
      <c r="B14" s="158" t="s">
        <v>97</v>
      </c>
      <c r="C14" s="208"/>
      <c r="D14" s="208"/>
      <c r="E14" s="208"/>
      <c r="F14" s="159"/>
      <c r="G14" s="159"/>
      <c r="H14" s="159"/>
      <c r="I14" s="159"/>
    </row>
    <row r="15" spans="2:9" ht="24" customHeight="1">
      <c r="B15" s="158" t="s">
        <v>110</v>
      </c>
      <c r="C15" s="210"/>
      <c r="D15" s="210"/>
      <c r="E15" s="211"/>
      <c r="F15" s="211"/>
      <c r="G15" s="211"/>
      <c r="H15" s="211"/>
      <c r="I15" s="211"/>
    </row>
    <row r="16" spans="2:9" ht="24" customHeight="1">
      <c r="B16" s="158" t="s">
        <v>98</v>
      </c>
      <c r="C16" s="209"/>
      <c r="D16" s="209"/>
      <c r="E16" s="209"/>
      <c r="F16" s="209"/>
      <c r="G16" s="209"/>
      <c r="H16" s="209"/>
      <c r="I16" s="209"/>
    </row>
    <row r="17" spans="2:5" ht="24" customHeight="1">
      <c r="B17" s="158" t="s">
        <v>99</v>
      </c>
      <c r="C17" s="196"/>
      <c r="D17" s="196"/>
      <c r="E17" s="196"/>
    </row>
    <row r="18" spans="2:5" ht="24" customHeight="1">
      <c r="B18" s="158" t="s">
        <v>100</v>
      </c>
      <c r="C18" s="197"/>
      <c r="D18" s="197"/>
      <c r="E18" s="197"/>
    </row>
    <row r="19" spans="2:5" ht="24" customHeight="1">
      <c r="B19" s="158" t="s">
        <v>111</v>
      </c>
      <c r="C19" s="197"/>
      <c r="D19" s="197"/>
      <c r="E19" s="197"/>
    </row>
    <row r="20" spans="2:5" ht="24" customHeight="1">
      <c r="B20" s="158" t="s">
        <v>101</v>
      </c>
      <c r="C20" s="197"/>
      <c r="D20" s="197"/>
      <c r="E20" s="197"/>
    </row>
    <row r="21" ht="24" customHeight="1"/>
    <row r="22" spans="2:7" ht="24" customHeight="1">
      <c r="B22" s="160"/>
      <c r="C22" s="184" t="s">
        <v>113</v>
      </c>
      <c r="D22" s="184" t="s">
        <v>102</v>
      </c>
      <c r="E22" s="184" t="s">
        <v>103</v>
      </c>
      <c r="F22" s="184" t="s">
        <v>112</v>
      </c>
      <c r="G22" s="184" t="s">
        <v>104</v>
      </c>
    </row>
    <row r="23" spans="3:7" ht="24" customHeight="1">
      <c r="C23" s="185" t="s">
        <v>105</v>
      </c>
      <c r="D23" s="195"/>
      <c r="E23" s="195"/>
      <c r="F23" s="195"/>
      <c r="G23" s="195"/>
    </row>
    <row r="24" spans="3:7" ht="24" customHeight="1">
      <c r="C24" s="185" t="s">
        <v>106</v>
      </c>
      <c r="D24" s="195"/>
      <c r="E24" s="195"/>
      <c r="F24" s="195"/>
      <c r="G24" s="195"/>
    </row>
    <row r="25" spans="3:7" ht="24" customHeight="1">
      <c r="C25" s="185" t="s">
        <v>107</v>
      </c>
      <c r="D25" s="195"/>
      <c r="E25" s="195"/>
      <c r="F25" s="195"/>
      <c r="G25" s="195"/>
    </row>
    <row r="26" spans="3:7" ht="7.5" customHeight="1">
      <c r="C26" s="1"/>
      <c r="D26" s="1"/>
      <c r="E26" s="1"/>
      <c r="F26" s="1"/>
      <c r="G26" s="1"/>
    </row>
    <row r="27" spans="2:7" ht="33" customHeight="1">
      <c r="B27" s="160"/>
      <c r="C27" s="194" t="s">
        <v>176</v>
      </c>
      <c r="D27" s="195"/>
      <c r="E27" s="195"/>
      <c r="F27" s="195"/>
      <c r="G27" s="195"/>
    </row>
    <row r="28" ht="8.25" customHeight="1"/>
    <row r="29" ht="19.5" customHeight="1">
      <c r="B29" s="161" t="s">
        <v>117</v>
      </c>
    </row>
    <row r="30" spans="2:9" ht="24" customHeight="1">
      <c r="B30" s="162" t="s">
        <v>108</v>
      </c>
      <c r="C30" s="196"/>
      <c r="D30" s="196"/>
      <c r="E30" s="196"/>
      <c r="F30" s="196"/>
      <c r="G30" s="196"/>
      <c r="H30" s="196"/>
      <c r="I30" s="196"/>
    </row>
    <row r="31" spans="2:9" ht="24" customHeight="1">
      <c r="B31" s="162" t="s">
        <v>109</v>
      </c>
      <c r="C31" s="197"/>
      <c r="D31" s="197"/>
      <c r="E31" s="197"/>
      <c r="F31" s="197"/>
      <c r="G31" s="197"/>
      <c r="H31" s="197"/>
      <c r="I31" s="197"/>
    </row>
  </sheetData>
  <sheetProtection password="C79E" sheet="1"/>
  <mergeCells count="3">
    <mergeCell ref="B10:D10"/>
    <mergeCell ref="C3:I4"/>
    <mergeCell ref="B6:I8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4"/>
  <sheetViews>
    <sheetView zoomScale="84" zoomScaleNormal="84" zoomScaleSheetLayoutView="69" zoomScalePageLayoutView="227" workbookViewId="0" topLeftCell="A4">
      <selection activeCell="N35" sqref="N35"/>
    </sheetView>
  </sheetViews>
  <sheetFormatPr defaultColWidth="8.8515625" defaultRowHeight="15"/>
  <cols>
    <col min="1" max="1" width="3.421875" style="20" customWidth="1"/>
    <col min="2" max="2" width="27.140625" style="28" customWidth="1"/>
    <col min="3" max="3" width="5.00390625" style="24" customWidth="1"/>
    <col min="4" max="4" width="50.421875" style="24" customWidth="1"/>
    <col min="5" max="5" width="34.28125" style="24" customWidth="1"/>
    <col min="6" max="6" width="21.421875" style="31" customWidth="1"/>
    <col min="7" max="7" width="6.7109375" style="113" customWidth="1"/>
    <col min="8" max="8" width="12.8515625" style="25" customWidth="1"/>
    <col min="9" max="9" width="9.7109375" style="25" customWidth="1"/>
    <col min="10" max="10" width="10.28125" style="20" customWidth="1"/>
    <col min="11" max="11" width="24.140625" style="25" customWidth="1"/>
    <col min="12" max="16384" width="8.8515625" style="20" customWidth="1"/>
  </cols>
  <sheetData>
    <row r="1" ht="57" customHeight="1"/>
    <row r="2" spans="2:11" ht="37.5" customHeight="1">
      <c r="B2" s="215" t="s">
        <v>138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2:9" ht="6.75" customHeight="1">
      <c r="B3" s="253"/>
      <c r="C3" s="254"/>
      <c r="D3" s="254"/>
      <c r="E3" s="254"/>
      <c r="F3" s="254"/>
      <c r="G3" s="254"/>
      <c r="H3" s="254"/>
      <c r="I3" s="254"/>
    </row>
    <row r="4" spans="2:9" ht="15.75" thickBot="1">
      <c r="B4" s="261" t="s">
        <v>34</v>
      </c>
      <c r="C4" s="262"/>
      <c r="D4" s="263">
        <f>Identificação!C12</f>
        <v>0</v>
      </c>
      <c r="E4" s="264"/>
      <c r="F4" s="264"/>
      <c r="G4" s="264"/>
      <c r="H4" s="264"/>
      <c r="I4" s="264"/>
    </row>
    <row r="5" ht="12" customHeight="1">
      <c r="B5" s="26"/>
    </row>
    <row r="6" spans="2:9" ht="18.75" customHeight="1">
      <c r="B6" s="241" t="s">
        <v>73</v>
      </c>
      <c r="C6" s="241"/>
      <c r="D6" s="241"/>
      <c r="E6" s="241"/>
      <c r="F6" s="73">
        <v>0.45</v>
      </c>
      <c r="G6" s="114"/>
      <c r="H6" s="70"/>
      <c r="I6" s="70"/>
    </row>
    <row r="7" spans="6:9" ht="6" customHeight="1" thickBot="1">
      <c r="F7" s="71"/>
      <c r="G7" s="115"/>
      <c r="H7" s="72"/>
      <c r="I7" s="72"/>
    </row>
    <row r="8" spans="2:11" ht="15.75" customHeight="1" thickTop="1">
      <c r="B8" s="233" t="s">
        <v>31</v>
      </c>
      <c r="C8" s="231" t="s">
        <v>43</v>
      </c>
      <c r="D8" s="231" t="s">
        <v>51</v>
      </c>
      <c r="E8" s="231"/>
      <c r="F8" s="233" t="s">
        <v>30</v>
      </c>
      <c r="G8" s="235" t="s">
        <v>44</v>
      </c>
      <c r="H8" s="250" t="s">
        <v>79</v>
      </c>
      <c r="I8" s="251"/>
      <c r="J8" s="252"/>
      <c r="K8" s="244" t="s">
        <v>80</v>
      </c>
    </row>
    <row r="9" spans="2:13" s="49" customFormat="1" ht="48" customHeight="1">
      <c r="B9" s="234"/>
      <c r="C9" s="232"/>
      <c r="D9" s="232"/>
      <c r="E9" s="232"/>
      <c r="F9" s="234"/>
      <c r="G9" s="236"/>
      <c r="H9" s="61" t="s">
        <v>52</v>
      </c>
      <c r="I9" s="42" t="s">
        <v>42</v>
      </c>
      <c r="J9" s="57" t="s">
        <v>62</v>
      </c>
      <c r="K9" s="245"/>
      <c r="M9" s="110"/>
    </row>
    <row r="10" spans="2:13" ht="11.25" customHeight="1">
      <c r="B10" s="42" t="s">
        <v>1</v>
      </c>
      <c r="C10" s="42" t="s">
        <v>3</v>
      </c>
      <c r="D10" s="42" t="s">
        <v>5</v>
      </c>
      <c r="E10" s="53"/>
      <c r="F10" s="42" t="s">
        <v>7</v>
      </c>
      <c r="G10" s="116" t="s">
        <v>9</v>
      </c>
      <c r="H10" s="62" t="s">
        <v>11</v>
      </c>
      <c r="I10" s="30" t="s">
        <v>13</v>
      </c>
      <c r="J10" s="84" t="s">
        <v>63</v>
      </c>
      <c r="K10" s="30" t="s">
        <v>64</v>
      </c>
      <c r="M10" s="110"/>
    </row>
    <row r="11" spans="2:13" ht="15" customHeight="1">
      <c r="B11" s="248" t="s">
        <v>124</v>
      </c>
      <c r="C11" s="268" t="s">
        <v>36</v>
      </c>
      <c r="D11" s="259" t="s">
        <v>89</v>
      </c>
      <c r="E11" s="107" t="s">
        <v>122</v>
      </c>
      <c r="F11" s="107" t="s">
        <v>33</v>
      </c>
      <c r="G11" s="122">
        <v>5</v>
      </c>
      <c r="H11" s="108"/>
      <c r="I11" s="109">
        <f>H11*G11</f>
        <v>0</v>
      </c>
      <c r="J11" s="242"/>
      <c r="K11" s="64"/>
      <c r="M11" s="110"/>
    </row>
    <row r="12" spans="2:13" ht="15" customHeight="1">
      <c r="B12" s="249"/>
      <c r="C12" s="269"/>
      <c r="D12" s="260"/>
      <c r="E12" s="107" t="s">
        <v>123</v>
      </c>
      <c r="F12" s="107" t="s">
        <v>33</v>
      </c>
      <c r="G12" s="122">
        <v>1</v>
      </c>
      <c r="H12" s="108"/>
      <c r="I12" s="109">
        <f aca="true" t="shared" si="0" ref="I12:I37">H12*G12</f>
        <v>0</v>
      </c>
      <c r="J12" s="243"/>
      <c r="K12" s="65"/>
      <c r="M12" s="110"/>
    </row>
    <row r="13" spans="2:13" ht="15" customHeight="1">
      <c r="B13" s="249"/>
      <c r="C13" s="246" t="s">
        <v>61</v>
      </c>
      <c r="D13" s="238" t="s">
        <v>35</v>
      </c>
      <c r="E13" s="107" t="s">
        <v>122</v>
      </c>
      <c r="F13" s="107" t="s">
        <v>40</v>
      </c>
      <c r="G13" s="122">
        <v>3</v>
      </c>
      <c r="H13" s="108"/>
      <c r="I13" s="109">
        <f t="shared" si="0"/>
        <v>0</v>
      </c>
      <c r="J13" s="243"/>
      <c r="K13" s="65"/>
      <c r="M13" s="110"/>
    </row>
    <row r="14" spans="2:13" ht="15" customHeight="1">
      <c r="B14" s="249"/>
      <c r="C14" s="266"/>
      <c r="D14" s="265"/>
      <c r="E14" s="107" t="s">
        <v>123</v>
      </c>
      <c r="F14" s="107" t="s">
        <v>40</v>
      </c>
      <c r="G14" s="122">
        <v>1</v>
      </c>
      <c r="H14" s="108"/>
      <c r="I14" s="109">
        <f t="shared" si="0"/>
        <v>0</v>
      </c>
      <c r="J14" s="243"/>
      <c r="K14" s="65"/>
      <c r="M14" s="110"/>
    </row>
    <row r="15" spans="2:13" ht="15" customHeight="1">
      <c r="B15" s="249"/>
      <c r="C15" s="246" t="s">
        <v>56</v>
      </c>
      <c r="D15" s="238" t="s">
        <v>91</v>
      </c>
      <c r="E15" s="107" t="s">
        <v>122</v>
      </c>
      <c r="F15" s="107" t="s">
        <v>40</v>
      </c>
      <c r="G15" s="122">
        <v>2</v>
      </c>
      <c r="H15" s="108"/>
      <c r="I15" s="109">
        <f t="shared" si="0"/>
        <v>0</v>
      </c>
      <c r="J15" s="243"/>
      <c r="K15" s="65"/>
      <c r="M15" s="110"/>
    </row>
    <row r="16" spans="2:13" ht="15" customHeight="1">
      <c r="B16" s="249"/>
      <c r="C16" s="267"/>
      <c r="D16" s="240"/>
      <c r="E16" s="107" t="s">
        <v>123</v>
      </c>
      <c r="F16" s="164" t="s">
        <v>40</v>
      </c>
      <c r="G16" s="167">
        <v>1</v>
      </c>
      <c r="H16" s="165"/>
      <c r="I16" s="109">
        <f t="shared" si="0"/>
        <v>0</v>
      </c>
      <c r="J16" s="243"/>
      <c r="K16" s="163"/>
      <c r="M16" s="110"/>
    </row>
    <row r="17" spans="2:13" ht="15" customHeight="1">
      <c r="B17" s="249"/>
      <c r="C17" s="246" t="s">
        <v>57</v>
      </c>
      <c r="D17" s="238" t="s">
        <v>121</v>
      </c>
      <c r="E17" s="107" t="s">
        <v>122</v>
      </c>
      <c r="F17" s="107" t="s">
        <v>40</v>
      </c>
      <c r="G17" s="122">
        <v>2</v>
      </c>
      <c r="H17" s="108"/>
      <c r="I17" s="109">
        <f t="shared" si="0"/>
        <v>0</v>
      </c>
      <c r="J17" s="243"/>
      <c r="K17" s="65"/>
      <c r="M17" s="110"/>
    </row>
    <row r="18" spans="2:13" ht="15" customHeight="1">
      <c r="B18" s="249"/>
      <c r="C18" s="247"/>
      <c r="D18" s="239"/>
      <c r="E18" s="107" t="s">
        <v>123</v>
      </c>
      <c r="F18" s="107" t="s">
        <v>40</v>
      </c>
      <c r="G18" s="122">
        <v>0.5</v>
      </c>
      <c r="H18" s="108"/>
      <c r="I18" s="109">
        <f t="shared" si="0"/>
        <v>0</v>
      </c>
      <c r="J18" s="243"/>
      <c r="K18" s="65"/>
      <c r="M18" s="112"/>
    </row>
    <row r="19" spans="2:13" ht="15" customHeight="1">
      <c r="B19" s="249"/>
      <c r="C19" s="246" t="s">
        <v>53</v>
      </c>
      <c r="D19" s="238" t="s">
        <v>125</v>
      </c>
      <c r="E19" s="107" t="s">
        <v>122</v>
      </c>
      <c r="F19" s="107" t="s">
        <v>40</v>
      </c>
      <c r="G19" s="122">
        <v>2</v>
      </c>
      <c r="H19" s="108"/>
      <c r="I19" s="109">
        <f t="shared" si="0"/>
        <v>0</v>
      </c>
      <c r="J19" s="243"/>
      <c r="K19" s="65"/>
      <c r="M19" s="112"/>
    </row>
    <row r="20" spans="2:14" ht="15" customHeight="1">
      <c r="B20" s="249"/>
      <c r="C20" s="247"/>
      <c r="D20" s="239"/>
      <c r="E20" s="107" t="s">
        <v>123</v>
      </c>
      <c r="F20" s="107" t="s">
        <v>40</v>
      </c>
      <c r="G20" s="122">
        <v>0.5</v>
      </c>
      <c r="H20" s="108"/>
      <c r="I20" s="109">
        <f t="shared" si="0"/>
        <v>0</v>
      </c>
      <c r="J20" s="243"/>
      <c r="K20" s="65"/>
      <c r="M20" s="112"/>
      <c r="N20" s="112"/>
    </row>
    <row r="21" spans="2:14" ht="18" customHeight="1">
      <c r="B21" s="216"/>
      <c r="C21" s="217"/>
      <c r="D21" s="217"/>
      <c r="E21" s="217"/>
      <c r="F21" s="217"/>
      <c r="G21" s="217"/>
      <c r="H21" s="237"/>
      <c r="I21" s="154">
        <f>SUM(I11:I20)</f>
        <v>0</v>
      </c>
      <c r="J21" s="59">
        <f>IF(I21&gt;15,15,I21)</f>
        <v>0</v>
      </c>
      <c r="K21" s="66"/>
      <c r="M21" s="121"/>
      <c r="N21" s="112"/>
    </row>
    <row r="22" spans="2:14" ht="15" customHeight="1">
      <c r="B22" s="228" t="s">
        <v>182</v>
      </c>
      <c r="C22" s="48" t="s">
        <v>90</v>
      </c>
      <c r="D22" s="224" t="s">
        <v>168</v>
      </c>
      <c r="E22" s="225"/>
      <c r="F22" s="48" t="s">
        <v>132</v>
      </c>
      <c r="G22" s="117">
        <v>2</v>
      </c>
      <c r="H22" s="63"/>
      <c r="I22" s="109">
        <f t="shared" si="0"/>
        <v>0</v>
      </c>
      <c r="J22" s="219"/>
      <c r="K22" s="67"/>
      <c r="M22" s="121"/>
      <c r="N22" s="112"/>
    </row>
    <row r="23" spans="2:14" ht="15" customHeight="1">
      <c r="B23" s="229"/>
      <c r="C23" s="48" t="s">
        <v>54</v>
      </c>
      <c r="D23" s="224" t="s">
        <v>169</v>
      </c>
      <c r="E23" s="225"/>
      <c r="F23" s="48" t="s">
        <v>132</v>
      </c>
      <c r="G23" s="117">
        <v>1.5</v>
      </c>
      <c r="H23" s="63"/>
      <c r="I23" s="109">
        <f t="shared" si="0"/>
        <v>0</v>
      </c>
      <c r="J23" s="220"/>
      <c r="K23" s="111"/>
      <c r="M23" s="121"/>
      <c r="N23" s="112"/>
    </row>
    <row r="24" spans="2:14" ht="15" customHeight="1">
      <c r="B24" s="229"/>
      <c r="C24" s="48" t="s">
        <v>46</v>
      </c>
      <c r="D24" s="224" t="s">
        <v>170</v>
      </c>
      <c r="E24" s="225"/>
      <c r="F24" s="48" t="s">
        <v>132</v>
      </c>
      <c r="G24" s="117">
        <v>1.5</v>
      </c>
      <c r="H24" s="63"/>
      <c r="I24" s="109">
        <f t="shared" si="0"/>
        <v>0</v>
      </c>
      <c r="J24" s="220"/>
      <c r="K24" s="111"/>
      <c r="M24" s="121"/>
      <c r="N24" s="112"/>
    </row>
    <row r="25" spans="2:14" ht="15" customHeight="1">
      <c r="B25" s="229"/>
      <c r="C25" s="48" t="s">
        <v>47</v>
      </c>
      <c r="D25" s="224" t="s">
        <v>171</v>
      </c>
      <c r="E25" s="225"/>
      <c r="F25" s="48" t="s">
        <v>132</v>
      </c>
      <c r="G25" s="117">
        <v>1</v>
      </c>
      <c r="H25" s="63"/>
      <c r="I25" s="109">
        <f t="shared" si="0"/>
        <v>0</v>
      </c>
      <c r="J25" s="220"/>
      <c r="K25" s="67"/>
      <c r="M25" s="121"/>
      <c r="N25" s="112"/>
    </row>
    <row r="26" spans="2:14" ht="15" customHeight="1">
      <c r="B26" s="229"/>
      <c r="C26" s="48" t="s">
        <v>48</v>
      </c>
      <c r="D26" s="221" t="s">
        <v>126</v>
      </c>
      <c r="E26" s="222"/>
      <c r="F26" s="48" t="s">
        <v>41</v>
      </c>
      <c r="G26" s="117">
        <v>1</v>
      </c>
      <c r="H26" s="63"/>
      <c r="I26" s="109">
        <f t="shared" si="0"/>
        <v>0</v>
      </c>
      <c r="J26" s="220"/>
      <c r="K26" s="67"/>
      <c r="M26" s="121"/>
      <c r="N26" s="112"/>
    </row>
    <row r="27" spans="2:14" ht="15" customHeight="1">
      <c r="B27" s="229"/>
      <c r="C27" s="48" t="s">
        <v>49</v>
      </c>
      <c r="D27" s="221" t="s">
        <v>127</v>
      </c>
      <c r="E27" s="222"/>
      <c r="F27" s="48" t="s">
        <v>128</v>
      </c>
      <c r="G27" s="117">
        <v>0.2</v>
      </c>
      <c r="H27" s="63"/>
      <c r="I27" s="109">
        <f t="shared" si="0"/>
        <v>0</v>
      </c>
      <c r="J27" s="220"/>
      <c r="K27" s="67"/>
      <c r="M27" s="121"/>
      <c r="N27" s="112"/>
    </row>
    <row r="28" spans="2:14" ht="15" customHeight="1">
      <c r="B28" s="229"/>
      <c r="C28" s="48" t="s">
        <v>45</v>
      </c>
      <c r="D28" s="221" t="s">
        <v>120</v>
      </c>
      <c r="E28" s="222"/>
      <c r="F28" s="48" t="s">
        <v>114</v>
      </c>
      <c r="G28" s="117">
        <v>2</v>
      </c>
      <c r="H28" s="63"/>
      <c r="I28" s="109">
        <f t="shared" si="0"/>
        <v>0</v>
      </c>
      <c r="J28" s="220"/>
      <c r="K28" s="67"/>
      <c r="M28" s="121"/>
      <c r="N28" s="112"/>
    </row>
    <row r="29" spans="2:14" ht="15" customHeight="1">
      <c r="B29" s="229"/>
      <c r="C29" s="48" t="s">
        <v>50</v>
      </c>
      <c r="D29" s="221" t="s">
        <v>177</v>
      </c>
      <c r="E29" s="222"/>
      <c r="F29" s="48" t="s">
        <v>181</v>
      </c>
      <c r="G29" s="117">
        <v>1</v>
      </c>
      <c r="H29" s="63"/>
      <c r="I29" s="109">
        <f t="shared" si="0"/>
        <v>0</v>
      </c>
      <c r="J29" s="220"/>
      <c r="K29" s="67"/>
      <c r="M29" s="121"/>
      <c r="N29" s="112"/>
    </row>
    <row r="30" spans="2:14" ht="15" customHeight="1">
      <c r="B30" s="229"/>
      <c r="C30" s="48" t="s">
        <v>55</v>
      </c>
      <c r="D30" s="221" t="s">
        <v>178</v>
      </c>
      <c r="E30" s="230"/>
      <c r="F30" s="48" t="s">
        <v>181</v>
      </c>
      <c r="G30" s="117">
        <v>0.5</v>
      </c>
      <c r="H30" s="63"/>
      <c r="I30" s="109">
        <f t="shared" si="0"/>
        <v>0</v>
      </c>
      <c r="J30" s="220"/>
      <c r="K30" s="67"/>
      <c r="M30" s="121"/>
      <c r="N30" s="112"/>
    </row>
    <row r="31" spans="2:14" ht="15" customHeight="1">
      <c r="B31" s="229"/>
      <c r="C31" s="48" t="s">
        <v>139</v>
      </c>
      <c r="D31" s="221" t="s">
        <v>129</v>
      </c>
      <c r="E31" s="230"/>
      <c r="F31" s="48" t="s">
        <v>78</v>
      </c>
      <c r="G31" s="117">
        <v>1</v>
      </c>
      <c r="H31" s="63"/>
      <c r="I31" s="109">
        <f t="shared" si="0"/>
        <v>0</v>
      </c>
      <c r="J31" s="220"/>
      <c r="K31" s="67"/>
      <c r="M31" s="121"/>
      <c r="N31" s="112"/>
    </row>
    <row r="32" spans="1:13" ht="15" customHeight="1">
      <c r="A32" s="41"/>
      <c r="B32" s="216" t="s">
        <v>27</v>
      </c>
      <c r="C32" s="217"/>
      <c r="D32" s="217"/>
      <c r="E32" s="217"/>
      <c r="F32" s="217"/>
      <c r="G32" s="217"/>
      <c r="H32" s="237"/>
      <c r="I32" s="50">
        <f>SUM(I22:I31)</f>
        <v>0</v>
      </c>
      <c r="J32" s="59">
        <f>IF(I32&gt;35,35,I32)</f>
        <v>0</v>
      </c>
      <c r="K32" s="68"/>
      <c r="M32" s="112"/>
    </row>
    <row r="33" spans="1:13" s="191" customFormat="1" ht="49.5" customHeight="1">
      <c r="A33" s="41"/>
      <c r="B33" s="174" t="s">
        <v>166</v>
      </c>
      <c r="C33" s="187" t="s">
        <v>145</v>
      </c>
      <c r="D33" s="221" t="s">
        <v>136</v>
      </c>
      <c r="E33" s="258"/>
      <c r="F33" s="187" t="s">
        <v>135</v>
      </c>
      <c r="G33" s="189">
        <v>2</v>
      </c>
      <c r="H33" s="63"/>
      <c r="I33" s="109">
        <f t="shared" si="0"/>
        <v>0</v>
      </c>
      <c r="J33" s="190"/>
      <c r="K33" s="67"/>
      <c r="M33" s="192"/>
    </row>
    <row r="34" spans="1:13" ht="15" customHeight="1">
      <c r="A34" s="41"/>
      <c r="B34" s="216" t="s">
        <v>28</v>
      </c>
      <c r="C34" s="217"/>
      <c r="D34" s="217"/>
      <c r="E34" s="217"/>
      <c r="F34" s="217"/>
      <c r="G34" s="217"/>
      <c r="H34" s="237"/>
      <c r="I34" s="50">
        <f>SUM(I33:I33)</f>
        <v>0</v>
      </c>
      <c r="J34" s="59">
        <f>IF(I34&gt;4,4,I34)</f>
        <v>0</v>
      </c>
      <c r="K34" s="68"/>
      <c r="M34" s="112"/>
    </row>
    <row r="35" spans="1:14" ht="15.75" customHeight="1">
      <c r="A35" s="41"/>
      <c r="B35" s="257" t="s">
        <v>167</v>
      </c>
      <c r="C35" s="48" t="s">
        <v>140</v>
      </c>
      <c r="D35" s="226" t="s">
        <v>130</v>
      </c>
      <c r="E35" s="227"/>
      <c r="F35" s="48" t="s">
        <v>131</v>
      </c>
      <c r="G35" s="118">
        <v>1.5</v>
      </c>
      <c r="H35" s="69"/>
      <c r="I35" s="109">
        <f t="shared" si="0"/>
        <v>0</v>
      </c>
      <c r="J35" s="218"/>
      <c r="K35" s="67"/>
      <c r="M35" s="112"/>
      <c r="N35" s="23"/>
    </row>
    <row r="36" spans="1:14" ht="15.75" customHeight="1">
      <c r="A36" s="41"/>
      <c r="B36" s="257"/>
      <c r="C36" s="48" t="s">
        <v>179</v>
      </c>
      <c r="D36" s="224" t="s">
        <v>172</v>
      </c>
      <c r="E36" s="225"/>
      <c r="F36" s="48" t="s">
        <v>131</v>
      </c>
      <c r="G36" s="117">
        <v>2.5</v>
      </c>
      <c r="H36" s="69"/>
      <c r="I36" s="109">
        <f t="shared" si="0"/>
        <v>0</v>
      </c>
      <c r="J36" s="218"/>
      <c r="K36" s="67"/>
      <c r="M36" s="112"/>
      <c r="N36" s="23"/>
    </row>
    <row r="37" spans="1:14" ht="15.75" customHeight="1">
      <c r="A37" s="41"/>
      <c r="B37" s="257"/>
      <c r="C37" s="48" t="s">
        <v>180</v>
      </c>
      <c r="D37" s="224" t="s">
        <v>173</v>
      </c>
      <c r="E37" s="225"/>
      <c r="F37" s="48" t="s">
        <v>131</v>
      </c>
      <c r="G37" s="118">
        <v>4</v>
      </c>
      <c r="H37" s="69"/>
      <c r="I37" s="109">
        <f t="shared" si="0"/>
        <v>0</v>
      </c>
      <c r="J37" s="218"/>
      <c r="K37" s="67"/>
      <c r="M37" s="112"/>
      <c r="N37" s="23"/>
    </row>
    <row r="38" spans="2:13" ht="15" customHeight="1" thickBot="1">
      <c r="B38" s="216" t="s">
        <v>28</v>
      </c>
      <c r="C38" s="217"/>
      <c r="D38" s="217"/>
      <c r="E38" s="217"/>
      <c r="F38" s="217"/>
      <c r="G38" s="217"/>
      <c r="H38" s="193"/>
      <c r="I38" s="50">
        <f>SUM(I35:I37)</f>
        <v>0</v>
      </c>
      <c r="J38" s="59">
        <f>IF(I38&gt;46,46,I38)</f>
        <v>0</v>
      </c>
      <c r="K38" s="68"/>
      <c r="M38" s="112"/>
    </row>
    <row r="39" spans="2:10" ht="6.75" customHeight="1" thickBot="1" thickTop="1">
      <c r="B39" s="21"/>
      <c r="C39" s="22"/>
      <c r="G39" s="119"/>
      <c r="H39" s="166"/>
      <c r="I39" s="74"/>
      <c r="J39" s="75"/>
    </row>
    <row r="40" spans="2:11" ht="15" customHeight="1" thickBot="1" thickTop="1">
      <c r="B40" s="27"/>
      <c r="E40" s="255" t="s">
        <v>65</v>
      </c>
      <c r="F40" s="256"/>
      <c r="G40" s="256"/>
      <c r="H40" s="103"/>
      <c r="I40" s="104">
        <f>I38+I34+I32+I21</f>
        <v>0</v>
      </c>
      <c r="J40" s="60">
        <f>J38+J34+J32+J21</f>
        <v>0</v>
      </c>
      <c r="K40" s="51"/>
    </row>
    <row r="41" ht="15" customHeight="1" thickTop="1">
      <c r="B41" s="27"/>
    </row>
    <row r="42" ht="15" customHeight="1">
      <c r="B42" s="27"/>
    </row>
    <row r="43" spans="2:5" ht="15" customHeight="1">
      <c r="B43" s="215"/>
      <c r="C43" s="215"/>
      <c r="D43" s="215"/>
      <c r="E43" s="223"/>
    </row>
    <row r="44" spans="2:16" ht="15" customHeight="1">
      <c r="B44" s="21"/>
      <c r="E44"/>
      <c r="F44" s="32"/>
      <c r="G44" s="120"/>
      <c r="H44"/>
      <c r="I44"/>
      <c r="J44"/>
      <c r="K44"/>
      <c r="L44"/>
      <c r="M44"/>
      <c r="N44"/>
      <c r="O44"/>
      <c r="P44"/>
    </row>
    <row r="45" spans="2:16" ht="15" customHeight="1">
      <c r="B45" s="21"/>
      <c r="E45"/>
      <c r="F45" s="32"/>
      <c r="G45" s="120"/>
      <c r="H45"/>
      <c r="I45"/>
      <c r="J45"/>
      <c r="K45"/>
      <c r="L45"/>
      <c r="M45"/>
      <c r="N45"/>
      <c r="O45"/>
      <c r="P45"/>
    </row>
    <row r="46" spans="5:16" ht="15" customHeight="1">
      <c r="E46"/>
      <c r="F46" s="32"/>
      <c r="G46" s="120"/>
      <c r="H46"/>
      <c r="I46"/>
      <c r="J46"/>
      <c r="K46"/>
      <c r="L46"/>
      <c r="M46"/>
      <c r="N46"/>
      <c r="O46"/>
      <c r="P46"/>
    </row>
    <row r="47" spans="5:17" ht="15" customHeight="1">
      <c r="E47"/>
      <c r="F47" s="32"/>
      <c r="G47" s="120"/>
      <c r="H47"/>
      <c r="I47"/>
      <c r="J47"/>
      <c r="K47"/>
      <c r="L47"/>
      <c r="M47"/>
      <c r="N47"/>
      <c r="O47"/>
      <c r="P47"/>
      <c r="Q47"/>
    </row>
    <row r="48" spans="5:17" ht="15" customHeight="1">
      <c r="E48"/>
      <c r="F48" s="32"/>
      <c r="G48" s="120"/>
      <c r="H48"/>
      <c r="I48"/>
      <c r="J48"/>
      <c r="K48"/>
      <c r="L48"/>
      <c r="M48"/>
      <c r="N48"/>
      <c r="O48"/>
      <c r="P48"/>
      <c r="Q48"/>
    </row>
    <row r="49" spans="5:17" ht="15">
      <c r="E49"/>
      <c r="F49" s="32"/>
      <c r="G49" s="120"/>
      <c r="H49"/>
      <c r="I49"/>
      <c r="J49"/>
      <c r="K49"/>
      <c r="L49"/>
      <c r="M49"/>
      <c r="N49"/>
      <c r="O49"/>
      <c r="P49"/>
      <c r="Q49"/>
    </row>
    <row r="50" spans="5:17" ht="15">
      <c r="E50"/>
      <c r="F50" s="32"/>
      <c r="G50" s="120"/>
      <c r="H50"/>
      <c r="I50"/>
      <c r="J50"/>
      <c r="K50"/>
      <c r="L50"/>
      <c r="M50"/>
      <c r="N50"/>
      <c r="O50"/>
      <c r="P50"/>
      <c r="Q50"/>
    </row>
    <row r="51" spans="5:17" ht="15">
      <c r="E51"/>
      <c r="F51" s="32"/>
      <c r="G51" s="120"/>
      <c r="H51"/>
      <c r="I51"/>
      <c r="J51"/>
      <c r="K51"/>
      <c r="L51"/>
      <c r="M51"/>
      <c r="N51"/>
      <c r="O51"/>
      <c r="P51"/>
      <c r="Q51"/>
    </row>
    <row r="52" spans="5:17" ht="15">
      <c r="E52"/>
      <c r="F52" s="32"/>
      <c r="G52" s="120"/>
      <c r="H52"/>
      <c r="I52"/>
      <c r="J52"/>
      <c r="K52"/>
      <c r="L52"/>
      <c r="M52"/>
      <c r="N52"/>
      <c r="O52"/>
      <c r="P52"/>
      <c r="Q52"/>
    </row>
    <row r="53" spans="5:17" ht="15">
      <c r="E53"/>
      <c r="F53" s="32"/>
      <c r="G53" s="120"/>
      <c r="H53"/>
      <c r="I53"/>
      <c r="J53"/>
      <c r="K53"/>
      <c r="L53"/>
      <c r="M53"/>
      <c r="N53"/>
      <c r="O53"/>
      <c r="P53"/>
      <c r="Q53"/>
    </row>
    <row r="54" spans="5:17" ht="15">
      <c r="E54"/>
      <c r="F54" s="32"/>
      <c r="G54" s="120"/>
      <c r="H54"/>
      <c r="I54"/>
      <c r="J54"/>
      <c r="K54"/>
      <c r="L54"/>
      <c r="M54"/>
      <c r="N54"/>
      <c r="O54"/>
      <c r="P54"/>
      <c r="Q54"/>
    </row>
    <row r="55" spans="5:17" ht="15">
      <c r="E55"/>
      <c r="F55" s="32"/>
      <c r="G55" s="120"/>
      <c r="H55"/>
      <c r="I55"/>
      <c r="J55"/>
      <c r="K55"/>
      <c r="L55"/>
      <c r="M55"/>
      <c r="N55"/>
      <c r="O55"/>
      <c r="P55"/>
      <c r="Q55"/>
    </row>
    <row r="56" spans="5:17" ht="15">
      <c r="E56"/>
      <c r="F56" s="32"/>
      <c r="G56" s="120"/>
      <c r="H56"/>
      <c r="I56"/>
      <c r="J56"/>
      <c r="K56"/>
      <c r="L56"/>
      <c r="M56"/>
      <c r="N56"/>
      <c r="O56"/>
      <c r="P56"/>
      <c r="Q56"/>
    </row>
    <row r="57" spans="5:17" ht="15">
      <c r="E57"/>
      <c r="F57" s="32"/>
      <c r="G57" s="120"/>
      <c r="H57"/>
      <c r="I57"/>
      <c r="J57"/>
      <c r="K57"/>
      <c r="L57"/>
      <c r="M57"/>
      <c r="N57"/>
      <c r="O57"/>
      <c r="P57"/>
      <c r="Q57"/>
    </row>
    <row r="58" spans="5:17" ht="15">
      <c r="E58"/>
      <c r="F58" s="32"/>
      <c r="G58" s="120"/>
      <c r="H58"/>
      <c r="I58"/>
      <c r="J58"/>
      <c r="K58"/>
      <c r="L58"/>
      <c r="M58"/>
      <c r="N58"/>
      <c r="O58"/>
      <c r="P58"/>
      <c r="Q58"/>
    </row>
    <row r="59" spans="5:17" ht="15">
      <c r="E59"/>
      <c r="F59" s="32"/>
      <c r="G59" s="120"/>
      <c r="H59"/>
      <c r="I59"/>
      <c r="J59"/>
      <c r="K59"/>
      <c r="L59"/>
      <c r="M59"/>
      <c r="N59"/>
      <c r="O59"/>
      <c r="P59"/>
      <c r="Q59"/>
    </row>
    <row r="60" spans="5:16" ht="15">
      <c r="E60"/>
      <c r="F60" s="32"/>
      <c r="G60" s="120"/>
      <c r="H60"/>
      <c r="I60"/>
      <c r="J60"/>
      <c r="K60"/>
      <c r="L60"/>
      <c r="M60"/>
      <c r="N60"/>
      <c r="O60"/>
      <c r="P60"/>
    </row>
    <row r="61" spans="5:16" ht="15">
      <c r="E61"/>
      <c r="F61" s="32"/>
      <c r="G61" s="120"/>
      <c r="H61"/>
      <c r="I61"/>
      <c r="J61"/>
      <c r="K61"/>
      <c r="L61"/>
      <c r="M61"/>
      <c r="N61"/>
      <c r="O61"/>
      <c r="P61"/>
    </row>
    <row r="62" spans="5:16" ht="15">
      <c r="E62"/>
      <c r="F62" s="32"/>
      <c r="G62" s="120"/>
      <c r="H62"/>
      <c r="I62"/>
      <c r="J62"/>
      <c r="K62"/>
      <c r="L62"/>
      <c r="M62"/>
      <c r="N62"/>
      <c r="O62"/>
      <c r="P62"/>
    </row>
    <row r="63" spans="5:16" ht="15">
      <c r="E63"/>
      <c r="F63" s="32"/>
      <c r="G63" s="120"/>
      <c r="H63"/>
      <c r="I63"/>
      <c r="J63"/>
      <c r="K63"/>
      <c r="L63"/>
      <c r="M63"/>
      <c r="N63"/>
      <c r="O63"/>
      <c r="P63"/>
    </row>
    <row r="64" spans="5:16" ht="15">
      <c r="E64"/>
      <c r="F64" s="32"/>
      <c r="G64" s="120"/>
      <c r="H64"/>
      <c r="I64"/>
      <c r="J64"/>
      <c r="K64"/>
      <c r="L64"/>
      <c r="M64"/>
      <c r="N64"/>
      <c r="O64"/>
      <c r="P64"/>
    </row>
    <row r="65" spans="5:16" ht="15">
      <c r="E65"/>
      <c r="F65" s="32"/>
      <c r="G65" s="120"/>
      <c r="H65"/>
      <c r="I65"/>
      <c r="J65"/>
      <c r="K65"/>
      <c r="L65"/>
      <c r="M65"/>
      <c r="N65"/>
      <c r="O65"/>
      <c r="P65"/>
    </row>
    <row r="66" spans="5:16" ht="15">
      <c r="E66"/>
      <c r="F66" s="32"/>
      <c r="G66" s="120"/>
      <c r="H66"/>
      <c r="I66"/>
      <c r="J66"/>
      <c r="K66"/>
      <c r="L66"/>
      <c r="M66"/>
      <c r="N66"/>
      <c r="O66"/>
      <c r="P66"/>
    </row>
    <row r="67" spans="5:16" ht="15">
      <c r="E67"/>
      <c r="F67" s="32"/>
      <c r="G67" s="120"/>
      <c r="H67"/>
      <c r="I67"/>
      <c r="J67"/>
      <c r="K67"/>
      <c r="L67"/>
      <c r="M67"/>
      <c r="N67"/>
      <c r="O67"/>
      <c r="P67"/>
    </row>
    <row r="68" spans="5:16" ht="15">
      <c r="E68"/>
      <c r="F68" s="32"/>
      <c r="G68" s="120"/>
      <c r="H68"/>
      <c r="I68"/>
      <c r="J68"/>
      <c r="K68"/>
      <c r="L68"/>
      <c r="M68"/>
      <c r="N68"/>
      <c r="O68"/>
      <c r="P68"/>
    </row>
    <row r="69" spans="5:16" ht="15">
      <c r="E69"/>
      <c r="F69" s="32"/>
      <c r="G69" s="120"/>
      <c r="H69"/>
      <c r="I69"/>
      <c r="J69"/>
      <c r="K69"/>
      <c r="L69"/>
      <c r="M69"/>
      <c r="N69"/>
      <c r="O69"/>
      <c r="P69"/>
    </row>
    <row r="70" spans="5:16" ht="15">
      <c r="E70"/>
      <c r="F70" s="32"/>
      <c r="G70" s="120"/>
      <c r="H70"/>
      <c r="I70"/>
      <c r="J70"/>
      <c r="K70"/>
      <c r="L70"/>
      <c r="M70"/>
      <c r="N70"/>
      <c r="O70"/>
      <c r="P70"/>
    </row>
    <row r="71" spans="5:16" ht="15">
      <c r="E71"/>
      <c r="F71" s="32"/>
      <c r="G71" s="120"/>
      <c r="H71"/>
      <c r="I71"/>
      <c r="J71"/>
      <c r="K71"/>
      <c r="L71"/>
      <c r="M71"/>
      <c r="N71"/>
      <c r="O71"/>
      <c r="P71"/>
    </row>
    <row r="72" spans="5:16" ht="15">
      <c r="E72"/>
      <c r="F72" s="32"/>
      <c r="G72" s="120"/>
      <c r="H72"/>
      <c r="I72"/>
      <c r="K72"/>
      <c r="L72"/>
      <c r="M72"/>
      <c r="N72"/>
      <c r="O72"/>
      <c r="P72"/>
    </row>
    <row r="73" spans="5:16" ht="15">
      <c r="E73"/>
      <c r="F73" s="32"/>
      <c r="G73" s="120"/>
      <c r="H73"/>
      <c r="I73"/>
      <c r="K73"/>
      <c r="L73"/>
      <c r="M73"/>
      <c r="N73"/>
      <c r="O73"/>
      <c r="P73"/>
    </row>
    <row r="74" spans="5:16" ht="15">
      <c r="E74"/>
      <c r="F74" s="32"/>
      <c r="G74" s="120"/>
      <c r="H74"/>
      <c r="I74"/>
      <c r="K74"/>
      <c r="L74"/>
      <c r="M74"/>
      <c r="N74"/>
      <c r="O74"/>
      <c r="P74"/>
    </row>
  </sheetData>
  <sheetProtection password="C79E" sheet="1"/>
  <mergeCells count="48">
    <mergeCell ref="B4:C4"/>
    <mergeCell ref="D4:I4"/>
    <mergeCell ref="C17:C18"/>
    <mergeCell ref="D13:D14"/>
    <mergeCell ref="C13:C14"/>
    <mergeCell ref="C15:C16"/>
    <mergeCell ref="C8:C9"/>
    <mergeCell ref="C11:C12"/>
    <mergeCell ref="E40:G40"/>
    <mergeCell ref="B32:H32"/>
    <mergeCell ref="B34:H34"/>
    <mergeCell ref="B35:B37"/>
    <mergeCell ref="D26:E26"/>
    <mergeCell ref="D23:E23"/>
    <mergeCell ref="D24:E24"/>
    <mergeCell ref="D33:E33"/>
    <mergeCell ref="D25:E25"/>
    <mergeCell ref="D31:E31"/>
    <mergeCell ref="B2:K2"/>
    <mergeCell ref="B6:E6"/>
    <mergeCell ref="J11:J20"/>
    <mergeCell ref="B8:B9"/>
    <mergeCell ref="K8:K9"/>
    <mergeCell ref="C19:C20"/>
    <mergeCell ref="B11:B20"/>
    <mergeCell ref="H8:J8"/>
    <mergeCell ref="B3:I3"/>
    <mergeCell ref="D11:D12"/>
    <mergeCell ref="D30:E30"/>
    <mergeCell ref="D8:E9"/>
    <mergeCell ref="F8:F9"/>
    <mergeCell ref="G8:G9"/>
    <mergeCell ref="B21:H21"/>
    <mergeCell ref="D28:E28"/>
    <mergeCell ref="D22:E22"/>
    <mergeCell ref="D19:D20"/>
    <mergeCell ref="D17:D18"/>
    <mergeCell ref="D15:D16"/>
    <mergeCell ref="B38:G38"/>
    <mergeCell ref="J35:J37"/>
    <mergeCell ref="J22:J31"/>
    <mergeCell ref="D27:E27"/>
    <mergeCell ref="B43:E43"/>
    <mergeCell ref="D37:E37"/>
    <mergeCell ref="D36:E36"/>
    <mergeCell ref="D35:E35"/>
    <mergeCell ref="B22:B31"/>
    <mergeCell ref="D29:E29"/>
  </mergeCells>
  <printOptions horizontalCentered="1" verticalCentered="1"/>
  <pageMargins left="0.2755905511811024" right="0.15748031496062992" top="0.2362204724409449" bottom="0.4724409448818898" header="0.2362204724409449" footer="0.2362204724409449"/>
  <pageSetup horizontalDpi="1200" verticalDpi="1200" orientation="landscape" paperSize="9" scale="70" r:id="rId2"/>
  <headerFooter>
    <oddFooter>&amp;R&amp;10&amp;P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112" zoomScaleNormal="112" zoomScaleSheetLayoutView="82" zoomScalePageLayoutView="244" workbookViewId="0" topLeftCell="A4">
      <selection activeCell="F26" sqref="F26"/>
    </sheetView>
  </sheetViews>
  <sheetFormatPr defaultColWidth="8.8515625" defaultRowHeight="15"/>
  <cols>
    <col min="1" max="1" width="6.00390625" style="0" customWidth="1"/>
    <col min="2" max="2" width="16.7109375" style="0" hidden="1" customWidth="1"/>
    <col min="3" max="3" width="33.00390625" style="0" customWidth="1"/>
    <col min="4" max="4" width="5.140625" style="0" customWidth="1"/>
    <col min="5" max="5" width="75.28125" style="0" customWidth="1"/>
    <col min="6" max="6" width="14.421875" style="0" customWidth="1"/>
    <col min="7" max="7" width="14.421875" style="2" customWidth="1"/>
    <col min="8" max="8" width="6.421875" style="129" customWidth="1"/>
    <col min="9" max="9" width="12.421875" style="0" customWidth="1"/>
    <col min="10" max="10" width="9.7109375" style="0" customWidth="1"/>
    <col min="11" max="11" width="10.28125" style="20" customWidth="1"/>
    <col min="12" max="12" width="22.8515625" style="0" customWidth="1"/>
    <col min="13" max="13" width="9.7109375" style="0" customWidth="1"/>
    <col min="14" max="14" width="9.140625" style="0" customWidth="1"/>
    <col min="15" max="15" width="7.7109375" style="0" customWidth="1"/>
    <col min="16" max="16" width="1.28515625" style="0" customWidth="1"/>
    <col min="17" max="18" width="8.8515625" style="0" customWidth="1"/>
    <col min="19" max="19" width="1.28515625" style="0" customWidth="1"/>
    <col min="20" max="21" width="8.8515625" style="0" customWidth="1"/>
    <col min="22" max="22" width="1.28515625" style="0" customWidth="1"/>
  </cols>
  <sheetData>
    <row r="1" spans="2:11" s="20" customFormat="1" ht="57" customHeight="1">
      <c r="B1" s="28"/>
      <c r="C1" s="24"/>
      <c r="D1" s="24"/>
      <c r="E1" s="24"/>
      <c r="F1" s="31"/>
      <c r="G1" s="24"/>
      <c r="H1" s="119"/>
      <c r="I1" s="25"/>
      <c r="K1" s="25"/>
    </row>
    <row r="2" spans="3:12" ht="37.5" customHeight="1">
      <c r="C2" s="215" t="s">
        <v>138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3:10" ht="15">
      <c r="C3" s="287"/>
      <c r="D3" s="288"/>
      <c r="E3" s="288"/>
      <c r="F3" s="288"/>
      <c r="G3" s="288"/>
      <c r="H3" s="288"/>
      <c r="I3" s="288"/>
      <c r="J3" s="288"/>
    </row>
    <row r="4" spans="3:10" ht="15.75" thickBot="1">
      <c r="C4" s="261" t="s">
        <v>34</v>
      </c>
      <c r="D4" s="262"/>
      <c r="E4" s="263">
        <f>Identificação!C12</f>
        <v>0</v>
      </c>
      <c r="F4" s="264"/>
      <c r="G4" s="264"/>
      <c r="H4" s="264"/>
      <c r="I4" s="264"/>
      <c r="J4" s="264"/>
    </row>
    <row r="6" spans="3:10" ht="18.75" customHeight="1">
      <c r="C6" s="241" t="s">
        <v>76</v>
      </c>
      <c r="D6" s="241"/>
      <c r="E6" s="241"/>
      <c r="F6" s="241"/>
      <c r="G6" s="73">
        <v>0.4</v>
      </c>
      <c r="H6" s="114"/>
      <c r="I6" s="70"/>
      <c r="J6" s="70"/>
    </row>
    <row r="7" spans="7:24" ht="15.75" thickBot="1">
      <c r="G7" s="71"/>
      <c r="H7" s="115"/>
      <c r="I7" s="106"/>
      <c r="J7" s="106"/>
      <c r="L7" s="5"/>
      <c r="M7" s="4"/>
      <c r="N7" s="6"/>
      <c r="O7" s="6"/>
      <c r="Q7" s="6"/>
      <c r="R7" s="6"/>
      <c r="T7" s="6"/>
      <c r="U7" s="6"/>
      <c r="W7" s="6"/>
      <c r="X7" s="6"/>
    </row>
    <row r="8" spans="3:24" ht="15" customHeight="1" thickTop="1">
      <c r="C8" s="278" t="s">
        <v>21</v>
      </c>
      <c r="D8" s="233" t="s">
        <v>22</v>
      </c>
      <c r="E8" s="292" t="s">
        <v>23</v>
      </c>
      <c r="F8" s="293"/>
      <c r="G8" s="289" t="s">
        <v>24</v>
      </c>
      <c r="H8" s="290" t="s">
        <v>44</v>
      </c>
      <c r="I8" s="250" t="s">
        <v>79</v>
      </c>
      <c r="J8" s="251"/>
      <c r="K8" s="252"/>
      <c r="L8" s="244" t="s">
        <v>80</v>
      </c>
      <c r="M8" s="4"/>
      <c r="N8" s="55"/>
      <c r="O8" s="55"/>
      <c r="Q8" s="55"/>
      <c r="R8" s="55"/>
      <c r="T8" s="55"/>
      <c r="U8" s="55"/>
      <c r="W8" s="55"/>
      <c r="X8" s="55"/>
    </row>
    <row r="9" spans="2:24" ht="56.25" customHeight="1">
      <c r="B9" s="29"/>
      <c r="C9" s="278"/>
      <c r="D9" s="234"/>
      <c r="E9" s="294"/>
      <c r="F9" s="295"/>
      <c r="G9" s="289"/>
      <c r="H9" s="291"/>
      <c r="I9" s="61" t="s">
        <v>52</v>
      </c>
      <c r="J9" s="42" t="s">
        <v>42</v>
      </c>
      <c r="K9" s="57" t="s">
        <v>62</v>
      </c>
      <c r="L9" s="245"/>
      <c r="M9" s="4"/>
      <c r="N9" s="7"/>
      <c r="O9" s="7"/>
      <c r="Q9" s="7"/>
      <c r="R9" s="7"/>
      <c r="T9" s="7"/>
      <c r="U9" s="7"/>
      <c r="W9" s="7"/>
      <c r="X9" s="7"/>
    </row>
    <row r="10" spans="2:24" ht="16.5" customHeight="1">
      <c r="B10" s="29"/>
      <c r="C10" s="188" t="s">
        <v>0</v>
      </c>
      <c r="D10" s="42" t="s">
        <v>2</v>
      </c>
      <c r="E10" s="279" t="s">
        <v>4</v>
      </c>
      <c r="F10" s="284"/>
      <c r="G10" s="42" t="s">
        <v>6</v>
      </c>
      <c r="H10" s="116" t="s">
        <v>8</v>
      </c>
      <c r="I10" s="62" t="s">
        <v>10</v>
      </c>
      <c r="J10" s="42" t="s">
        <v>12</v>
      </c>
      <c r="K10" s="84" t="s">
        <v>63</v>
      </c>
      <c r="L10" s="42" t="s">
        <v>64</v>
      </c>
      <c r="M10" s="4"/>
      <c r="N10" s="7"/>
      <c r="O10" s="7"/>
      <c r="Q10" s="7"/>
      <c r="R10" s="7"/>
      <c r="T10" s="7"/>
      <c r="U10" s="7"/>
      <c r="W10" s="7"/>
      <c r="X10" s="7"/>
    </row>
    <row r="11" spans="2:24" ht="19.5" customHeight="1">
      <c r="B11" s="19"/>
      <c r="C11" s="275" t="s">
        <v>149</v>
      </c>
      <c r="D11" s="171" t="s">
        <v>25</v>
      </c>
      <c r="E11" s="277" t="s">
        <v>83</v>
      </c>
      <c r="F11" s="277"/>
      <c r="G11" s="131" t="s">
        <v>84</v>
      </c>
      <c r="H11" s="123">
        <v>2</v>
      </c>
      <c r="I11" s="132"/>
      <c r="J11" s="130">
        <f>I11*H11</f>
        <v>0</v>
      </c>
      <c r="K11" s="270"/>
      <c r="L11" s="85"/>
      <c r="M11" s="8"/>
      <c r="N11" s="2"/>
      <c r="O11" s="8"/>
      <c r="Q11" s="2"/>
      <c r="R11" s="8"/>
      <c r="T11" s="2"/>
      <c r="U11" s="8"/>
      <c r="W11" s="2"/>
      <c r="X11" s="8"/>
    </row>
    <row r="12" spans="2:24" ht="21" customHeight="1">
      <c r="B12" s="19"/>
      <c r="C12" s="275"/>
      <c r="D12" s="171" t="s">
        <v>141</v>
      </c>
      <c r="E12" s="221" t="s">
        <v>118</v>
      </c>
      <c r="F12" s="222"/>
      <c r="G12" s="133" t="s">
        <v>39</v>
      </c>
      <c r="H12" s="124">
        <v>1</v>
      </c>
      <c r="I12" s="132"/>
      <c r="J12" s="130">
        <f>I12*H12</f>
        <v>0</v>
      </c>
      <c r="K12" s="271"/>
      <c r="L12" s="85"/>
      <c r="M12" s="8"/>
      <c r="N12" s="2"/>
      <c r="O12" s="8"/>
      <c r="Q12" s="2"/>
      <c r="R12" s="8"/>
      <c r="T12" s="2"/>
      <c r="U12" s="8"/>
      <c r="W12" s="2"/>
      <c r="X12" s="8"/>
    </row>
    <row r="13" spans="2:24" ht="21" customHeight="1">
      <c r="B13" s="19"/>
      <c r="C13" s="275"/>
      <c r="D13" s="171" t="s">
        <v>81</v>
      </c>
      <c r="E13" s="276" t="s">
        <v>174</v>
      </c>
      <c r="F13" s="276"/>
      <c r="G13" s="133" t="s">
        <v>84</v>
      </c>
      <c r="H13" s="176">
        <v>2</v>
      </c>
      <c r="I13" s="132"/>
      <c r="J13" s="130">
        <f>I13*H13</f>
        <v>0</v>
      </c>
      <c r="K13" s="272"/>
      <c r="L13" s="85"/>
      <c r="M13" s="8"/>
      <c r="N13" s="2"/>
      <c r="O13" s="8"/>
      <c r="Q13" s="2"/>
      <c r="R13" s="8"/>
      <c r="T13" s="2"/>
      <c r="U13" s="8"/>
      <c r="W13" s="2"/>
      <c r="X13" s="8"/>
    </row>
    <row r="14" spans="2:24" ht="18" customHeight="1">
      <c r="B14" s="19"/>
      <c r="C14" s="282" t="s">
        <v>26</v>
      </c>
      <c r="D14" s="285"/>
      <c r="E14" s="285"/>
      <c r="F14" s="285"/>
      <c r="G14" s="285"/>
      <c r="H14" s="285"/>
      <c r="I14" s="286"/>
      <c r="J14" s="134">
        <f>SUM(J11:J13)</f>
        <v>0</v>
      </c>
      <c r="K14" s="135">
        <f>IF(J14&gt;45,45,J14)</f>
        <v>0</v>
      </c>
      <c r="L14" s="86"/>
      <c r="M14" s="8"/>
      <c r="N14" s="2"/>
      <c r="O14" s="8"/>
      <c r="Q14" s="2"/>
      <c r="R14" s="8"/>
      <c r="T14" s="2"/>
      <c r="U14" s="8"/>
      <c r="W14" s="2"/>
      <c r="X14" s="8"/>
    </row>
    <row r="15" spans="2:24" ht="42" customHeight="1">
      <c r="B15" s="19"/>
      <c r="C15" s="171" t="s">
        <v>146</v>
      </c>
      <c r="D15" s="171" t="s">
        <v>142</v>
      </c>
      <c r="E15" s="280" t="s">
        <v>133</v>
      </c>
      <c r="F15" s="281"/>
      <c r="G15" s="131" t="s">
        <v>86</v>
      </c>
      <c r="H15" s="123">
        <v>1</v>
      </c>
      <c r="I15" s="132"/>
      <c r="J15" s="130">
        <f>I15*H15</f>
        <v>0</v>
      </c>
      <c r="K15" s="170"/>
      <c r="L15" s="85"/>
      <c r="M15" s="8"/>
      <c r="N15" s="2"/>
      <c r="O15" s="9"/>
      <c r="Q15" s="2"/>
      <c r="R15" s="9"/>
      <c r="T15" s="2"/>
      <c r="U15" s="9"/>
      <c r="W15" s="2"/>
      <c r="X15" s="9"/>
    </row>
    <row r="16" spans="2:24" ht="21" customHeight="1">
      <c r="B16" s="19"/>
      <c r="C16" s="282" t="s">
        <v>27</v>
      </c>
      <c r="D16" s="283"/>
      <c r="E16" s="283"/>
      <c r="F16" s="283"/>
      <c r="G16" s="283"/>
      <c r="H16" s="283"/>
      <c r="I16" s="284"/>
      <c r="J16" s="136">
        <f>SUM(J15:J15)</f>
        <v>0</v>
      </c>
      <c r="K16" s="135">
        <f>IF(J16&gt;10,10,J16)</f>
        <v>0</v>
      </c>
      <c r="L16" s="87"/>
      <c r="M16" s="8"/>
      <c r="N16" s="2"/>
      <c r="O16" s="9"/>
      <c r="Q16" s="2"/>
      <c r="R16" s="9"/>
      <c r="T16" s="2"/>
      <c r="U16" s="9"/>
      <c r="W16" s="2"/>
      <c r="X16" s="9"/>
    </row>
    <row r="17" spans="2:24" ht="17.25" customHeight="1">
      <c r="B17" s="19"/>
      <c r="C17" s="275" t="s">
        <v>147</v>
      </c>
      <c r="D17" s="198" t="s">
        <v>82</v>
      </c>
      <c r="E17" s="277" t="s">
        <v>92</v>
      </c>
      <c r="F17" s="277"/>
      <c r="G17" s="131" t="s">
        <v>115</v>
      </c>
      <c r="H17" s="123">
        <v>1</v>
      </c>
      <c r="I17" s="132"/>
      <c r="J17" s="130">
        <f>I17*H17</f>
        <v>0</v>
      </c>
      <c r="K17" s="270"/>
      <c r="L17" s="85"/>
      <c r="M17" s="8"/>
      <c r="N17" s="2"/>
      <c r="O17" s="9"/>
      <c r="Q17" s="2"/>
      <c r="R17" s="9"/>
      <c r="T17" s="2"/>
      <c r="U17" s="9"/>
      <c r="W17" s="2"/>
      <c r="X17" s="9"/>
    </row>
    <row r="18" spans="2:24" ht="17.25" customHeight="1">
      <c r="B18" s="19"/>
      <c r="C18" s="275"/>
      <c r="D18" s="198" t="s">
        <v>143</v>
      </c>
      <c r="E18" s="277" t="s">
        <v>134</v>
      </c>
      <c r="F18" s="277"/>
      <c r="G18" s="131" t="s">
        <v>115</v>
      </c>
      <c r="H18" s="123">
        <v>1</v>
      </c>
      <c r="I18" s="132"/>
      <c r="J18" s="130">
        <f>I18*H18</f>
        <v>0</v>
      </c>
      <c r="K18" s="271"/>
      <c r="L18" s="85"/>
      <c r="M18" s="8"/>
      <c r="N18" s="2"/>
      <c r="O18" s="9"/>
      <c r="Q18" s="2"/>
      <c r="R18" s="9"/>
      <c r="T18" s="2"/>
      <c r="U18" s="9"/>
      <c r="W18" s="2"/>
      <c r="X18" s="9"/>
    </row>
    <row r="19" spans="2:24" ht="17.25" customHeight="1">
      <c r="B19" s="19"/>
      <c r="C19" s="275"/>
      <c r="D19" s="172" t="s">
        <v>144</v>
      </c>
      <c r="E19" s="277" t="s">
        <v>162</v>
      </c>
      <c r="F19" s="277"/>
      <c r="G19" s="131" t="s">
        <v>115</v>
      </c>
      <c r="H19" s="173">
        <v>0.5</v>
      </c>
      <c r="I19" s="132"/>
      <c r="J19" s="130">
        <f>I19*H19</f>
        <v>0</v>
      </c>
      <c r="K19" s="272"/>
      <c r="L19" s="85"/>
      <c r="M19" s="8"/>
      <c r="N19" s="2"/>
      <c r="O19" s="9"/>
      <c r="Q19" s="2"/>
      <c r="R19" s="9"/>
      <c r="T19" s="2"/>
      <c r="U19" s="9"/>
      <c r="W19" s="2"/>
      <c r="X19" s="9"/>
    </row>
    <row r="20" spans="2:24" ht="17.25" customHeight="1">
      <c r="B20" s="19"/>
      <c r="C20" s="282" t="s">
        <v>27</v>
      </c>
      <c r="D20" s="283"/>
      <c r="E20" s="283"/>
      <c r="F20" s="283"/>
      <c r="G20" s="283"/>
      <c r="H20" s="283"/>
      <c r="I20" s="284"/>
      <c r="J20" s="136">
        <f>SUM(J17:J19)</f>
        <v>0</v>
      </c>
      <c r="K20" s="135">
        <f>IF(J20&gt;40,40,J20)</f>
        <v>0</v>
      </c>
      <c r="L20" s="87"/>
      <c r="M20" s="8"/>
      <c r="N20" s="2"/>
      <c r="O20" s="9"/>
      <c r="Q20" s="2"/>
      <c r="R20" s="9"/>
      <c r="T20" s="2"/>
      <c r="U20" s="9"/>
      <c r="W20" s="2"/>
      <c r="X20" s="9"/>
    </row>
    <row r="21" spans="2:24" ht="19.5" customHeight="1">
      <c r="B21" s="19"/>
      <c r="C21" s="275" t="s">
        <v>148</v>
      </c>
      <c r="D21" s="171" t="s">
        <v>85</v>
      </c>
      <c r="E21" s="276" t="s">
        <v>163</v>
      </c>
      <c r="F21" s="276"/>
      <c r="G21" s="131" t="s">
        <v>87</v>
      </c>
      <c r="H21" s="123">
        <v>2.5</v>
      </c>
      <c r="I21" s="132"/>
      <c r="J21" s="130">
        <f>I21*H21</f>
        <v>0</v>
      </c>
      <c r="K21" s="177"/>
      <c r="L21" s="85"/>
      <c r="M21" s="8"/>
      <c r="N21" s="2"/>
      <c r="O21" s="2"/>
      <c r="Q21" s="2"/>
      <c r="R21" s="2"/>
      <c r="T21" s="2"/>
      <c r="U21" s="2"/>
      <c r="W21" s="2"/>
      <c r="X21" s="2"/>
    </row>
    <row r="22" spans="2:24" ht="19.5" customHeight="1">
      <c r="B22" s="19"/>
      <c r="C22" s="275"/>
      <c r="D22" s="171" t="s">
        <v>161</v>
      </c>
      <c r="E22" s="277" t="s">
        <v>93</v>
      </c>
      <c r="F22" s="277"/>
      <c r="G22" s="171" t="s">
        <v>29</v>
      </c>
      <c r="H22" s="123">
        <v>2.5</v>
      </c>
      <c r="I22" s="132"/>
      <c r="J22" s="130">
        <f>I22*H22</f>
        <v>0</v>
      </c>
      <c r="K22" s="178"/>
      <c r="L22" s="85"/>
      <c r="M22" s="8"/>
      <c r="N22" s="2"/>
      <c r="O22" s="2"/>
      <c r="Q22" s="2"/>
      <c r="R22" s="2"/>
      <c r="T22" s="2"/>
      <c r="U22" s="2"/>
      <c r="W22" s="2"/>
      <c r="X22" s="2"/>
    </row>
    <row r="23" spans="2:24" ht="17.25" customHeight="1" thickBot="1">
      <c r="B23" s="19"/>
      <c r="C23" s="278" t="s">
        <v>27</v>
      </c>
      <c r="D23" s="278"/>
      <c r="E23" s="278"/>
      <c r="F23" s="278"/>
      <c r="G23" s="278"/>
      <c r="H23" s="279"/>
      <c r="I23" s="199"/>
      <c r="J23" s="136">
        <f>SUM(J21:J22)</f>
        <v>0</v>
      </c>
      <c r="K23" s="135">
        <f>IF(J23&gt;5,5,J23)</f>
        <v>0</v>
      </c>
      <c r="L23" s="87"/>
      <c r="M23" s="8"/>
      <c r="N23" s="2"/>
      <c r="O23" s="2"/>
      <c r="Q23" s="2"/>
      <c r="R23" s="2"/>
      <c r="T23" s="2"/>
      <c r="U23" s="2"/>
      <c r="W23" s="2"/>
      <c r="X23" s="2"/>
    </row>
    <row r="24" spans="2:23" ht="9.75" customHeight="1" thickBot="1" thickTop="1">
      <c r="B24" s="19"/>
      <c r="C24" s="13"/>
      <c r="D24" s="13"/>
      <c r="E24" s="274"/>
      <c r="F24" s="274"/>
      <c r="G24" s="3"/>
      <c r="H24" s="125"/>
      <c r="I24" s="88"/>
      <c r="J24" s="88"/>
      <c r="K24" s="89"/>
      <c r="N24" s="11"/>
      <c r="Q24" s="11"/>
      <c r="T24" s="11"/>
      <c r="W24" s="11"/>
    </row>
    <row r="25" spans="2:23" ht="17.25" customHeight="1" thickBot="1" thickTop="1">
      <c r="B25" s="19" t="s">
        <v>37</v>
      </c>
      <c r="C25" s="13"/>
      <c r="D25" s="13"/>
      <c r="E25" s="255" t="s">
        <v>74</v>
      </c>
      <c r="F25" s="273"/>
      <c r="G25" s="273"/>
      <c r="H25" s="273"/>
      <c r="I25" s="103"/>
      <c r="J25" s="105">
        <f>J14+J16+J20+J2+J23</f>
        <v>0</v>
      </c>
      <c r="K25" s="90">
        <f>K14+K16+K20+K23</f>
        <v>0</v>
      </c>
      <c r="L25" s="12"/>
      <c r="M25" s="12"/>
      <c r="N25" s="11"/>
      <c r="O25" s="12"/>
      <c r="P25" s="12"/>
      <c r="Q25" s="11"/>
      <c r="R25" s="12"/>
      <c r="S25" s="12"/>
      <c r="T25" s="11"/>
      <c r="U25" s="12"/>
      <c r="V25" s="12"/>
      <c r="W25" s="11"/>
    </row>
    <row r="26" spans="1:13" ht="17.25" customHeight="1" thickTop="1">
      <c r="A26" s="11"/>
      <c r="B26" s="12"/>
      <c r="C26" s="12"/>
      <c r="D26" s="11"/>
      <c r="E26" s="12"/>
      <c r="F26" s="12"/>
      <c r="G26" s="11"/>
      <c r="H26" s="126"/>
      <c r="I26" s="12"/>
      <c r="J26" s="11"/>
      <c r="L26" s="12"/>
      <c r="M26" s="11"/>
    </row>
    <row r="27" spans="1:13" ht="17.25" customHeight="1">
      <c r="A27" s="11"/>
      <c r="C27" s="215"/>
      <c r="D27" s="215"/>
      <c r="E27" s="215"/>
      <c r="F27" s="223"/>
      <c r="G27" s="11"/>
      <c r="H27" s="120"/>
      <c r="J27" s="11"/>
      <c r="M27" s="11"/>
    </row>
    <row r="28" spans="1:13" ht="18.75">
      <c r="A28" s="14"/>
      <c r="C28" s="10"/>
      <c r="D28" s="14"/>
      <c r="F28" s="10"/>
      <c r="G28" s="14"/>
      <c r="H28" s="120"/>
      <c r="I28" s="10"/>
      <c r="J28" s="14"/>
      <c r="L28" s="10"/>
      <c r="M28" s="14"/>
    </row>
    <row r="29" spans="7:11" ht="15">
      <c r="G29"/>
      <c r="H29" s="120"/>
      <c r="K29"/>
    </row>
    <row r="30" spans="1:14" ht="18.75">
      <c r="A30" s="14"/>
      <c r="B30" s="15"/>
      <c r="C30" s="15"/>
      <c r="D30" s="14"/>
      <c r="E30" s="15"/>
      <c r="F30" s="15"/>
      <c r="G30" s="14"/>
      <c r="H30" s="127"/>
      <c r="I30" s="15"/>
      <c r="J30" s="14"/>
      <c r="K30"/>
      <c r="L30" s="15"/>
      <c r="M30" s="15"/>
      <c r="N30" s="14"/>
    </row>
    <row r="31" spans="1:14" ht="15" customHeight="1">
      <c r="A31" s="16"/>
      <c r="B31" s="17"/>
      <c r="C31" s="17"/>
      <c r="D31" s="16"/>
      <c r="E31" s="17"/>
      <c r="F31" s="17"/>
      <c r="G31" s="16"/>
      <c r="H31" s="128"/>
      <c r="I31" s="17"/>
      <c r="J31" s="16"/>
      <c r="K31"/>
      <c r="L31" s="17"/>
      <c r="M31" s="17"/>
      <c r="N31" s="16"/>
    </row>
    <row r="32" spans="7:11" ht="15">
      <c r="G32"/>
      <c r="H32" s="120"/>
      <c r="K32"/>
    </row>
    <row r="33" spans="7:11" ht="15">
      <c r="G33"/>
      <c r="H33" s="120"/>
      <c r="K33"/>
    </row>
    <row r="34" spans="7:11" ht="15">
      <c r="G34"/>
      <c r="H34" s="120"/>
      <c r="K34"/>
    </row>
    <row r="35" spans="7:11" ht="15">
      <c r="G35"/>
      <c r="H35" s="120"/>
      <c r="K35"/>
    </row>
    <row r="36" spans="7:11" ht="15">
      <c r="G36"/>
      <c r="H36" s="120"/>
      <c r="K36"/>
    </row>
    <row r="37" spans="1:14" s="2" customFormat="1" ht="15">
      <c r="A37"/>
      <c r="B37"/>
      <c r="C37"/>
      <c r="D37"/>
      <c r="E37"/>
      <c r="F37"/>
      <c r="G37"/>
      <c r="H37" s="120"/>
      <c r="I37"/>
      <c r="J37"/>
      <c r="K37"/>
      <c r="L37"/>
      <c r="M37"/>
      <c r="N37"/>
    </row>
    <row r="38" spans="1:14" s="2" customFormat="1" ht="15">
      <c r="A38"/>
      <c r="B38"/>
      <c r="C38"/>
      <c r="D38"/>
      <c r="E38"/>
      <c r="F38"/>
      <c r="G38"/>
      <c r="H38" s="120"/>
      <c r="I38"/>
      <c r="J38"/>
      <c r="K38"/>
      <c r="L38"/>
      <c r="M38"/>
      <c r="N38"/>
    </row>
    <row r="39" spans="1:14" s="2" customFormat="1" ht="15">
      <c r="A39"/>
      <c r="B39"/>
      <c r="C39"/>
      <c r="D39"/>
      <c r="E39"/>
      <c r="F39"/>
      <c r="G39"/>
      <c r="H39" s="120"/>
      <c r="I39"/>
      <c r="J39"/>
      <c r="K39"/>
      <c r="L39"/>
      <c r="M39"/>
      <c r="N39"/>
    </row>
    <row r="40" spans="1:14" s="2" customFormat="1" ht="15">
      <c r="A40"/>
      <c r="B40"/>
      <c r="C40"/>
      <c r="D40"/>
      <c r="E40"/>
      <c r="F40"/>
      <c r="G40"/>
      <c r="H40" s="120"/>
      <c r="I40"/>
      <c r="J40"/>
      <c r="K40"/>
      <c r="L40"/>
      <c r="M40"/>
      <c r="N40"/>
    </row>
    <row r="41" spans="1:14" s="2" customFormat="1" ht="15">
      <c r="A41"/>
      <c r="B41"/>
      <c r="C41"/>
      <c r="D41"/>
      <c r="E41"/>
      <c r="F41"/>
      <c r="G41"/>
      <c r="H41" s="120"/>
      <c r="I41"/>
      <c r="J41"/>
      <c r="K41"/>
      <c r="L41"/>
      <c r="M41"/>
      <c r="N41"/>
    </row>
    <row r="42" spans="1:14" s="2" customFormat="1" ht="15">
      <c r="A42"/>
      <c r="B42"/>
      <c r="C42"/>
      <c r="D42"/>
      <c r="E42"/>
      <c r="F42"/>
      <c r="G42"/>
      <c r="H42" s="120"/>
      <c r="I42"/>
      <c r="J42"/>
      <c r="K42"/>
      <c r="L42"/>
      <c r="M42"/>
      <c r="N42"/>
    </row>
    <row r="43" spans="1:14" s="2" customFormat="1" ht="15">
      <c r="A43"/>
      <c r="B43"/>
      <c r="C43"/>
      <c r="D43"/>
      <c r="E43"/>
      <c r="F43"/>
      <c r="G43"/>
      <c r="H43" s="120"/>
      <c r="I43"/>
      <c r="J43"/>
      <c r="K43"/>
      <c r="L43"/>
      <c r="M43"/>
      <c r="N43"/>
    </row>
    <row r="44" spans="1:14" s="2" customFormat="1" ht="15">
      <c r="A44"/>
      <c r="B44"/>
      <c r="C44"/>
      <c r="D44"/>
      <c r="E44"/>
      <c r="F44"/>
      <c r="G44"/>
      <c r="H44" s="120"/>
      <c r="I44"/>
      <c r="J44"/>
      <c r="K44"/>
      <c r="L44"/>
      <c r="M44"/>
      <c r="N44"/>
    </row>
    <row r="45" spans="1:14" s="2" customFormat="1" ht="15">
      <c r="A45"/>
      <c r="B45"/>
      <c r="C45"/>
      <c r="D45"/>
      <c r="E45"/>
      <c r="F45"/>
      <c r="G45"/>
      <c r="H45" s="120"/>
      <c r="I45"/>
      <c r="J45"/>
      <c r="K45"/>
      <c r="L45"/>
      <c r="M45"/>
      <c r="N45"/>
    </row>
    <row r="46" spans="1:14" s="2" customFormat="1" ht="60" customHeight="1">
      <c r="A46"/>
      <c r="B46"/>
      <c r="C46"/>
      <c r="D46"/>
      <c r="E46"/>
      <c r="F46"/>
      <c r="G46"/>
      <c r="H46" s="120"/>
      <c r="I46"/>
      <c r="J46"/>
      <c r="K46"/>
      <c r="L46"/>
      <c r="M46"/>
      <c r="N46"/>
    </row>
    <row r="47" spans="1:14" s="2" customFormat="1" ht="15">
      <c r="A47"/>
      <c r="B47"/>
      <c r="C47"/>
      <c r="D47"/>
      <c r="E47"/>
      <c r="F47"/>
      <c r="G47"/>
      <c r="H47" s="120"/>
      <c r="I47"/>
      <c r="J47"/>
      <c r="K47"/>
      <c r="L47"/>
      <c r="M47"/>
      <c r="N47"/>
    </row>
    <row r="48" spans="1:14" s="2" customFormat="1" ht="15">
      <c r="A48"/>
      <c r="B48"/>
      <c r="C48"/>
      <c r="D48"/>
      <c r="E48"/>
      <c r="F48"/>
      <c r="G48"/>
      <c r="H48" s="120"/>
      <c r="I48"/>
      <c r="J48"/>
      <c r="K48"/>
      <c r="L48"/>
      <c r="M48"/>
      <c r="N48"/>
    </row>
    <row r="49" spans="1:14" s="2" customFormat="1" ht="15">
      <c r="A49"/>
      <c r="B49"/>
      <c r="C49"/>
      <c r="D49"/>
      <c r="E49"/>
      <c r="F49"/>
      <c r="G49"/>
      <c r="H49" s="120"/>
      <c r="I49"/>
      <c r="J49"/>
      <c r="K49"/>
      <c r="L49"/>
      <c r="M49"/>
      <c r="N49"/>
    </row>
    <row r="50" spans="1:14" s="2" customFormat="1" ht="15">
      <c r="A50"/>
      <c r="B50"/>
      <c r="C50"/>
      <c r="D50"/>
      <c r="E50"/>
      <c r="F50"/>
      <c r="G50"/>
      <c r="H50" s="120"/>
      <c r="I50"/>
      <c r="J50"/>
      <c r="K50"/>
      <c r="L50"/>
      <c r="M50"/>
      <c r="N50"/>
    </row>
    <row r="51" spans="1:14" s="2" customFormat="1" ht="57" customHeight="1">
      <c r="A51"/>
      <c r="B51"/>
      <c r="C51"/>
      <c r="D51"/>
      <c r="E51"/>
      <c r="F51"/>
      <c r="G51"/>
      <c r="H51" s="120"/>
      <c r="I51"/>
      <c r="J51"/>
      <c r="K51"/>
      <c r="L51"/>
      <c r="M51"/>
      <c r="N51"/>
    </row>
    <row r="52" spans="1:14" s="2" customFormat="1" ht="15">
      <c r="A52"/>
      <c r="B52"/>
      <c r="C52"/>
      <c r="D52"/>
      <c r="E52"/>
      <c r="F52"/>
      <c r="G52"/>
      <c r="H52" s="120"/>
      <c r="I52"/>
      <c r="J52"/>
      <c r="K52"/>
      <c r="L52"/>
      <c r="M52"/>
      <c r="N52"/>
    </row>
    <row r="53" spans="1:14" s="2" customFormat="1" ht="15">
      <c r="A53"/>
      <c r="B53"/>
      <c r="C53"/>
      <c r="D53"/>
      <c r="E53"/>
      <c r="F53"/>
      <c r="G53"/>
      <c r="H53" s="120"/>
      <c r="I53"/>
      <c r="J53"/>
      <c r="K53"/>
      <c r="L53"/>
      <c r="M53"/>
      <c r="N53"/>
    </row>
    <row r="54" spans="1:14" s="2" customFormat="1" ht="15">
      <c r="A54"/>
      <c r="B54"/>
      <c r="C54"/>
      <c r="D54"/>
      <c r="E54"/>
      <c r="F54"/>
      <c r="G54"/>
      <c r="H54" s="120"/>
      <c r="I54"/>
      <c r="J54"/>
      <c r="K54"/>
      <c r="L54"/>
      <c r="M54"/>
      <c r="N54"/>
    </row>
    <row r="55" spans="1:14" s="2" customFormat="1" ht="15">
      <c r="A55"/>
      <c r="B55"/>
      <c r="C55"/>
      <c r="D55"/>
      <c r="E55"/>
      <c r="F55"/>
      <c r="G55"/>
      <c r="H55" s="120"/>
      <c r="I55"/>
      <c r="J55"/>
      <c r="K55"/>
      <c r="L55"/>
      <c r="M55"/>
      <c r="N55"/>
    </row>
    <row r="56" spans="1:14" s="2" customFormat="1" ht="15">
      <c r="A56"/>
      <c r="B56"/>
      <c r="C56"/>
      <c r="D56"/>
      <c r="E56"/>
      <c r="F56"/>
      <c r="G56"/>
      <c r="H56" s="120"/>
      <c r="I56"/>
      <c r="J56"/>
      <c r="K56"/>
      <c r="L56"/>
      <c r="M56"/>
      <c r="N56"/>
    </row>
    <row r="57" spans="1:14" s="2" customFormat="1" ht="15">
      <c r="A57"/>
      <c r="B57"/>
      <c r="C57"/>
      <c r="D57"/>
      <c r="E57"/>
      <c r="F57"/>
      <c r="G57"/>
      <c r="H57" s="120"/>
      <c r="I57"/>
      <c r="J57"/>
      <c r="K57" s="20"/>
      <c r="L57"/>
      <c r="M57"/>
      <c r="N57"/>
    </row>
    <row r="58" spans="2:24" s="2" customFormat="1" ht="15">
      <c r="B58"/>
      <c r="C58"/>
      <c r="D58"/>
      <c r="E58"/>
      <c r="F58" s="18"/>
      <c r="H58" s="129"/>
      <c r="I58"/>
      <c r="J58"/>
      <c r="K58" s="20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s="2" customFormat="1" ht="15">
      <c r="B59"/>
      <c r="C59"/>
      <c r="D59"/>
      <c r="E59"/>
      <c r="F59" s="18"/>
      <c r="H59" s="129"/>
      <c r="I59"/>
      <c r="J59"/>
      <c r="K59" s="20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s="2" customFormat="1" ht="15">
      <c r="B60"/>
      <c r="C60"/>
      <c r="D60"/>
      <c r="E60"/>
      <c r="F60" s="18"/>
      <c r="H60" s="129"/>
      <c r="I60"/>
      <c r="J60"/>
      <c r="K60" s="2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2" customFormat="1" ht="15">
      <c r="B61"/>
      <c r="C61"/>
      <c r="D61"/>
      <c r="E61"/>
      <c r="F61" s="18"/>
      <c r="H61" s="129"/>
      <c r="I61"/>
      <c r="J61"/>
      <c r="K61" s="20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2" customFormat="1" ht="15">
      <c r="B62"/>
      <c r="C62"/>
      <c r="D62"/>
      <c r="E62"/>
      <c r="F62" s="18"/>
      <c r="H62" s="129"/>
      <c r="I62"/>
      <c r="J62"/>
      <c r="K62" s="20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2" customFormat="1" ht="15">
      <c r="B63"/>
      <c r="C63"/>
      <c r="D63"/>
      <c r="E63"/>
      <c r="F63" s="18"/>
      <c r="H63" s="129"/>
      <c r="I63"/>
      <c r="J63"/>
      <c r="K63" s="20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s="2" customFormat="1" ht="15">
      <c r="B64"/>
      <c r="C64"/>
      <c r="D64"/>
      <c r="E64"/>
      <c r="F64"/>
      <c r="H64" s="129"/>
      <c r="I64"/>
      <c r="J64"/>
      <c r="K64" s="20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s="2" customFormat="1" ht="15">
      <c r="B65"/>
      <c r="C65"/>
      <c r="D65"/>
      <c r="E65"/>
      <c r="F65"/>
      <c r="H65" s="129"/>
      <c r="I65"/>
      <c r="J65"/>
      <c r="K65" s="20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s="2" customFormat="1" ht="15">
      <c r="B66"/>
      <c r="C66"/>
      <c r="D66"/>
      <c r="E66"/>
      <c r="F66"/>
      <c r="H66" s="129"/>
      <c r="I66"/>
      <c r="J66"/>
      <c r="K66" s="20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s="2" customFormat="1" ht="15">
      <c r="B67"/>
      <c r="C67"/>
      <c r="D67"/>
      <c r="E67"/>
      <c r="F67"/>
      <c r="H67" s="129"/>
      <c r="I67"/>
      <c r="J67"/>
      <c r="K67" s="20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s="2" customFormat="1" ht="15">
      <c r="B68"/>
      <c r="C68"/>
      <c r="D68"/>
      <c r="E68"/>
      <c r="F68"/>
      <c r="H68" s="129"/>
      <c r="I68"/>
      <c r="J68"/>
      <c r="K68" s="20"/>
      <c r="L68"/>
      <c r="M68"/>
      <c r="N68"/>
      <c r="O68"/>
      <c r="P68"/>
      <c r="Q68"/>
      <c r="R68"/>
      <c r="S68"/>
      <c r="T68"/>
      <c r="U68"/>
      <c r="V68"/>
      <c r="W68"/>
      <c r="X68"/>
    </row>
  </sheetData>
  <sheetProtection password="C79E" sheet="1"/>
  <mergeCells count="34">
    <mergeCell ref="C8:C9"/>
    <mergeCell ref="D8:D9"/>
    <mergeCell ref="E8:F9"/>
    <mergeCell ref="E11:F11"/>
    <mergeCell ref="C11:C13"/>
    <mergeCell ref="K11:K13"/>
    <mergeCell ref="E12:F12"/>
    <mergeCell ref="C2:L2"/>
    <mergeCell ref="E10:F10"/>
    <mergeCell ref="L8:L9"/>
    <mergeCell ref="C3:J3"/>
    <mergeCell ref="C4:D4"/>
    <mergeCell ref="E4:J4"/>
    <mergeCell ref="G8:G9"/>
    <mergeCell ref="C6:F6"/>
    <mergeCell ref="H8:H9"/>
    <mergeCell ref="I8:K8"/>
    <mergeCell ref="E15:F15"/>
    <mergeCell ref="C20:I20"/>
    <mergeCell ref="C14:I14"/>
    <mergeCell ref="C16:I16"/>
    <mergeCell ref="E13:F13"/>
    <mergeCell ref="E19:F19"/>
    <mergeCell ref="C17:C19"/>
    <mergeCell ref="E17:F17"/>
    <mergeCell ref="E18:F18"/>
    <mergeCell ref="K17:K19"/>
    <mergeCell ref="C27:F27"/>
    <mergeCell ref="E25:H25"/>
    <mergeCell ref="E24:F24"/>
    <mergeCell ref="C21:C22"/>
    <mergeCell ref="E21:F21"/>
    <mergeCell ref="E22:F22"/>
    <mergeCell ref="C23:H23"/>
  </mergeCells>
  <printOptions horizontalCentered="1"/>
  <pageMargins left="0.35433070866141736" right="0.2362204724409449" top="0.4724409448818898" bottom="0.5905511811023623" header="0.2755905511811024" footer="0.31496062992125984"/>
  <pageSetup horizontalDpi="600" verticalDpi="600" orientation="landscape" paperSize="9" scale="70" r:id="rId2"/>
  <headerFooter>
    <oddFooter>&amp;R&amp;10&amp;P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4"/>
  <sheetViews>
    <sheetView zoomScale="98" zoomScaleNormal="98" zoomScalePageLayoutView="267" workbookViewId="0" topLeftCell="A7">
      <selection activeCell="K26" sqref="K26"/>
    </sheetView>
  </sheetViews>
  <sheetFormatPr defaultColWidth="8.8515625" defaultRowHeight="15"/>
  <cols>
    <col min="1" max="1" width="2.8515625" style="1" customWidth="1"/>
    <col min="2" max="2" width="30.140625" style="36" customWidth="1"/>
    <col min="3" max="3" width="4.7109375" style="36" customWidth="1"/>
    <col min="4" max="4" width="86.00390625" style="36" customWidth="1"/>
    <col min="5" max="5" width="14.421875" style="37" customWidth="1"/>
    <col min="6" max="6" width="8.140625" style="38" customWidth="1"/>
    <col min="7" max="7" width="12.28125" style="40" customWidth="1"/>
    <col min="8" max="8" width="9.7109375" style="40" customWidth="1"/>
    <col min="9" max="9" width="10.28125" style="20" customWidth="1"/>
    <col min="10" max="10" width="22.8515625" style="40" customWidth="1"/>
    <col min="11" max="16384" width="8.8515625" style="1" customWidth="1"/>
  </cols>
  <sheetData>
    <row r="1" spans="2:11" s="20" customFormat="1" ht="57" customHeight="1">
      <c r="B1" s="28"/>
      <c r="C1" s="24"/>
      <c r="D1" s="24"/>
      <c r="E1" s="24"/>
      <c r="F1" s="31"/>
      <c r="G1" s="24"/>
      <c r="H1" s="25"/>
      <c r="I1" s="25"/>
      <c r="K1" s="25"/>
    </row>
    <row r="2" spans="2:11" ht="52.5" customHeight="1">
      <c r="B2" s="215" t="s">
        <v>138</v>
      </c>
      <c r="C2" s="215"/>
      <c r="D2" s="215"/>
      <c r="E2" s="215"/>
      <c r="F2" s="215"/>
      <c r="G2" s="215"/>
      <c r="H2" s="215"/>
      <c r="I2" s="215"/>
      <c r="J2" s="215"/>
      <c r="K2" s="76"/>
    </row>
    <row r="3" spans="2:10" ht="9" customHeight="1">
      <c r="B3" s="34"/>
      <c r="C3" s="35"/>
      <c r="D3" s="35"/>
      <c r="E3" s="182"/>
      <c r="F3" s="35"/>
      <c r="G3" s="35"/>
      <c r="H3" s="35"/>
      <c r="J3" s="35"/>
    </row>
    <row r="4" spans="2:10" ht="15.75" thickBot="1">
      <c r="B4" s="261" t="s">
        <v>34</v>
      </c>
      <c r="C4" s="262"/>
      <c r="D4" s="263">
        <f>Identificação!C12</f>
        <v>0</v>
      </c>
      <c r="E4" s="264"/>
      <c r="F4" s="264"/>
      <c r="G4" s="264"/>
      <c r="H4" s="264"/>
      <c r="I4" s="264"/>
      <c r="J4" s="264"/>
    </row>
    <row r="5" spans="2:10" ht="9.75" customHeight="1">
      <c r="B5" s="311"/>
      <c r="C5" s="312"/>
      <c r="D5" s="312"/>
      <c r="G5" s="36"/>
      <c r="H5" s="36"/>
      <c r="J5" s="36"/>
    </row>
    <row r="6" spans="2:10" ht="18.75">
      <c r="B6" s="241" t="s">
        <v>77</v>
      </c>
      <c r="C6" s="313"/>
      <c r="D6" s="313"/>
      <c r="E6" s="186">
        <v>0.15</v>
      </c>
      <c r="F6" s="96"/>
      <c r="G6" s="96"/>
      <c r="H6" s="96"/>
      <c r="J6" s="36"/>
    </row>
    <row r="7" spans="2:10" ht="15.75" thickBot="1">
      <c r="B7" s="39"/>
      <c r="C7" s="39"/>
      <c r="D7" s="39"/>
      <c r="E7" s="183"/>
      <c r="F7" s="97"/>
      <c r="G7" s="98"/>
      <c r="H7" s="98"/>
      <c r="J7" s="36"/>
    </row>
    <row r="8" spans="2:10" ht="15" customHeight="1" thickTop="1">
      <c r="B8" s="233" t="s">
        <v>31</v>
      </c>
      <c r="C8" s="231" t="s">
        <v>43</v>
      </c>
      <c r="D8" s="296" t="s">
        <v>16</v>
      </c>
      <c r="E8" s="296" t="s">
        <v>17</v>
      </c>
      <c r="F8" s="296" t="s">
        <v>18</v>
      </c>
      <c r="G8" s="250" t="s">
        <v>79</v>
      </c>
      <c r="H8" s="251"/>
      <c r="I8" s="252"/>
      <c r="J8" s="244" t="s">
        <v>80</v>
      </c>
    </row>
    <row r="9" spans="2:10" ht="51">
      <c r="B9" s="234"/>
      <c r="C9" s="232"/>
      <c r="D9" s="298"/>
      <c r="E9" s="298"/>
      <c r="F9" s="297"/>
      <c r="G9" s="168" t="s">
        <v>32</v>
      </c>
      <c r="H9" s="56" t="s">
        <v>42</v>
      </c>
      <c r="I9" s="57" t="s">
        <v>62</v>
      </c>
      <c r="J9" s="245"/>
    </row>
    <row r="10" spans="2:10" ht="15">
      <c r="B10" s="42" t="s">
        <v>1</v>
      </c>
      <c r="C10" s="42" t="s">
        <v>3</v>
      </c>
      <c r="D10" s="42" t="s">
        <v>4</v>
      </c>
      <c r="E10" s="102" t="s">
        <v>6</v>
      </c>
      <c r="F10" s="54" t="s">
        <v>8</v>
      </c>
      <c r="G10" s="62" t="s">
        <v>10</v>
      </c>
      <c r="H10" s="42" t="s">
        <v>12</v>
      </c>
      <c r="I10" s="58" t="s">
        <v>63</v>
      </c>
      <c r="J10" s="42" t="s">
        <v>64</v>
      </c>
    </row>
    <row r="11" spans="2:10" ht="21.75" customHeight="1">
      <c r="B11" s="299" t="s">
        <v>164</v>
      </c>
      <c r="C11" s="43" t="s">
        <v>19</v>
      </c>
      <c r="D11" s="45" t="s">
        <v>137</v>
      </c>
      <c r="E11" s="43" t="s">
        <v>88</v>
      </c>
      <c r="F11" s="91">
        <v>2</v>
      </c>
      <c r="G11" s="92"/>
      <c r="H11" s="95">
        <f>G11*F11</f>
        <v>0</v>
      </c>
      <c r="I11" s="308"/>
      <c r="J11" s="93"/>
    </row>
    <row r="12" spans="2:10" ht="21.75" customHeight="1">
      <c r="B12" s="301"/>
      <c r="C12" s="43" t="s">
        <v>20</v>
      </c>
      <c r="D12" s="45" t="s">
        <v>152</v>
      </c>
      <c r="E12" s="43" t="s">
        <v>38</v>
      </c>
      <c r="F12" s="91">
        <v>2</v>
      </c>
      <c r="G12" s="92"/>
      <c r="H12" s="95">
        <f aca="true" t="shared" si="0" ref="H12:H20">G12*F12</f>
        <v>0</v>
      </c>
      <c r="I12" s="309"/>
      <c r="J12" s="93"/>
    </row>
    <row r="13" spans="2:10" ht="21.75" customHeight="1">
      <c r="B13" s="301"/>
      <c r="C13" s="43" t="s">
        <v>58</v>
      </c>
      <c r="D13" s="45" t="s">
        <v>159</v>
      </c>
      <c r="E13" s="43" t="s">
        <v>153</v>
      </c>
      <c r="F13" s="91">
        <v>2</v>
      </c>
      <c r="G13" s="92"/>
      <c r="H13" s="95">
        <f t="shared" si="0"/>
        <v>0</v>
      </c>
      <c r="I13" s="309"/>
      <c r="J13" s="93"/>
    </row>
    <row r="14" spans="2:10" ht="21.75" customHeight="1">
      <c r="B14" s="300"/>
      <c r="C14" s="43" t="s">
        <v>150</v>
      </c>
      <c r="D14" s="180" t="s">
        <v>175</v>
      </c>
      <c r="E14" s="48" t="s">
        <v>38</v>
      </c>
      <c r="F14" s="179">
        <v>2</v>
      </c>
      <c r="G14" s="92"/>
      <c r="H14" s="95">
        <f t="shared" si="0"/>
        <v>0</v>
      </c>
      <c r="I14" s="310"/>
      <c r="J14" s="93"/>
    </row>
    <row r="15" spans="2:10" ht="15">
      <c r="B15" s="216" t="s">
        <v>14</v>
      </c>
      <c r="C15" s="307"/>
      <c r="D15" s="307"/>
      <c r="E15" s="307"/>
      <c r="F15" s="307"/>
      <c r="G15" s="307"/>
      <c r="H15" s="101">
        <f>SUM(H11:H14)</f>
        <v>0</v>
      </c>
      <c r="I15" s="141">
        <f>IF(H15&gt;30,30,H15)</f>
        <v>0</v>
      </c>
      <c r="J15" s="87"/>
    </row>
    <row r="16" spans="2:10" ht="25.5" customHeight="1">
      <c r="B16" s="228" t="s">
        <v>165</v>
      </c>
      <c r="C16" s="302" t="s">
        <v>151</v>
      </c>
      <c r="D16" s="304" t="s">
        <v>116</v>
      </c>
      <c r="E16" s="137" t="s">
        <v>154</v>
      </c>
      <c r="F16" s="99">
        <v>5</v>
      </c>
      <c r="G16" s="100"/>
      <c r="H16" s="95">
        <f t="shared" si="0"/>
        <v>0</v>
      </c>
      <c r="I16" s="270"/>
      <c r="J16" s="138"/>
    </row>
    <row r="17" spans="2:10" ht="25.5" customHeight="1">
      <c r="B17" s="229"/>
      <c r="C17" s="303"/>
      <c r="D17" s="305"/>
      <c r="E17" s="137" t="s">
        <v>155</v>
      </c>
      <c r="F17" s="99">
        <v>2</v>
      </c>
      <c r="G17" s="100"/>
      <c r="H17" s="95">
        <f t="shared" si="0"/>
        <v>0</v>
      </c>
      <c r="I17" s="271"/>
      <c r="J17" s="138"/>
    </row>
    <row r="18" spans="2:10" ht="15" customHeight="1">
      <c r="B18" s="306" t="s">
        <v>15</v>
      </c>
      <c r="C18" s="307"/>
      <c r="D18" s="307"/>
      <c r="E18" s="307"/>
      <c r="F18" s="307"/>
      <c r="G18" s="307"/>
      <c r="H18" s="139">
        <f>SUM(H16:H17)</f>
        <v>0</v>
      </c>
      <c r="I18" s="142">
        <f>IF(H18&gt;20,20,H18)</f>
        <v>0</v>
      </c>
      <c r="J18" s="140"/>
    </row>
    <row r="19" spans="2:10" ht="27.75" customHeight="1">
      <c r="B19" s="299" t="s">
        <v>160</v>
      </c>
      <c r="C19" s="43" t="s">
        <v>59</v>
      </c>
      <c r="D19" s="46" t="s">
        <v>158</v>
      </c>
      <c r="E19" s="43" t="s">
        <v>156</v>
      </c>
      <c r="F19" s="91">
        <v>3</v>
      </c>
      <c r="G19" s="155"/>
      <c r="H19" s="95">
        <f t="shared" si="0"/>
        <v>0</v>
      </c>
      <c r="I19" s="169"/>
      <c r="J19" s="94"/>
    </row>
    <row r="20" spans="2:10" ht="27.75" customHeight="1">
      <c r="B20" s="300"/>
      <c r="C20" s="43" t="s">
        <v>60</v>
      </c>
      <c r="D20" s="46" t="s">
        <v>157</v>
      </c>
      <c r="E20" s="179" t="s">
        <v>156</v>
      </c>
      <c r="F20" s="179">
        <v>3</v>
      </c>
      <c r="G20" s="155"/>
      <c r="H20" s="95">
        <f t="shared" si="0"/>
        <v>0</v>
      </c>
      <c r="I20" s="175"/>
      <c r="J20" s="94"/>
    </row>
    <row r="21" spans="2:10" ht="15.75" thickBot="1">
      <c r="B21" s="216" t="s">
        <v>27</v>
      </c>
      <c r="C21" s="217"/>
      <c r="D21" s="217"/>
      <c r="E21" s="217"/>
      <c r="F21" s="217"/>
      <c r="G21" s="200"/>
      <c r="H21" s="101">
        <f>SUM(H19:H20)</f>
        <v>0</v>
      </c>
      <c r="I21" s="141">
        <f>IF(H21&gt;50,50,H21)</f>
        <v>0</v>
      </c>
      <c r="J21" s="44"/>
    </row>
    <row r="22" spans="2:10" ht="6.75" customHeight="1" thickBot="1" thickTop="1">
      <c r="B22" s="143"/>
      <c r="C22" s="143"/>
      <c r="D22" s="144"/>
      <c r="E22" s="145"/>
      <c r="F22" s="146"/>
      <c r="G22" s="147"/>
      <c r="H22" s="148"/>
      <c r="I22" s="149"/>
      <c r="J22" s="47"/>
    </row>
    <row r="23" spans="2:10" ht="17.25" thickBot="1" thickTop="1">
      <c r="B23" s="150"/>
      <c r="C23" s="255" t="s">
        <v>75</v>
      </c>
      <c r="D23" s="255"/>
      <c r="E23" s="255"/>
      <c r="F23" s="255"/>
      <c r="G23" s="151"/>
      <c r="H23" s="152">
        <f>H15+H18+H21</f>
        <v>0</v>
      </c>
      <c r="I23" s="153">
        <f>I21+I18+I15</f>
        <v>0</v>
      </c>
      <c r="J23" s="181"/>
    </row>
    <row r="24" ht="15.75" thickTop="1"/>
    <row r="26" spans="2:5" ht="15.75">
      <c r="B26" s="215"/>
      <c r="C26" s="215"/>
      <c r="D26" s="215"/>
      <c r="E26" s="223"/>
    </row>
    <row r="27" ht="15">
      <c r="I27"/>
    </row>
    <row r="28" ht="15">
      <c r="I28"/>
    </row>
    <row r="29" ht="15">
      <c r="I29">
        <v>1</v>
      </c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ht="15">
      <c r="I41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</sheetData>
  <sheetProtection password="C79E" sheet="1"/>
  <mergeCells count="24">
    <mergeCell ref="B2:J2"/>
    <mergeCell ref="B15:G15"/>
    <mergeCell ref="B4:C4"/>
    <mergeCell ref="B5:D5"/>
    <mergeCell ref="D4:J4"/>
    <mergeCell ref="B6:D6"/>
    <mergeCell ref="J8:J9"/>
    <mergeCell ref="G8:I8"/>
    <mergeCell ref="I16:I17"/>
    <mergeCell ref="D8:D9"/>
    <mergeCell ref="E8:E9"/>
    <mergeCell ref="B19:B20"/>
    <mergeCell ref="B16:B17"/>
    <mergeCell ref="B11:B14"/>
    <mergeCell ref="C16:C17"/>
    <mergeCell ref="D16:D17"/>
    <mergeCell ref="B18:G18"/>
    <mergeCell ref="I11:I14"/>
    <mergeCell ref="B26:E26"/>
    <mergeCell ref="B8:B9"/>
    <mergeCell ref="C8:C9"/>
    <mergeCell ref="F8:F9"/>
    <mergeCell ref="C23:F23"/>
    <mergeCell ref="B21:F21"/>
  </mergeCells>
  <printOptions horizontalCentered="1"/>
  <pageMargins left="0.35433070866141736" right="0.2362204724409449" top="0.2362204724409449" bottom="0.5511811023622047" header="0.31496062992125984" footer="0.31496062992125984"/>
  <pageSetup horizontalDpi="1200" verticalDpi="1200" orientation="landscape" paperSize="9" scale="70"/>
  <headerFooter>
    <oddFooter>&amp;R&amp;10&amp;P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4"/>
  <sheetViews>
    <sheetView zoomScale="170" zoomScaleNormal="170" zoomScalePageLayoutView="240" workbookViewId="0" topLeftCell="A7">
      <selection activeCell="F12" sqref="F12"/>
    </sheetView>
  </sheetViews>
  <sheetFormatPr defaultColWidth="11.421875" defaultRowHeight="15"/>
  <cols>
    <col min="1" max="1" width="5.28125" style="0" customWidth="1"/>
    <col min="2" max="2" width="28.140625" style="0" customWidth="1"/>
    <col min="3" max="3" width="32.7109375" style="0" customWidth="1"/>
    <col min="4" max="4" width="18.140625" style="0" customWidth="1"/>
    <col min="5" max="5" width="21.8515625" style="0" customWidth="1"/>
    <col min="6" max="6" width="21.7109375" style="0" customWidth="1"/>
    <col min="7" max="7" width="21.28125" style="0" customWidth="1"/>
    <col min="8" max="8" width="9.421875" style="0" customWidth="1"/>
    <col min="9" max="9" width="8.00390625" style="0" customWidth="1"/>
  </cols>
  <sheetData>
    <row r="1" s="52" customFormat="1" ht="15"/>
    <row r="2" s="52" customFormat="1" ht="57.75" customHeight="1"/>
    <row r="3" s="52" customFormat="1" ht="57.75" customHeight="1"/>
    <row r="4" spans="2:11" s="52" customFormat="1" ht="36.75" customHeight="1">
      <c r="B4" s="314" t="s">
        <v>138</v>
      </c>
      <c r="C4" s="215"/>
      <c r="D4" s="215"/>
      <c r="E4" s="215"/>
      <c r="F4" s="215"/>
      <c r="G4" s="215"/>
      <c r="H4" s="215"/>
      <c r="I4" s="215"/>
      <c r="J4" s="215"/>
      <c r="K4" s="76"/>
    </row>
    <row r="5" spans="2:9" s="52" customFormat="1" ht="15" customHeight="1">
      <c r="B5" s="215"/>
      <c r="C5" s="215"/>
      <c r="D5" s="215"/>
      <c r="E5" s="215"/>
      <c r="F5" s="215"/>
      <c r="G5" s="215"/>
      <c r="H5" s="215"/>
      <c r="I5" s="215"/>
    </row>
    <row r="6" spans="1:9" s="1" customFormat="1" ht="15.75" thickBot="1">
      <c r="A6"/>
      <c r="C6" s="33" t="s">
        <v>34</v>
      </c>
      <c r="D6" s="315">
        <f>Identificação!C12</f>
        <v>0</v>
      </c>
      <c r="E6" s="316"/>
      <c r="F6" s="316"/>
      <c r="G6" s="316"/>
      <c r="H6" s="316"/>
      <c r="I6" s="23"/>
    </row>
    <row r="9" ht="15.75" thickBot="1"/>
    <row r="10" spans="3:7" ht="37.5" customHeight="1" thickTop="1">
      <c r="C10" s="77"/>
      <c r="D10" s="78" t="s">
        <v>66</v>
      </c>
      <c r="E10" s="78" t="s">
        <v>67</v>
      </c>
      <c r="F10" s="79" t="s">
        <v>119</v>
      </c>
      <c r="G10" s="80" t="s">
        <v>68</v>
      </c>
    </row>
    <row r="11" spans="3:7" ht="24.75" customHeight="1">
      <c r="C11" s="205" t="s">
        <v>69</v>
      </c>
      <c r="D11" s="81">
        <f>'Comp. Cient.'!I40</f>
        <v>0</v>
      </c>
      <c r="E11" s="81">
        <f>'Comp. Cient.'!J40</f>
        <v>0</v>
      </c>
      <c r="F11" s="201">
        <v>0.45</v>
      </c>
      <c r="G11" s="202">
        <f>F11*E11</f>
        <v>0</v>
      </c>
    </row>
    <row r="12" spans="3:7" ht="24.75" customHeight="1">
      <c r="C12" s="205" t="s">
        <v>70</v>
      </c>
      <c r="D12" s="81">
        <f>'Comp. Ped.'!J25</f>
        <v>0</v>
      </c>
      <c r="E12" s="81">
        <f>'Comp. Ped.'!K25</f>
        <v>0</v>
      </c>
      <c r="F12" s="201">
        <v>0.4</v>
      </c>
      <c r="G12" s="202">
        <f>F12*E12</f>
        <v>0</v>
      </c>
    </row>
    <row r="13" spans="3:7" ht="24.75" customHeight="1" thickBot="1">
      <c r="C13" s="205" t="s">
        <v>71</v>
      </c>
      <c r="D13" s="81">
        <f>'Comp. Org.'!H23</f>
        <v>0</v>
      </c>
      <c r="E13" s="81">
        <f>'Comp. Org.'!I23</f>
        <v>0</v>
      </c>
      <c r="F13" s="201">
        <v>0.15</v>
      </c>
      <c r="G13" s="202">
        <f>F13*E13</f>
        <v>0</v>
      </c>
    </row>
    <row r="14" spans="3:7" ht="24.75" customHeight="1" thickBot="1">
      <c r="C14" s="206" t="s">
        <v>72</v>
      </c>
      <c r="D14" s="82">
        <f>D11+D12+D13</f>
        <v>0</v>
      </c>
      <c r="E14" s="83"/>
      <c r="F14" s="204"/>
      <c r="G14" s="203">
        <f>G11+G12+G13</f>
        <v>0</v>
      </c>
    </row>
  </sheetData>
  <sheetProtection password="C79E" sheet="1"/>
  <mergeCells count="3">
    <mergeCell ref="B4:J4"/>
    <mergeCell ref="B5:I5"/>
    <mergeCell ref="D6:H6"/>
  </mergeCells>
  <printOptions/>
  <pageMargins left="0.25" right="0.25" top="1" bottom="1" header="0.3" footer="0.3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Presidente do Juri</Manager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Grelha de Teatro</dc:title>
  <dc:subject/>
  <dc:creator>ESEC-CONCURSOS</dc:creator>
  <cp:keywords/>
  <dc:description/>
  <cp:lastModifiedBy>Elsa Cristina da Silva Ramalho</cp:lastModifiedBy>
  <cp:lastPrinted>2018-05-17T13:48:08Z</cp:lastPrinted>
  <dcterms:created xsi:type="dcterms:W3CDTF">2010-06-22T17:24:01Z</dcterms:created>
  <dcterms:modified xsi:type="dcterms:W3CDTF">2018-05-17T15:17:17Z</dcterms:modified>
  <cp:category/>
  <cp:version/>
  <cp:contentType/>
  <cp:contentStatus/>
</cp:coreProperties>
</file>