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5.100.3\fs1\servicos\dgrh\Concursos\Docentes\2020\ESEC\PRPD_10_2020_Prof_Adjunto_1p_PREVPAP\5.Edital\"/>
    </mc:Choice>
  </mc:AlternateContent>
  <bookViews>
    <workbookView xWindow="0" yWindow="0" windowWidth="28800" windowHeight="12300" tabRatio="653" activeTab="1"/>
  </bookViews>
  <sheets>
    <sheet name="Identificação" sheetId="1" r:id="rId1"/>
    <sheet name="Componente Técnico-Científico " sheetId="3" r:id="rId2"/>
    <sheet name="Componente Pedagógica" sheetId="2" r:id="rId3"/>
    <sheet name="Componente Organizacional" sheetId="4" r:id="rId4"/>
    <sheet name="Pontuação Total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5" l="1"/>
  <c r="E7" i="4"/>
  <c r="E7" i="3"/>
  <c r="E7" i="2"/>
  <c r="F15" i="5"/>
  <c r="F14" i="5"/>
  <c r="F13" i="5"/>
  <c r="D15" i="5"/>
  <c r="J16" i="3"/>
  <c r="J17" i="3"/>
  <c r="J14" i="3"/>
  <c r="J15" i="3"/>
  <c r="J19" i="3" l="1"/>
  <c r="K14" i="3" s="1"/>
  <c r="J48" i="4"/>
  <c r="J47" i="4"/>
  <c r="J46" i="4"/>
  <c r="J49" i="4" s="1"/>
  <c r="J44" i="4"/>
  <c r="J43" i="4"/>
  <c r="J42" i="4"/>
  <c r="J41" i="4"/>
  <c r="J40" i="4"/>
  <c r="J45" i="4" s="1"/>
  <c r="J39" i="4"/>
  <c r="J37" i="4"/>
  <c r="J36" i="4"/>
  <c r="J35" i="4"/>
  <c r="J34" i="4"/>
  <c r="J33" i="4"/>
  <c r="J38" i="4" s="1"/>
  <c r="K27" i="4" s="1"/>
  <c r="J31" i="4"/>
  <c r="J30" i="4"/>
  <c r="J29" i="4"/>
  <c r="J28" i="4"/>
  <c r="J32" i="4" s="1"/>
  <c r="J27" i="4"/>
  <c r="J25" i="4"/>
  <c r="J26" i="4" s="1"/>
  <c r="K14" i="4" s="1"/>
  <c r="J24" i="4"/>
  <c r="J23" i="4"/>
  <c r="J21" i="4"/>
  <c r="J20" i="4"/>
  <c r="J19" i="4"/>
  <c r="J18" i="4"/>
  <c r="J22" i="4" s="1"/>
  <c r="J17" i="4"/>
  <c r="J16" i="4"/>
  <c r="J15" i="4"/>
  <c r="J14" i="4"/>
  <c r="J71" i="3"/>
  <c r="J70" i="3"/>
  <c r="J69" i="3"/>
  <c r="J67" i="3"/>
  <c r="J66" i="3"/>
  <c r="J65" i="3"/>
  <c r="J64" i="3"/>
  <c r="J63" i="3"/>
  <c r="J62" i="3"/>
  <c r="J61" i="3"/>
  <c r="J60" i="3"/>
  <c r="J59" i="3"/>
  <c r="J57" i="3"/>
  <c r="J56" i="3"/>
  <c r="J55" i="3"/>
  <c r="J54" i="3"/>
  <c r="J51" i="3"/>
  <c r="J50" i="3"/>
  <c r="J53" i="3" s="1"/>
  <c r="J48" i="3"/>
  <c r="J47" i="3"/>
  <c r="J46" i="3"/>
  <c r="J45" i="3"/>
  <c r="J41" i="3"/>
  <c r="J44" i="3" s="1"/>
  <c r="J39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39" i="2"/>
  <c r="J41" i="2" s="1"/>
  <c r="J38" i="2"/>
  <c r="J36" i="2"/>
  <c r="J35" i="2"/>
  <c r="J33" i="2"/>
  <c r="J32" i="2"/>
  <c r="J31" i="2"/>
  <c r="J30" i="2"/>
  <c r="J28" i="2"/>
  <c r="J27" i="2"/>
  <c r="J26" i="2"/>
  <c r="J25" i="2"/>
  <c r="J23" i="2"/>
  <c r="J22" i="2"/>
  <c r="J19" i="2"/>
  <c r="J18" i="2"/>
  <c r="J21" i="2" s="1"/>
  <c r="J16" i="2"/>
  <c r="J15" i="2"/>
  <c r="J14" i="2"/>
  <c r="J58" i="3" l="1"/>
  <c r="J34" i="2"/>
  <c r="K30" i="2" s="1"/>
  <c r="J29" i="2"/>
  <c r="K22" i="2" s="1"/>
  <c r="J17" i="2"/>
  <c r="K14" i="2" s="1"/>
  <c r="J72" i="3"/>
  <c r="K69" i="3" s="1"/>
  <c r="J49" i="3"/>
  <c r="J68" i="3"/>
  <c r="J40" i="3"/>
  <c r="J31" i="3"/>
  <c r="J51" i="4"/>
  <c r="K39" i="4"/>
  <c r="K51" i="4" s="1"/>
  <c r="E15" i="5" s="1"/>
  <c r="G15" i="5" s="1"/>
  <c r="K45" i="3" l="1"/>
  <c r="J74" i="3"/>
  <c r="D13" i="5" s="1"/>
  <c r="J43" i="2"/>
  <c r="D14" i="5" s="1"/>
  <c r="K43" i="2"/>
  <c r="E14" i="5" s="1"/>
  <c r="G14" i="5" s="1"/>
  <c r="K20" i="3"/>
  <c r="K74" i="3" s="1"/>
  <c r="E13" i="5" s="1"/>
  <c r="G13" i="5" s="1"/>
  <c r="G16" i="5" l="1"/>
</calcChain>
</file>

<file path=xl/sharedStrings.xml><?xml version="1.0" encoding="utf-8"?>
<sst xmlns="http://schemas.openxmlformats.org/spreadsheetml/2006/main" count="453" uniqueCount="324">
  <si>
    <t xml:space="preserve">          IDENTIFICAÇÃO</t>
  </si>
  <si>
    <t>Nome do candidato:</t>
    <phoneticPr fontId="0" type="noConversion"/>
  </si>
  <si>
    <t>Categoria Profissional:</t>
  </si>
  <si>
    <t>Unidade Orgânica do IPC:</t>
  </si>
  <si>
    <t>Morada Completa:</t>
    <phoneticPr fontId="0" type="noConversion"/>
  </si>
  <si>
    <t>Cidade:</t>
  </si>
  <si>
    <t>Código Postal:</t>
  </si>
  <si>
    <t>Telemóvel:</t>
  </si>
  <si>
    <t>e-mail:</t>
  </si>
  <si>
    <t>Habilitação Académica:</t>
  </si>
  <si>
    <t>Área Disciplinar</t>
  </si>
  <si>
    <t>Especialidade</t>
  </si>
  <si>
    <t>Universidade</t>
  </si>
  <si>
    <t>Ano</t>
  </si>
  <si>
    <t>Doutoramento:</t>
  </si>
  <si>
    <t>Mestrado:</t>
  </si>
  <si>
    <t>Licenciatura:</t>
  </si>
  <si>
    <t>Avaliação e Pontuação do Curriculo Escrito do Candidato (CE)</t>
  </si>
  <si>
    <t>Nome do Candidato:</t>
  </si>
  <si>
    <t>COMPONENTE PEDAGÓGICA (Ponderação na Pontuação Final =</t>
    <phoneticPr fontId="0" type="noConversion"/>
  </si>
  <si>
    <t>Parâmetros</t>
  </si>
  <si>
    <t>Dimensão</t>
    <phoneticPr fontId="0" type="noConversion"/>
  </si>
  <si>
    <t>Item</t>
    <phoneticPr fontId="0" type="noConversion"/>
  </si>
  <si>
    <t>Elementos a valorizar</t>
    <phoneticPr fontId="0" type="noConversion"/>
  </si>
  <si>
    <t>Unidade</t>
    <phoneticPr fontId="0" type="noConversion"/>
  </si>
  <si>
    <t>Pontos</t>
  </si>
  <si>
    <t>Auto-Pontuação do candidato</t>
  </si>
  <si>
    <t>Identificação do(s) Anexo(s) comprovativo(s)</t>
    <phoneticPr fontId="0" type="noConversion"/>
  </si>
  <si>
    <t xml:space="preserve">Nº (ou fracção) de elementos a pontuar </t>
    <phoneticPr fontId="0" type="noConversion"/>
  </si>
  <si>
    <t>Pontuação do candidato</t>
  </si>
  <si>
    <t>Pontuação a considerar</t>
    <phoneticPr fontId="0" type="noConversion"/>
  </si>
  <si>
    <t>I</t>
  </si>
  <si>
    <t>II</t>
  </si>
  <si>
    <t>III</t>
  </si>
  <si>
    <t>IV</t>
  </si>
  <si>
    <t>V</t>
  </si>
  <si>
    <t>VI</t>
  </si>
  <si>
    <t>VII</t>
  </si>
  <si>
    <t>IX</t>
  </si>
  <si>
    <t>X</t>
  </si>
  <si>
    <t>Atividade letiva</t>
  </si>
  <si>
    <t xml:space="preserve">Experiência docente </t>
  </si>
  <si>
    <t>P1</t>
  </si>
  <si>
    <t>uc/uf/ano letivo</t>
  </si>
  <si>
    <t>P2</t>
  </si>
  <si>
    <t>uc/ano letivo</t>
  </si>
  <si>
    <t>P3</t>
  </si>
  <si>
    <t xml:space="preserve">Lecionação de seminários, de cursos de formação e de unidades curriculares (uc/uf)  não contabilizadas em Distribuição do Serviço Docente </t>
  </si>
  <si>
    <t>seminário/ curso de formação e uc/uf</t>
  </si>
  <si>
    <t>Sub-Total</t>
  </si>
  <si>
    <t xml:space="preserve">Produção de recursos  pedagógicos </t>
  </si>
  <si>
    <t>P4</t>
  </si>
  <si>
    <t xml:space="preserve">Manuais e livros de apoio à docência publicados </t>
  </si>
  <si>
    <t>livro/manual</t>
  </si>
  <si>
    <t>P5</t>
  </si>
  <si>
    <t xml:space="preserve">Elaboração de apontamentos impressos, cadernos de exercícios, software, manual de práticas de laboratório, produções audiovisuais, etc. </t>
  </si>
  <si>
    <t>item</t>
  </si>
  <si>
    <t xml:space="preserve">Pontuação máxima a considerar </t>
  </si>
  <si>
    <t>Participação em atividades Académicas</t>
  </si>
  <si>
    <t>Coordenação e orientação pedagógica</t>
  </si>
  <si>
    <t>P6</t>
  </si>
  <si>
    <t>Coordenação e/ou orientação e/ou supervisão de estágios/projetos/trabalhos finais de Bacharelatos, Cursos de Estudos Superiores Especializados e de Licenciaturas, de CTeSP ou de CET</t>
  </si>
  <si>
    <t>ação</t>
  </si>
  <si>
    <t>P7</t>
  </si>
  <si>
    <t>Coordenação e/ou orientação e/ou supervisão de estágios/projetos/trabalhos finais de Mestrados</t>
  </si>
  <si>
    <t>Participação em júris académicos na Unidade orgânica em que leciona</t>
  </si>
  <si>
    <t>P8</t>
  </si>
  <si>
    <t>Arguição de Projeto/Estágio/Relatório final de Bacharelato , Cursos de Estudos Superiores Especializados,  Licenciatura, CTeSP, ou de CET.</t>
  </si>
  <si>
    <t>júri</t>
  </si>
  <si>
    <t>P9</t>
  </si>
  <si>
    <t>Participação em Júris de Trabalhos Finais/Teses/ Dissertações/Relatórios Finais de Mestrado ou de cursos de Formação Especializada e Pós-Graduada</t>
  </si>
  <si>
    <t>P10</t>
  </si>
  <si>
    <t>Arguição de Trabalhos Finais/Teses/ Dissertações/Relatórios Finais de Mestrado ou de cursos de Formação Especializada e Pós-Graduada</t>
  </si>
  <si>
    <t>Atividades de cariz pedagógico, formação e atualização técnica, científica e pedagógica e outras</t>
  </si>
  <si>
    <t xml:space="preserve">Atividades de auto-formação </t>
  </si>
  <si>
    <t>P11</t>
  </si>
  <si>
    <t>Participação em ações de formação para atualização científica e técnica  na sua área de docência</t>
  </si>
  <si>
    <t>Até 30 horas</t>
  </si>
  <si>
    <t>P12</t>
  </si>
  <si>
    <t>Mais de 30 horas</t>
  </si>
  <si>
    <t>P13</t>
  </si>
  <si>
    <t>Participação em ações de formação em pedagogia e didática</t>
  </si>
  <si>
    <t>P14</t>
  </si>
  <si>
    <t>Coordenação e participação em projetos de intervenção pedagógica</t>
  </si>
  <si>
    <t>P15</t>
  </si>
  <si>
    <t>Participação em projetos pedagógicos institucionais (fora do âmbito da sua UC/UF)</t>
  </si>
  <si>
    <t>projeto</t>
  </si>
  <si>
    <t>P16</t>
  </si>
  <si>
    <t>Coordenação de projetos pedagógicos  institucionais (fora do âmbito da sua UC/UF)</t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</si>
  <si>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</t>
    </r>
  </si>
  <si>
    <t>P17</t>
  </si>
  <si>
    <t>Outras atividades pedagógicas</t>
  </si>
  <si>
    <t>TOTAL DA COMPONENTE PEDAGÓGICA</t>
  </si>
  <si>
    <t>COMPONENTE TÉCNICO-CIENTÍFICA (Ponderação na Pontuação Final =</t>
  </si>
  <si>
    <t>Dimensão</t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</si>
  <si>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</si>
  <si>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</si>
  <si>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0" type="noConversion"/>
  </si>
  <si>
    <t>Auto-Pontuação do candidato</t>
    <phoneticPr fontId="0" type="noConversion"/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</si>
  <si>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</si>
  <si>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Pontuação Total</t>
    <phoneticPr fontId="0" type="noConversion"/>
  </si>
  <si>
    <t>I</t>
    <phoneticPr fontId="0" type="noConversion"/>
  </si>
  <si>
    <t>II</t>
    <phoneticPr fontId="0" type="noConversion"/>
  </si>
  <si>
    <t>VIII</t>
  </si>
  <si>
    <t>Produção</t>
  </si>
  <si>
    <t>Publicações científicas e criações artisticas ou tecnológicas</t>
  </si>
  <si>
    <t>C1</t>
  </si>
  <si>
    <t xml:space="preserve">Livro de edição internacional com ISBN </t>
  </si>
  <si>
    <t>livro</t>
  </si>
  <si>
    <t>C2</t>
  </si>
  <si>
    <t xml:space="preserve">Livro de edição nacional com ISBN </t>
  </si>
  <si>
    <t>C3</t>
  </si>
  <si>
    <t xml:space="preserve">Capítulo ou capítulos de um livro de edição internacional com ISBN </t>
  </si>
  <si>
    <t>capítulo</t>
  </si>
  <si>
    <t>C4</t>
  </si>
  <si>
    <t xml:space="preserve">Capítulo ou capítulos de um livro de edição nacional com ISBN </t>
  </si>
  <si>
    <t>C5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</si>
  <si>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</si>
  <si>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>artigo</t>
  </si>
  <si>
    <t>C6</t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</si>
  <si>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</si>
  <si>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>C7</t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</si>
  <si>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</si>
  <si>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>C8</t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</si>
  <si>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</si>
  <si>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>C9</t>
  </si>
  <si>
    <t xml:space="preserve">Artigo em ata de encontro científico internacional </t>
  </si>
  <si>
    <t>C10</t>
  </si>
  <si>
    <t xml:space="preserve">Artigo em ata de encontro científico nacional </t>
  </si>
  <si>
    <t>C11</t>
  </si>
  <si>
    <t>Criação artistica ou tecnológica</t>
  </si>
  <si>
    <t>Sub-Total</t>
    <phoneticPr fontId="0" type="noConversion"/>
  </si>
  <si>
    <t>Comunicações</t>
  </si>
  <si>
    <t>C12</t>
  </si>
  <si>
    <t xml:space="preserve">Palestra/ Comunicação convidada em evento científico internacional </t>
  </si>
  <si>
    <t>palestra/comunicação</t>
  </si>
  <si>
    <t>C13</t>
  </si>
  <si>
    <t xml:space="preserve">Palestra/ Comunicação convidada em evento científico nacional </t>
  </si>
  <si>
    <t>palestra/documentação</t>
  </si>
  <si>
    <t>C14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</si>
  <si>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</si>
  <si>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apresentação</t>
  </si>
  <si>
    <t>C15</t>
  </si>
  <si>
    <t xml:space="preserve">Apresentação oral em evento técnico-científico nacional </t>
  </si>
  <si>
    <t>C16</t>
  </si>
  <si>
    <t xml:space="preserve">Poster ou resumo de trabalho em evento técnico-científico internacional </t>
  </si>
  <si>
    <t>poster/resumo</t>
  </si>
  <si>
    <t>C17</t>
  </si>
  <si>
    <t xml:space="preserve">Poster ou resumo de trabalho em evento técnico-científico nacional </t>
  </si>
  <si>
    <t>C18</t>
  </si>
  <si>
    <t>Resultados de criação artistica vinculada a espaços de exposição, de concerto e de teatro de âmbito nacional</t>
  </si>
  <si>
    <t>C19</t>
  </si>
  <si>
    <t>Resultados de criação artistica vinculada a espaços de exposição, de concerto e de teatro de âmbito internacional</t>
  </si>
  <si>
    <t>Patentes</t>
  </si>
  <si>
    <t>C20</t>
  </si>
  <si>
    <t xml:space="preserve">Patentes  </t>
  </si>
  <si>
    <t>patente</t>
  </si>
  <si>
    <t>Reconhecimento</t>
  </si>
  <si>
    <t>Prémios</t>
  </si>
  <si>
    <t>C21</t>
  </si>
  <si>
    <t>Prémio individual atribuido em concurso com júri de seleção nacional</t>
  </si>
  <si>
    <t>prémio</t>
  </si>
  <si>
    <t>C22</t>
  </si>
  <si>
    <t>Prémio em co-autoria, atribuido em concurso com júri de seleção nacional</t>
  </si>
  <si>
    <t>C23</t>
  </si>
  <si>
    <t>Prémio individual atribuido em concurso com júri de seleção internacional</t>
  </si>
  <si>
    <t>C24</t>
  </si>
  <si>
    <t>Prémio em co-autoria, atribuido em concurso com júri de seleção internacional</t>
  </si>
  <si>
    <t>Citações</t>
  </si>
  <si>
    <t>C25</t>
  </si>
  <si>
    <t>h-index (Scopus ou Web of Knowledge)</t>
  </si>
  <si>
    <t>h-index</t>
  </si>
  <si>
    <t>C26</t>
  </si>
  <si>
    <t>Número total de citações (Google académico) excluindo auto-citações</t>
  </si>
  <si>
    <t>citações</t>
  </si>
  <si>
    <t>Participação em Júris externos à Unidade Orgânica do IPC em que lecciona</t>
  </si>
  <si>
    <t>C27</t>
  </si>
  <si>
    <t>Participação em júris de provas públicas</t>
  </si>
  <si>
    <t>C28</t>
  </si>
  <si>
    <t>Participação em júris de mestrado</t>
  </si>
  <si>
    <t>C29</t>
  </si>
  <si>
    <t>Participação em júris para atribuição do título de especialista</t>
  </si>
  <si>
    <t>C30</t>
  </si>
  <si>
    <t>Participação em júris de cariz profissional</t>
  </si>
  <si>
    <t>Outras formas de reconhecimento</t>
  </si>
  <si>
    <t>C31</t>
  </si>
  <si>
    <t>Participação  como perito/especialista/consultor em projeto científico</t>
  </si>
  <si>
    <t>C32</t>
  </si>
  <si>
    <t>Participação  em projeto científico financiado por entidade externa</t>
  </si>
  <si>
    <t>C33</t>
  </si>
  <si>
    <t>Membro de corpo editorial de publicação periódica</t>
  </si>
  <si>
    <t>publicação</t>
  </si>
  <si>
    <t>C34</t>
  </si>
  <si>
    <t>Organização de eventos científicos/artisticos/tecnológicos</t>
  </si>
  <si>
    <t>evento</t>
  </si>
  <si>
    <t>C35</t>
  </si>
  <si>
    <t>Participação em comité Cientifico de conferência ou revista</t>
  </si>
  <si>
    <t>conferência/revista</t>
  </si>
  <si>
    <t>C36</t>
  </si>
  <si>
    <t>Revisão de artigos para revistas</t>
  </si>
  <si>
    <t>C37</t>
  </si>
  <si>
    <t>Revisão de comunicações para congressos e encontros científicos</t>
  </si>
  <si>
    <t>comunicação</t>
  </si>
  <si>
    <t>C38</t>
  </si>
  <si>
    <t>Participação em conferências como Chair, discussant, presidente de mesa, moderador ou equivalente</t>
  </si>
  <si>
    <t>conferência</t>
  </si>
  <si>
    <t>C39</t>
  </si>
  <si>
    <t>Colaborador ou membro de centro/unidade de investigação reconhecida pela FCT ou entidade congénere de âmbito nacional ou internacional</t>
  </si>
  <si>
    <t>centro/unidade</t>
  </si>
  <si>
    <t xml:space="preserve">Coordenação </t>
  </si>
  <si>
    <t>Coordenação Científica</t>
  </si>
  <si>
    <t>C40</t>
  </si>
  <si>
    <t>Coordenação de grupo/unidade de investigação</t>
  </si>
  <si>
    <t>grupo/unidade</t>
  </si>
  <si>
    <t>C41</t>
  </si>
  <si>
    <t>Coordenação de projeto científico financiado por entidade externa</t>
  </si>
  <si>
    <t>C42</t>
  </si>
  <si>
    <t>Outros projetos ou ações reconhecidos como relevantes pelo Júri</t>
  </si>
  <si>
    <t>TOTAL DA COMPONENTE TÉCNICO-CIENTÍFICA</t>
  </si>
  <si>
    <t xml:space="preserve">COMPONENTE ORGANIZACIONAL (Ponderação na Pontuação Final = </t>
    <phoneticPr fontId="0" type="noConversion"/>
  </si>
  <si>
    <t>Exercício de Funções Dirigentes e participação em órgãos estatutários do IPC e das UO</t>
  </si>
  <si>
    <t>Exercício de Funções Dirigentes e de Gestão</t>
  </si>
  <si>
    <t>O1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</si>
  <si>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</si>
  <si>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ano ou fração</t>
  </si>
  <si>
    <t>O2</t>
  </si>
  <si>
    <t>Pró-Presidente, Vice-Presidente de UO ou vogal de Comissão Instaladora de UO</t>
  </si>
  <si>
    <t xml:space="preserve">ano ou fração </t>
  </si>
  <si>
    <t>O3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</si>
  <si>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</si>
  <si>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>Sub-Total</t>
    <phoneticPr fontId="0" type="noConversion"/>
  </si>
  <si>
    <t>Participação em órgãos de gestão e coordenação científica</t>
  </si>
  <si>
    <t>O4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</si>
  <si>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</si>
  <si>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>O5</t>
  </si>
  <si>
    <t xml:space="preserve">Coordenação de outros órgãos de natureza científica e pedagógica (comissões de gestão de departamento, comissões científicas de departamento, etc) </t>
  </si>
  <si>
    <t>O6</t>
  </si>
  <si>
    <t xml:space="preserve">Participação em outros órgãos de coordenação científica e pedagógica (comissões de gestão de departamento, comissões científicas de departamento, etc) </t>
  </si>
  <si>
    <t>O7</t>
  </si>
  <si>
    <t xml:space="preserve">Responsável por Centro/Gabinete/Serviço </t>
  </si>
  <si>
    <t xml:space="preserve">Desempenho de funções estatutárias e/ou de responsabilidade Académica </t>
  </si>
  <si>
    <t>O8</t>
  </si>
  <si>
    <t>Coordenador de área científica (ou equivalente, desde que não pontuada noutro item)</t>
  </si>
  <si>
    <t>O9</t>
  </si>
  <si>
    <t xml:space="preserve">Director de Curso (Mestrado/Formação Especializada ou Pós-Graduada /Licenciatura /Bacharelato /Curso de Especialização Tecnológica/CTeSP) </t>
  </si>
  <si>
    <t>Pontuação máxima a considerar</t>
  </si>
  <si>
    <t>O10</t>
  </si>
  <si>
    <t>Membro de Comissão Científica de curso do ensino superior ou de pós-graduação.</t>
  </si>
  <si>
    <t>Participação em Júris e em projetos/atividades de extensão e de prestação de serviços à comunidade</t>
  </si>
  <si>
    <t>Participação em Júris</t>
  </si>
  <si>
    <t>O11</t>
  </si>
  <si>
    <t>Membro de júris de seriação de alunos (ex: pós-graduação, mestrado, concursos para &gt; 23 anos, CET, CTeSP)</t>
  </si>
  <si>
    <t>concurso</t>
  </si>
  <si>
    <t>O12</t>
  </si>
  <si>
    <t xml:space="preserve">Presidente de júris de recrutamento de docentes do ensino superior </t>
  </si>
  <si>
    <t>O13</t>
  </si>
  <si>
    <t xml:space="preserve">Membro de júris de recrutamento de docentes do ensino superior </t>
  </si>
  <si>
    <t>O14</t>
  </si>
  <si>
    <t xml:space="preserve">Presidente de júris de recrutamento de funcionários não docentes </t>
  </si>
  <si>
    <t>O15</t>
  </si>
  <si>
    <t xml:space="preserve">Membro de júris de recrutamento de funcionários não docentes </t>
  </si>
  <si>
    <t>Projetos/atividades de extensão e de prestação de serviços à comunidade</t>
  </si>
  <si>
    <t>O16</t>
  </si>
  <si>
    <t xml:space="preserve">Responsável por serviço ao exterior/estudo, projeto ou atividades de formação </t>
  </si>
  <si>
    <t>O17</t>
  </si>
  <si>
    <t xml:space="preserve">Co-responsável por serviço ao exterior/estudo, projeto ou atividades de formação </t>
  </si>
  <si>
    <t>O18</t>
  </si>
  <si>
    <t xml:space="preserve">Representação de instituição ou de estabelecimento de ensino superior em entidades externas </t>
  </si>
  <si>
    <t xml:space="preserve">entidade/ ano ou fração </t>
  </si>
  <si>
    <t>O19</t>
  </si>
  <si>
    <t xml:space="preserve">Membro de Comissão organizadora de evento (cujos destinatários principais pertençam à comunidade externa) </t>
  </si>
  <si>
    <t>O20</t>
  </si>
  <si>
    <t xml:space="preserve">Outros projetos/atividades relevantes no âmbito do ensino superior </t>
  </si>
  <si>
    <t>projeto/ atividade</t>
  </si>
  <si>
    <t>Participação em grupos de trabalho/comissões e outras atividades</t>
  </si>
  <si>
    <t>Participação em grupos de trabalho/comissões</t>
  </si>
  <si>
    <t>O21</t>
  </si>
  <si>
    <t xml:space="preserve">Responsável por grupo proponente de novo curso/adequação de curso </t>
  </si>
  <si>
    <t>curso</t>
  </si>
  <si>
    <t>O22</t>
  </si>
  <si>
    <t xml:space="preserve">Membro de grupo proponente de novo curso/adequação de curso </t>
  </si>
  <si>
    <t>O23</t>
  </si>
  <si>
    <t>Responsável por processo de acreditação de curso</t>
  </si>
  <si>
    <t>O24</t>
  </si>
  <si>
    <t xml:space="preserve">Co-responsável por processo de acreditação de curso </t>
  </si>
  <si>
    <t>O25</t>
  </si>
  <si>
    <t xml:space="preserve">Participação noutros grupos de trabalho/comissões (de carácter não científico) </t>
  </si>
  <si>
    <t>grupo / comissão</t>
  </si>
  <si>
    <t>O26</t>
  </si>
  <si>
    <t xml:space="preserve">Outras funções profissionais relevantes no âmbito do ensino superior  ou da área do concurso </t>
  </si>
  <si>
    <t>função e ano ou fração</t>
  </si>
  <si>
    <r>
      <rPr>
        <b/>
        <sz val="10"/>
        <color indexed="8"/>
        <rFont val="Calibri"/>
        <family val="2"/>
      </rPr>
      <t>Outras atividades</t>
    </r>
    <r>
      <rPr>
        <sz val="9"/>
        <color indexed="8"/>
        <rFont val="Calibri"/>
        <family val="2"/>
      </rPr>
      <t xml:space="preserve"> </t>
    </r>
  </si>
  <si>
    <t>O27</t>
  </si>
  <si>
    <t xml:space="preserve">Organização de Cursos Livres/Cursos de Formação Contínua/Outros Cursos não conferentes de Grau </t>
  </si>
  <si>
    <t>O28</t>
  </si>
  <si>
    <t xml:space="preserve">Participação em programas de mobilidade internacional (com finalidade organizacional) </t>
  </si>
  <si>
    <t>programa</t>
  </si>
  <si>
    <t>O29</t>
  </si>
  <si>
    <t>Outras atividades relevantes para a UO e reconhecidas pelo Júri</t>
  </si>
  <si>
    <t>atividade</t>
  </si>
  <si>
    <t>TOTAL DA COMPONENTE ORGANIZACIONAL</t>
  </si>
  <si>
    <t>PONTUAÇÃO DO CURRICULO ESCRITO (CE)</t>
  </si>
  <si>
    <t>Pontuação Total</t>
    <phoneticPr fontId="0" type="noConversion"/>
  </si>
  <si>
    <t xml:space="preserve">Pontuação a Considerar </t>
    <phoneticPr fontId="0" type="noConversion"/>
  </si>
  <si>
    <t>Factor de ponderação</t>
    <phoneticPr fontId="0" type="noConversion"/>
  </si>
  <si>
    <t>Pontuação Ponderada</t>
    <phoneticPr fontId="0" type="noConversion"/>
  </si>
  <si>
    <t>Componente Técnico-Científica</t>
    <phoneticPr fontId="0" type="noConversion"/>
  </si>
  <si>
    <t>Componente Pedagógica</t>
    <phoneticPr fontId="0" type="noConversion"/>
  </si>
  <si>
    <t>Componente Organizacional</t>
    <phoneticPr fontId="0" type="noConversion"/>
  </si>
  <si>
    <t>Pontuação Final</t>
  </si>
  <si>
    <t xml:space="preserve"> DO </t>
  </si>
  <si>
    <t xml:space="preserve">Mestrado </t>
  </si>
  <si>
    <t>Douroramento</t>
  </si>
  <si>
    <t>Agregação</t>
  </si>
  <si>
    <t>Prova de Especialista</t>
  </si>
  <si>
    <t>Obtenção de graus académicos e títulos</t>
  </si>
  <si>
    <t>Habilitação Académica</t>
  </si>
  <si>
    <t>C43</t>
  </si>
  <si>
    <t>C44</t>
  </si>
  <si>
    <t>C45</t>
  </si>
  <si>
    <t>C46</t>
  </si>
  <si>
    <t>Lecionação de unidades curriculares (uc) de cursos de 1.º ciclo do ensino superior, ou unidades de formação de CTeSP</t>
  </si>
  <si>
    <t xml:space="preserve">Lecionação unidades curriculares de cursos de 2.º  ciclo do ensino superior </t>
  </si>
  <si>
    <t>CONCURSO PARA PROFESSOR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</si>
</sst>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b/>
      <i/>
      <sz val="11"/>
      <color indexed="8"/>
      <name val="Arial Narrow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6" tint="-0.499984740745262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trike/>
      <sz val="10"/>
      <color rgb="FFC00000"/>
      <name val="Calibri"/>
      <family val="2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2"/>
      <color theme="9" tint="-0.499984740745262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0" fillId="2" borderId="0" xfId="0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4" xfId="0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1" applyFont="1" applyAlignment="1" applyProtection="1"/>
    <xf numFmtId="0" fontId="2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left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7" fillId="0" borderId="7" xfId="1" applyFont="1" applyBorder="1" applyAlignment="1" applyProtection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2" fontId="13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2" fontId="12" fillId="6" borderId="4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vertical="center"/>
      <protection locked="0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right" vertical="center"/>
    </xf>
    <xf numFmtId="2" fontId="12" fillId="6" borderId="8" xfId="0" applyNumberFormat="1" applyFont="1" applyFill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13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2" fontId="15" fillId="0" borderId="25" xfId="0" applyNumberFormat="1" applyFont="1" applyBorder="1" applyAlignment="1">
      <alignment horizontal="right" vertical="center"/>
    </xf>
    <xf numFmtId="2" fontId="16" fillId="0" borderId="26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9" fontId="9" fillId="0" borderId="0" xfId="0" applyNumberFormat="1" applyFont="1" applyAlignment="1">
      <alignment horizontal="left" vertical="top" wrapText="1"/>
    </xf>
    <xf numFmtId="0" fontId="0" fillId="0" borderId="7" xfId="0" applyBorder="1"/>
    <xf numFmtId="0" fontId="22" fillId="0" borderId="0" xfId="0" applyFont="1"/>
    <xf numFmtId="0" fontId="21" fillId="3" borderId="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2" fontId="13" fillId="6" borderId="4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2" fontId="29" fillId="0" borderId="28" xfId="0" applyNumberFormat="1" applyFont="1" applyBorder="1" applyAlignment="1">
      <alignment vertical="top" wrapText="1"/>
    </xf>
    <xf numFmtId="2" fontId="30" fillId="0" borderId="29" xfId="0" applyNumberFormat="1" applyFont="1" applyBorder="1" applyAlignment="1">
      <alignment vertical="top" wrapText="1"/>
    </xf>
    <xf numFmtId="0" fontId="28" fillId="0" borderId="0" xfId="0" applyFont="1"/>
    <xf numFmtId="0" fontId="31" fillId="0" borderId="0" xfId="0" applyFont="1"/>
    <xf numFmtId="0" fontId="1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0" fillId="0" borderId="0" xfId="0"/>
    <xf numFmtId="0" fontId="23" fillId="0" borderId="0" xfId="0" applyFont="1" applyAlignment="1">
      <alignment horizontal="center" vertical="top" wrapText="1"/>
    </xf>
    <xf numFmtId="0" fontId="23" fillId="0" borderId="7" xfId="0" applyFont="1" applyBorder="1"/>
    <xf numFmtId="0" fontId="34" fillId="0" borderId="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2" fontId="34" fillId="2" borderId="4" xfId="0" applyNumberFormat="1" applyFont="1" applyFill="1" applyBorder="1" applyAlignment="1">
      <alignment vertical="center" wrapText="1"/>
    </xf>
    <xf numFmtId="0" fontId="34" fillId="0" borderId="3" xfId="0" applyFont="1" applyBorder="1" applyProtection="1">
      <protection locked="0"/>
    </xf>
    <xf numFmtId="2" fontId="25" fillId="4" borderId="4" xfId="0" applyNumberFormat="1" applyFont="1" applyFill="1" applyBorder="1" applyAlignment="1">
      <alignment horizontal="right" vertical="center" wrapText="1"/>
    </xf>
    <xf numFmtId="0" fontId="34" fillId="4" borderId="3" xfId="0" applyFont="1" applyFill="1" applyBorder="1"/>
    <xf numFmtId="2" fontId="34" fillId="2" borderId="4" xfId="0" applyNumberFormat="1" applyFont="1" applyFill="1" applyBorder="1" applyAlignment="1">
      <alignment horizontal="right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center"/>
      <protection locked="0"/>
    </xf>
    <xf numFmtId="2" fontId="34" fillId="2" borderId="13" xfId="0" applyNumberFormat="1" applyFont="1" applyFill="1" applyBorder="1" applyAlignment="1">
      <alignment horizontal="right" vertical="center" wrapText="1"/>
    </xf>
    <xf numFmtId="0" fontId="34" fillId="0" borderId="15" xfId="0" applyFont="1" applyBorder="1" applyAlignment="1" applyProtection="1">
      <alignment horizont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4" fillId="0" borderId="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2" fontId="25" fillId="4" borderId="4" xfId="0" applyNumberFormat="1" applyFont="1" applyFill="1" applyBorder="1" applyAlignment="1">
      <alignment horizontal="right" vertical="center"/>
    </xf>
    <xf numFmtId="0" fontId="13" fillId="5" borderId="3" xfId="0" applyFont="1" applyFill="1" applyBorder="1" applyAlignment="1" applyProtection="1">
      <alignment vertical="center" wrapText="1"/>
      <protection locked="0"/>
    </xf>
    <xf numFmtId="0" fontId="34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34" fillId="0" borderId="0" xfId="0" applyFont="1"/>
    <xf numFmtId="2" fontId="15" fillId="0" borderId="30" xfId="0" applyNumberFormat="1" applyFont="1" applyBorder="1" applyAlignment="1">
      <alignment horizontal="right" vertical="center"/>
    </xf>
    <xf numFmtId="2" fontId="16" fillId="0" borderId="3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7" fillId="4" borderId="32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left" vertical="center"/>
    </xf>
    <xf numFmtId="2" fontId="38" fillId="0" borderId="34" xfId="0" applyNumberFormat="1" applyFont="1" applyBorder="1" applyAlignment="1">
      <alignment horizontal="center" vertical="center"/>
    </xf>
    <xf numFmtId="2" fontId="39" fillId="0" borderId="34" xfId="0" applyNumberFormat="1" applyFont="1" applyBorder="1" applyAlignment="1">
      <alignment horizontal="center" vertical="center"/>
    </xf>
    <xf numFmtId="9" fontId="25" fillId="0" borderId="34" xfId="0" applyNumberFormat="1" applyFont="1" applyBorder="1" applyAlignment="1">
      <alignment horizontal="center" vertical="center"/>
    </xf>
    <xf numFmtId="2" fontId="40" fillId="0" borderId="34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left" vertical="center"/>
    </xf>
    <xf numFmtId="9" fontId="25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left" vertical="center"/>
    </xf>
    <xf numFmtId="2" fontId="40" fillId="6" borderId="40" xfId="0" applyNumberFormat="1" applyFont="1" applyFill="1" applyBorder="1" applyAlignment="1">
      <alignment horizontal="center" vertical="center"/>
    </xf>
    <xf numFmtId="0" fontId="41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/>
    <xf numFmtId="0" fontId="12" fillId="6" borderId="8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5" fillId="6" borderId="1" xfId="0" applyNumberFormat="1" applyFont="1" applyFill="1" applyBorder="1" applyAlignment="1">
      <alignment vertical="center" wrapText="1"/>
    </xf>
    <xf numFmtId="0" fontId="12" fillId="6" borderId="36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vertical="center" wrapText="1"/>
    </xf>
    <xf numFmtId="2" fontId="13" fillId="6" borderId="1" xfId="0" applyNumberFormat="1" applyFont="1" applyFill="1" applyBorder="1" applyAlignment="1">
      <alignment vertical="center" wrapText="1"/>
    </xf>
    <xf numFmtId="2" fontId="13" fillId="0" borderId="9" xfId="0" applyNumberFormat="1" applyFont="1" applyBorder="1" applyAlignment="1">
      <alignment vertical="center" wrapText="1"/>
    </xf>
    <xf numFmtId="2" fontId="13" fillId="6" borderId="9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33" fillId="0" borderId="0" xfId="0" applyNumberFormat="1" applyFont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7" borderId="0" xfId="0" applyFont="1" applyFill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right" vertical="center"/>
    </xf>
    <xf numFmtId="2" fontId="12" fillId="0" borderId="13" xfId="0" applyNumberFormat="1" applyFont="1" applyBorder="1" applyAlignment="1">
      <alignment horizontal="right" vertical="center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8" fillId="0" borderId="5" xfId="0" applyFont="1" applyBorder="1" applyAlignment="1">
      <alignment horizontal="left" vertical="center" wrapText="1"/>
    </xf>
    <xf numFmtId="2" fontId="13" fillId="0" borderId="9" xfId="0" applyNumberFormat="1" applyFont="1" applyBorder="1" applyAlignment="1">
      <alignment horizontal="right" vertical="center" wrapText="1"/>
    </xf>
    <xf numFmtId="2" fontId="13" fillId="0" borderId="14" xfId="0" applyNumberFormat="1" applyFont="1" applyBorder="1" applyAlignment="1">
      <alignment horizontal="right" vertical="center" wrapText="1"/>
    </xf>
    <xf numFmtId="2" fontId="13" fillId="8" borderId="1" xfId="0" applyNumberFormat="1" applyFont="1" applyFill="1" applyBorder="1" applyAlignment="1">
      <alignment horizontal="left" vertical="center" wrapText="1"/>
    </xf>
    <xf numFmtId="2" fontId="13" fillId="8" borderId="3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8" fillId="7" borderId="0" xfId="0" applyFont="1" applyFill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/>
    </xf>
    <xf numFmtId="2" fontId="13" fillId="0" borderId="21" xfId="0" applyNumberFormat="1" applyFont="1" applyBorder="1" applyAlignment="1">
      <alignment horizontal="righ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13" fillId="0" borderId="3" xfId="0" applyNumberFormat="1" applyFont="1" applyBorder="1" applyAlignment="1">
      <alignment horizontal="left" vertical="center" wrapText="1"/>
    </xf>
    <xf numFmtId="1" fontId="1" fillId="6" borderId="19" xfId="0" applyNumberFormat="1" applyFont="1" applyFill="1" applyBorder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left" vertical="center" wrapText="1"/>
    </xf>
    <xf numFmtId="2" fontId="13" fillId="0" borderId="10" xfId="0" applyNumberFormat="1" applyFont="1" applyBorder="1" applyAlignment="1">
      <alignment horizontal="left" vertical="center" wrapText="1"/>
    </xf>
    <xf numFmtId="2" fontId="13" fillId="0" borderId="14" xfId="0" applyNumberFormat="1" applyFont="1" applyBorder="1" applyAlignment="1">
      <alignment horizontal="left" vertical="center" wrapText="1"/>
    </xf>
    <xf numFmtId="2" fontId="13" fillId="0" borderId="15" xfId="0" applyNumberFormat="1" applyFont="1" applyBorder="1" applyAlignment="1">
      <alignment horizontal="left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right" vertical="center" wrapText="1"/>
    </xf>
    <xf numFmtId="2" fontId="13" fillId="0" borderId="13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0" borderId="12" xfId="0" applyBorder="1"/>
    <xf numFmtId="1" fontId="23" fillId="4" borderId="32" xfId="0" applyNumberFormat="1" applyFont="1" applyFill="1" applyBorder="1" applyAlignment="1">
      <alignment horizontal="center" vertical="center" wrapText="1"/>
    </xf>
    <xf numFmtId="1" fontId="23" fillId="4" borderId="41" xfId="0" applyNumberFormat="1" applyFont="1" applyFill="1" applyBorder="1" applyAlignment="1">
      <alignment horizontal="center" vertical="center" wrapText="1"/>
    </xf>
    <xf numFmtId="1" fontId="23" fillId="4" borderId="3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left" vertical="center" wrapText="1"/>
    </xf>
    <xf numFmtId="2" fontId="13" fillId="0" borderId="27" xfId="0" applyNumberFormat="1" applyFont="1" applyBorder="1" applyAlignment="1">
      <alignment horizontal="left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2" fontId="13" fillId="0" borderId="4" xfId="0" applyNumberFormat="1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left" vertical="top" wrapText="1"/>
    </xf>
    <xf numFmtId="0" fontId="34" fillId="8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32" fillId="0" borderId="0" xfId="0" applyFont="1" applyAlignment="1">
      <alignment vertical="center" wrapText="1"/>
    </xf>
    <xf numFmtId="0" fontId="37" fillId="6" borderId="38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3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8" sqref="B8:H8"/>
    </sheetView>
  </sheetViews>
  <sheetFormatPr defaultRowHeight="15" x14ac:dyDescent="0.25"/>
  <cols>
    <col min="1" max="1" width="29.7109375" customWidth="1"/>
    <col min="2" max="2" width="39.28515625" customWidth="1"/>
    <col min="3" max="7" width="16" customWidth="1"/>
    <col min="8" max="8" width="24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60" t="s">
        <v>323</v>
      </c>
      <c r="B3" s="160"/>
      <c r="C3" s="160"/>
      <c r="D3" s="160"/>
      <c r="E3" s="160"/>
      <c r="F3" s="160"/>
      <c r="G3" s="160"/>
      <c r="H3" s="160"/>
    </row>
    <row r="4" spans="1:8" ht="15.75" x14ac:dyDescent="0.25">
      <c r="A4" s="161"/>
      <c r="B4" s="161"/>
      <c r="C4" s="161"/>
      <c r="D4" s="161"/>
      <c r="E4" s="161"/>
      <c r="F4" s="161"/>
      <c r="G4" s="161"/>
      <c r="H4" s="161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162" t="s">
        <v>0</v>
      </c>
      <c r="B6" s="163"/>
      <c r="C6" s="163"/>
      <c r="D6" s="3"/>
      <c r="E6" s="3"/>
      <c r="F6" s="3"/>
      <c r="G6" s="3"/>
      <c r="H6" s="3"/>
    </row>
    <row r="7" spans="1:8" ht="15.75" x14ac:dyDescent="0.25">
      <c r="A7" s="4"/>
      <c r="B7" s="5"/>
      <c r="C7" s="5"/>
      <c r="D7" s="3"/>
      <c r="E7" s="3"/>
      <c r="F7" s="3"/>
      <c r="G7" s="3"/>
      <c r="H7" s="3"/>
    </row>
    <row r="8" spans="1:8" x14ac:dyDescent="0.25">
      <c r="A8" s="6" t="s">
        <v>1</v>
      </c>
      <c r="B8" s="164"/>
      <c r="C8" s="165"/>
      <c r="D8" s="165"/>
      <c r="E8" s="165"/>
      <c r="F8" s="165"/>
      <c r="G8" s="165"/>
      <c r="H8" s="166"/>
    </row>
    <row r="9" spans="1:8" x14ac:dyDescent="0.25">
      <c r="A9" s="6" t="s">
        <v>2</v>
      </c>
      <c r="B9" s="167"/>
      <c r="C9" s="168"/>
      <c r="D9" s="168"/>
      <c r="E9" s="3"/>
      <c r="F9" s="3"/>
      <c r="G9" s="3"/>
      <c r="H9" s="3"/>
    </row>
    <row r="10" spans="1:8" x14ac:dyDescent="0.25">
      <c r="A10" s="6" t="s">
        <v>3</v>
      </c>
      <c r="B10" s="157"/>
      <c r="C10" s="158"/>
      <c r="D10" s="159"/>
      <c r="E10" s="3"/>
      <c r="F10" s="3"/>
      <c r="G10" s="3"/>
      <c r="H10" s="3"/>
    </row>
    <row r="11" spans="1:8" x14ac:dyDescent="0.25">
      <c r="A11" s="6" t="s">
        <v>4</v>
      </c>
      <c r="B11" s="157"/>
      <c r="C11" s="158"/>
      <c r="D11" s="158"/>
      <c r="E11" s="158"/>
      <c r="F11" s="158"/>
      <c r="G11" s="158"/>
      <c r="H11" s="159"/>
    </row>
    <row r="12" spans="1:8" x14ac:dyDescent="0.25">
      <c r="A12" s="6" t="s">
        <v>5</v>
      </c>
      <c r="B12" s="157"/>
      <c r="C12" s="158"/>
      <c r="D12" s="159"/>
      <c r="E12" s="3"/>
      <c r="F12" s="3"/>
      <c r="G12" s="3"/>
      <c r="H12" s="3"/>
    </row>
    <row r="13" spans="1:8" x14ac:dyDescent="0.25">
      <c r="A13" s="6" t="s">
        <v>6</v>
      </c>
      <c r="B13" s="157"/>
      <c r="C13" s="158"/>
      <c r="D13" s="159"/>
      <c r="E13" s="3"/>
      <c r="F13" s="3"/>
      <c r="G13" s="3"/>
      <c r="H13" s="3"/>
    </row>
    <row r="14" spans="1:8" x14ac:dyDescent="0.25">
      <c r="A14" s="6" t="s">
        <v>7</v>
      </c>
      <c r="B14" s="157"/>
      <c r="C14" s="158"/>
      <c r="D14" s="159"/>
      <c r="E14" s="3"/>
      <c r="F14" s="3"/>
      <c r="G14" s="3"/>
      <c r="H14" s="3"/>
    </row>
    <row r="15" spans="1:8" x14ac:dyDescent="0.25">
      <c r="A15" s="6" t="s">
        <v>8</v>
      </c>
      <c r="B15" s="157"/>
      <c r="C15" s="158"/>
      <c r="D15" s="159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ht="16.5" x14ac:dyDescent="0.3">
      <c r="A17" s="7" t="s">
        <v>9</v>
      </c>
      <c r="B17" s="8"/>
      <c r="C17" s="9" t="s">
        <v>10</v>
      </c>
      <c r="D17" s="9" t="s">
        <v>11</v>
      </c>
      <c r="E17" s="9" t="s">
        <v>12</v>
      </c>
      <c r="F17" s="9" t="s">
        <v>13</v>
      </c>
      <c r="G17" s="3"/>
      <c r="H17" s="3"/>
    </row>
    <row r="18" spans="1:8" ht="16.5" x14ac:dyDescent="0.3">
      <c r="A18" s="3"/>
      <c r="B18" s="10" t="s">
        <v>14</v>
      </c>
      <c r="C18" s="11"/>
      <c r="D18" s="11"/>
      <c r="E18" s="11"/>
      <c r="F18" s="11"/>
      <c r="G18" s="3"/>
      <c r="H18" s="3"/>
    </row>
    <row r="19" spans="1:8" ht="16.5" x14ac:dyDescent="0.3">
      <c r="A19" s="3"/>
      <c r="B19" s="10" t="s">
        <v>15</v>
      </c>
      <c r="C19" s="11"/>
      <c r="D19" s="11"/>
      <c r="E19" s="11"/>
      <c r="F19" s="11"/>
      <c r="G19" s="3"/>
      <c r="H19" s="3"/>
    </row>
    <row r="20" spans="1:8" ht="16.5" x14ac:dyDescent="0.3">
      <c r="A20" s="3"/>
      <c r="B20" s="10" t="s">
        <v>16</v>
      </c>
      <c r="C20" s="11"/>
      <c r="D20" s="11"/>
      <c r="E20" s="11"/>
      <c r="F20" s="11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</sheetData>
  <mergeCells count="11">
    <mergeCell ref="B10:D10"/>
    <mergeCell ref="A3:H3"/>
    <mergeCell ref="A4:H4"/>
    <mergeCell ref="A6:C6"/>
    <mergeCell ref="B8:H8"/>
    <mergeCell ref="B9:D9"/>
    <mergeCell ref="B11:H11"/>
    <mergeCell ref="B12:D12"/>
    <mergeCell ref="B13:D13"/>
    <mergeCell ref="B14:D14"/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="80" zoomScaleNormal="80" workbookViewId="0">
      <selection activeCell="E7" sqref="E7:J7"/>
    </sheetView>
  </sheetViews>
  <sheetFormatPr defaultColWidth="8.85546875" defaultRowHeight="15" x14ac:dyDescent="0.25"/>
  <cols>
    <col min="1" max="1" width="2.28515625" customWidth="1"/>
    <col min="2" max="2" width="20.28515625" customWidth="1"/>
    <col min="3" max="3" width="33.5703125" style="57" customWidth="1"/>
    <col min="4" max="4" width="6.5703125" style="58" customWidth="1"/>
    <col min="5" max="5" width="47.42578125" style="58" customWidth="1"/>
    <col min="6" max="6" width="35.140625" style="58" customWidth="1"/>
    <col min="7" max="7" width="22.7109375" style="59" customWidth="1"/>
    <col min="8" max="8" width="12" style="58" customWidth="1"/>
    <col min="9" max="9" width="18.85546875" style="60" customWidth="1"/>
    <col min="10" max="10" width="9.7109375" style="60" customWidth="1"/>
    <col min="11" max="11" width="13.28515625" customWidth="1"/>
    <col min="12" max="12" width="43.140625" customWidth="1"/>
  </cols>
  <sheetData>
    <row r="1" spans="2:12" ht="15" customHeight="1" x14ac:dyDescent="0.25"/>
    <row r="2" spans="2:12" ht="15" customHeight="1" x14ac:dyDescent="0.25"/>
    <row r="3" spans="2:12" ht="24.75" customHeight="1" x14ac:dyDescent="0.25">
      <c r="C3" s="160" t="s">
        <v>323</v>
      </c>
      <c r="D3" s="160"/>
      <c r="E3" s="160"/>
      <c r="F3" s="160"/>
      <c r="G3" s="160"/>
      <c r="H3" s="160"/>
      <c r="I3" s="160"/>
      <c r="J3" s="160"/>
      <c r="K3" s="160"/>
      <c r="L3" s="160"/>
    </row>
    <row r="4" spans="2:12" ht="11.25" customHeight="1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ht="22.5" customHeight="1" x14ac:dyDescent="0.25">
      <c r="C5" s="160" t="s">
        <v>17</v>
      </c>
      <c r="D5" s="160"/>
      <c r="E5" s="160"/>
      <c r="F5" s="160"/>
      <c r="G5" s="160"/>
      <c r="H5" s="160"/>
      <c r="I5" s="160"/>
      <c r="J5" s="160"/>
      <c r="K5" s="160"/>
      <c r="L5" s="160"/>
    </row>
    <row r="6" spans="2:12" ht="14.25" customHeight="1" x14ac:dyDescent="0.25"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18" customHeight="1" thickBot="1" x14ac:dyDescent="0.3">
      <c r="C7" s="224" t="s">
        <v>18</v>
      </c>
      <c r="D7" s="303"/>
      <c r="E7" s="226">
        <f>Identificação!B8</f>
        <v>0</v>
      </c>
      <c r="F7" s="226"/>
      <c r="G7" s="226"/>
      <c r="H7" s="226"/>
      <c r="I7" s="226"/>
      <c r="J7" s="226"/>
    </row>
    <row r="8" spans="2:12" x14ac:dyDescent="0.25">
      <c r="C8" s="21"/>
    </row>
    <row r="9" spans="2:12" ht="18.75" x14ac:dyDescent="0.3">
      <c r="C9" s="220" t="s">
        <v>93</v>
      </c>
      <c r="D9" s="304"/>
      <c r="E9" s="304"/>
      <c r="F9" s="61">
        <v>0.2</v>
      </c>
      <c r="G9" s="305"/>
      <c r="H9" s="305"/>
      <c r="I9" s="305"/>
      <c r="J9" s="305"/>
    </row>
    <row r="10" spans="2:12" ht="11.25" customHeight="1" thickBot="1" x14ac:dyDescent="0.3">
      <c r="G10" s="305"/>
      <c r="H10" s="305"/>
      <c r="I10" s="306"/>
      <c r="J10" s="306"/>
      <c r="K10" s="62"/>
    </row>
    <row r="11" spans="2:12" s="63" customFormat="1" ht="31.5" customHeight="1" thickTop="1" x14ac:dyDescent="0.25">
      <c r="B11" s="212" t="s">
        <v>20</v>
      </c>
      <c r="C11" s="212" t="s">
        <v>94</v>
      </c>
      <c r="D11" s="295" t="s">
        <v>95</v>
      </c>
      <c r="E11" s="297" t="s">
        <v>96</v>
      </c>
      <c r="F11" s="298"/>
      <c r="G11" s="212" t="s">
        <v>97</v>
      </c>
      <c r="H11" s="301" t="s">
        <v>25</v>
      </c>
      <c r="I11" s="204" t="s">
        <v>98</v>
      </c>
      <c r="J11" s="280"/>
      <c r="K11" s="281"/>
      <c r="L11" s="206" t="s">
        <v>27</v>
      </c>
    </row>
    <row r="12" spans="2:12" s="63" customFormat="1" ht="48" customHeight="1" x14ac:dyDescent="0.2">
      <c r="B12" s="213"/>
      <c r="C12" s="213"/>
      <c r="D12" s="296"/>
      <c r="E12" s="299"/>
      <c r="F12" s="300"/>
      <c r="G12" s="213"/>
      <c r="H12" s="302"/>
      <c r="I12" s="64" t="s">
        <v>99</v>
      </c>
      <c r="J12" s="24" t="s">
        <v>100</v>
      </c>
      <c r="K12" s="65" t="s">
        <v>30</v>
      </c>
      <c r="L12" s="207"/>
    </row>
    <row r="13" spans="2:12" ht="17.100000000000001" customHeight="1" thickBot="1" x14ac:dyDescent="0.3">
      <c r="B13" s="66" t="s">
        <v>101</v>
      </c>
      <c r="C13" s="24" t="s">
        <v>102</v>
      </c>
      <c r="D13" s="24" t="s">
        <v>33</v>
      </c>
      <c r="E13" s="208" t="s">
        <v>34</v>
      </c>
      <c r="F13" s="209"/>
      <c r="G13" s="66" t="s">
        <v>35</v>
      </c>
      <c r="H13" s="66" t="s">
        <v>36</v>
      </c>
      <c r="I13" s="66" t="s">
        <v>37</v>
      </c>
      <c r="J13" s="66" t="s">
        <v>103</v>
      </c>
      <c r="K13" s="66" t="s">
        <v>38</v>
      </c>
      <c r="L13" s="66" t="s">
        <v>39</v>
      </c>
    </row>
    <row r="14" spans="2:12" s="95" customFormat="1" ht="21.6" customHeight="1" x14ac:dyDescent="0.25">
      <c r="B14" s="231" t="s">
        <v>316</v>
      </c>
      <c r="C14" s="235" t="s">
        <v>315</v>
      </c>
      <c r="D14" s="149" t="s">
        <v>106</v>
      </c>
      <c r="E14" s="210" t="s">
        <v>311</v>
      </c>
      <c r="F14" s="211"/>
      <c r="G14" s="150" t="s">
        <v>62</v>
      </c>
      <c r="H14" s="151">
        <v>20</v>
      </c>
      <c r="I14" s="29"/>
      <c r="J14" s="141">
        <f t="shared" ref="J14:J17" si="0">H14*I14</f>
        <v>0</v>
      </c>
      <c r="K14" s="247">
        <f>IF((J19)&gt;B19,B19,J19)</f>
        <v>0</v>
      </c>
      <c r="L14" s="138"/>
    </row>
    <row r="15" spans="2:12" s="139" customFormat="1" ht="19.899999999999999" customHeight="1" x14ac:dyDescent="0.25">
      <c r="B15" s="231"/>
      <c r="C15" s="236"/>
      <c r="D15" s="149" t="s">
        <v>109</v>
      </c>
      <c r="E15" s="210" t="s">
        <v>312</v>
      </c>
      <c r="F15" s="211"/>
      <c r="G15" s="150" t="s">
        <v>62</v>
      </c>
      <c r="H15" s="151">
        <v>35</v>
      </c>
      <c r="I15" s="29"/>
      <c r="J15" s="141">
        <f t="shared" si="0"/>
        <v>0</v>
      </c>
      <c r="K15" s="248"/>
      <c r="L15" s="138"/>
    </row>
    <row r="16" spans="2:12" s="139" customFormat="1" ht="16.149999999999999" customHeight="1" x14ac:dyDescent="0.25">
      <c r="B16" s="231"/>
      <c r="C16" s="236"/>
      <c r="D16" s="149" t="s">
        <v>111</v>
      </c>
      <c r="E16" s="210" t="s">
        <v>313</v>
      </c>
      <c r="F16" s="211"/>
      <c r="G16" s="152" t="s">
        <v>62</v>
      </c>
      <c r="H16" s="151">
        <v>30</v>
      </c>
      <c r="I16" s="29"/>
      <c r="J16" s="141">
        <f t="shared" si="0"/>
        <v>0</v>
      </c>
      <c r="K16" s="248"/>
      <c r="L16" s="138"/>
    </row>
    <row r="17" spans="1:12" s="139" customFormat="1" ht="6" hidden="1" customHeight="1" x14ac:dyDescent="0.25">
      <c r="B17" s="231"/>
      <c r="C17" s="236"/>
      <c r="D17" s="235" t="s">
        <v>114</v>
      </c>
      <c r="E17" s="238" t="s">
        <v>314</v>
      </c>
      <c r="F17" s="239"/>
      <c r="G17" s="242" t="s">
        <v>62</v>
      </c>
      <c r="H17" s="243">
        <v>20</v>
      </c>
      <c r="I17" s="245"/>
      <c r="J17" s="227">
        <f t="shared" si="0"/>
        <v>0</v>
      </c>
      <c r="K17" s="248"/>
      <c r="L17" s="138"/>
    </row>
    <row r="18" spans="1:12" s="139" customFormat="1" ht="30" customHeight="1" x14ac:dyDescent="0.25">
      <c r="B18" s="153" t="s">
        <v>57</v>
      </c>
      <c r="C18" s="236"/>
      <c r="D18" s="237"/>
      <c r="E18" s="240"/>
      <c r="F18" s="241"/>
      <c r="G18" s="242"/>
      <c r="H18" s="244"/>
      <c r="I18" s="246"/>
      <c r="J18" s="228"/>
      <c r="K18" s="248"/>
      <c r="L18" s="138"/>
    </row>
    <row r="19" spans="1:12" s="95" customFormat="1" ht="17.100000000000001" customHeight="1" thickBot="1" x14ac:dyDescent="0.3">
      <c r="B19" s="140">
        <v>55</v>
      </c>
      <c r="C19" s="232" t="s">
        <v>131</v>
      </c>
      <c r="D19" s="233"/>
      <c r="E19" s="233"/>
      <c r="F19" s="233"/>
      <c r="G19" s="233"/>
      <c r="H19" s="233"/>
      <c r="I19" s="234"/>
      <c r="J19" s="142">
        <f>SUM(J14:J17)</f>
        <v>0</v>
      </c>
      <c r="K19" s="143"/>
      <c r="L19" s="137"/>
    </row>
    <row r="20" spans="1:12" ht="16.5" customHeight="1" x14ac:dyDescent="0.25">
      <c r="B20" s="183" t="s">
        <v>104</v>
      </c>
      <c r="C20" s="183" t="s">
        <v>105</v>
      </c>
      <c r="D20" s="67" t="s">
        <v>116</v>
      </c>
      <c r="E20" s="263" t="s">
        <v>107</v>
      </c>
      <c r="F20" s="264"/>
      <c r="G20" s="68" t="s">
        <v>108</v>
      </c>
      <c r="H20" s="69">
        <v>3</v>
      </c>
      <c r="I20" s="29"/>
      <c r="J20" s="144">
        <f>H20*I20</f>
        <v>0</v>
      </c>
      <c r="K20" s="282">
        <f>IF((J44+J40+J31)&gt;B44,B44,(J44+J40+J31))</f>
        <v>0</v>
      </c>
      <c r="L20" s="71"/>
    </row>
    <row r="21" spans="1:12" ht="16.5" customHeight="1" x14ac:dyDescent="0.25">
      <c r="B21" s="184"/>
      <c r="C21" s="184"/>
      <c r="D21" s="67" t="s">
        <v>119</v>
      </c>
      <c r="E21" s="263" t="s">
        <v>110</v>
      </c>
      <c r="F21" s="264"/>
      <c r="G21" s="68" t="s">
        <v>108</v>
      </c>
      <c r="H21" s="69">
        <v>2.5</v>
      </c>
      <c r="I21" s="29"/>
      <c r="J21" s="144">
        <f t="shared" ref="J21:J36" si="1">H21*I21</f>
        <v>0</v>
      </c>
      <c r="K21" s="283"/>
      <c r="L21" s="71"/>
    </row>
    <row r="22" spans="1:12" ht="16.5" customHeight="1" x14ac:dyDescent="0.25">
      <c r="B22" s="184"/>
      <c r="C22" s="184"/>
      <c r="D22" s="67" t="s">
        <v>121</v>
      </c>
      <c r="E22" s="263" t="s">
        <v>112</v>
      </c>
      <c r="F22" s="264"/>
      <c r="G22" s="68" t="s">
        <v>113</v>
      </c>
      <c r="H22" s="69">
        <v>2.5</v>
      </c>
      <c r="I22" s="29"/>
      <c r="J22" s="144">
        <f t="shared" si="1"/>
        <v>0</v>
      </c>
      <c r="K22" s="283"/>
      <c r="L22" s="71"/>
    </row>
    <row r="23" spans="1:12" ht="16.5" customHeight="1" x14ac:dyDescent="0.25">
      <c r="B23" s="184"/>
      <c r="C23" s="184"/>
      <c r="D23" s="67" t="s">
        <v>123</v>
      </c>
      <c r="E23" s="263" t="s">
        <v>115</v>
      </c>
      <c r="F23" s="264"/>
      <c r="G23" s="68" t="s">
        <v>113</v>
      </c>
      <c r="H23" s="69">
        <v>2</v>
      </c>
      <c r="I23" s="29"/>
      <c r="J23" s="144">
        <f t="shared" si="1"/>
        <v>0</v>
      </c>
      <c r="K23" s="283"/>
      <c r="L23" s="71"/>
    </row>
    <row r="24" spans="1:12" ht="16.5" customHeight="1" x14ac:dyDescent="0.25">
      <c r="B24" s="184"/>
      <c r="C24" s="184"/>
      <c r="D24" s="67" t="s">
        <v>125</v>
      </c>
      <c r="E24" s="263" t="s">
        <v>117</v>
      </c>
      <c r="F24" s="264"/>
      <c r="G24" s="68" t="s">
        <v>118</v>
      </c>
      <c r="H24" s="69">
        <v>2.5</v>
      </c>
      <c r="I24" s="29"/>
      <c r="J24" s="144">
        <f t="shared" si="1"/>
        <v>0</v>
      </c>
      <c r="K24" s="283"/>
      <c r="L24" s="71"/>
    </row>
    <row r="25" spans="1:12" ht="16.5" customHeight="1" x14ac:dyDescent="0.25">
      <c r="A25" s="21"/>
      <c r="B25" s="184"/>
      <c r="C25" s="184"/>
      <c r="D25" s="67" t="s">
        <v>127</v>
      </c>
      <c r="E25" s="263" t="s">
        <v>120</v>
      </c>
      <c r="F25" s="264"/>
      <c r="G25" s="68" t="s">
        <v>118</v>
      </c>
      <c r="H25" s="69">
        <v>2</v>
      </c>
      <c r="I25" s="29"/>
      <c r="J25" s="144">
        <f t="shared" si="1"/>
        <v>0</v>
      </c>
      <c r="K25" s="283"/>
      <c r="L25" s="71"/>
    </row>
    <row r="26" spans="1:12" ht="16.5" customHeight="1" x14ac:dyDescent="0.25">
      <c r="A26" s="21"/>
      <c r="B26" s="184"/>
      <c r="C26" s="184"/>
      <c r="D26" s="67" t="s">
        <v>129</v>
      </c>
      <c r="E26" s="263" t="s">
        <v>122</v>
      </c>
      <c r="F26" s="264"/>
      <c r="G26" s="68" t="s">
        <v>118</v>
      </c>
      <c r="H26" s="69">
        <v>2</v>
      </c>
      <c r="I26" s="29"/>
      <c r="J26" s="144">
        <f t="shared" si="1"/>
        <v>0</v>
      </c>
      <c r="K26" s="283"/>
      <c r="L26" s="71"/>
    </row>
    <row r="27" spans="1:12" ht="16.5" customHeight="1" x14ac:dyDescent="0.25">
      <c r="A27" s="21"/>
      <c r="B27" s="184"/>
      <c r="C27" s="184"/>
      <c r="D27" s="67" t="s">
        <v>133</v>
      </c>
      <c r="E27" s="263" t="s">
        <v>124</v>
      </c>
      <c r="F27" s="264"/>
      <c r="G27" s="68" t="s">
        <v>118</v>
      </c>
      <c r="H27" s="69">
        <v>1.5</v>
      </c>
      <c r="I27" s="29"/>
      <c r="J27" s="144">
        <f t="shared" si="1"/>
        <v>0</v>
      </c>
      <c r="K27" s="283"/>
      <c r="L27" s="71"/>
    </row>
    <row r="28" spans="1:12" ht="16.5" customHeight="1" x14ac:dyDescent="0.25">
      <c r="A28" s="21"/>
      <c r="B28" s="184"/>
      <c r="C28" s="184"/>
      <c r="D28" s="67" t="s">
        <v>136</v>
      </c>
      <c r="E28" s="263" t="s">
        <v>126</v>
      </c>
      <c r="F28" s="264"/>
      <c r="G28" s="68" t="s">
        <v>118</v>
      </c>
      <c r="H28" s="69">
        <v>1.75</v>
      </c>
      <c r="I28" s="29"/>
      <c r="J28" s="144">
        <f t="shared" si="1"/>
        <v>0</v>
      </c>
      <c r="K28" s="283"/>
      <c r="L28" s="71"/>
    </row>
    <row r="29" spans="1:12" ht="16.5" customHeight="1" x14ac:dyDescent="0.25">
      <c r="A29" s="21"/>
      <c r="B29" s="184"/>
      <c r="C29" s="184"/>
      <c r="D29" s="67" t="s">
        <v>139</v>
      </c>
      <c r="E29" s="263" t="s">
        <v>128</v>
      </c>
      <c r="F29" s="264"/>
      <c r="G29" s="68" t="s">
        <v>118</v>
      </c>
      <c r="H29" s="69">
        <v>1.25</v>
      </c>
      <c r="I29" s="29"/>
      <c r="J29" s="144">
        <f t="shared" si="1"/>
        <v>0</v>
      </c>
      <c r="K29" s="283"/>
      <c r="L29" s="71"/>
    </row>
    <row r="30" spans="1:12" ht="16.5" customHeight="1" x14ac:dyDescent="0.25">
      <c r="A30" s="21"/>
      <c r="B30" s="184"/>
      <c r="C30" s="185"/>
      <c r="D30" s="67" t="s">
        <v>142</v>
      </c>
      <c r="E30" s="294" t="s">
        <v>130</v>
      </c>
      <c r="F30" s="294"/>
      <c r="G30" s="68" t="s">
        <v>62</v>
      </c>
      <c r="H30" s="69">
        <v>1.5</v>
      </c>
      <c r="I30" s="29"/>
      <c r="J30" s="144">
        <f t="shared" si="1"/>
        <v>0</v>
      </c>
      <c r="K30" s="283"/>
      <c r="L30" s="71"/>
    </row>
    <row r="31" spans="1:12" ht="23.25" customHeight="1" x14ac:dyDescent="0.25">
      <c r="A31" s="21"/>
      <c r="B31" s="184"/>
      <c r="C31" s="232" t="s">
        <v>131</v>
      </c>
      <c r="D31" s="233"/>
      <c r="E31" s="233"/>
      <c r="F31" s="233"/>
      <c r="G31" s="233"/>
      <c r="H31" s="233"/>
      <c r="I31" s="234"/>
      <c r="J31" s="145">
        <f>SUM(J20:J30)</f>
        <v>0</v>
      </c>
      <c r="K31" s="283"/>
      <c r="L31" s="73"/>
    </row>
    <row r="32" spans="1:12" ht="19.5" customHeight="1" x14ac:dyDescent="0.25">
      <c r="A32" s="21"/>
      <c r="B32" s="184"/>
      <c r="C32" s="183" t="s">
        <v>132</v>
      </c>
      <c r="D32" s="67" t="s">
        <v>144</v>
      </c>
      <c r="E32" s="263" t="s">
        <v>134</v>
      </c>
      <c r="F32" s="264"/>
      <c r="G32" s="68" t="s">
        <v>135</v>
      </c>
      <c r="H32" s="69">
        <v>1.5</v>
      </c>
      <c r="I32" s="29"/>
      <c r="J32" s="144">
        <f t="shared" si="1"/>
        <v>0</v>
      </c>
      <c r="K32" s="283"/>
      <c r="L32" s="71"/>
    </row>
    <row r="33" spans="1:12" ht="19.5" customHeight="1" x14ac:dyDescent="0.25">
      <c r="A33" s="21"/>
      <c r="B33" s="184"/>
      <c r="C33" s="184"/>
      <c r="D33" s="67" t="s">
        <v>147</v>
      </c>
      <c r="E33" s="263" t="s">
        <v>137</v>
      </c>
      <c r="F33" s="264"/>
      <c r="G33" s="68" t="s">
        <v>138</v>
      </c>
      <c r="H33" s="69">
        <v>1</v>
      </c>
      <c r="I33" s="29"/>
      <c r="J33" s="144">
        <f t="shared" si="1"/>
        <v>0</v>
      </c>
      <c r="K33" s="283"/>
      <c r="L33" s="71"/>
    </row>
    <row r="34" spans="1:12" ht="19.5" customHeight="1" x14ac:dyDescent="0.25">
      <c r="A34" s="21"/>
      <c r="B34" s="184"/>
      <c r="C34" s="184"/>
      <c r="D34" s="67" t="s">
        <v>149</v>
      </c>
      <c r="E34" s="263" t="s">
        <v>140</v>
      </c>
      <c r="F34" s="264"/>
      <c r="G34" s="68" t="s">
        <v>141</v>
      </c>
      <c r="H34" s="69">
        <v>1.25</v>
      </c>
      <c r="I34" s="29"/>
      <c r="J34" s="144">
        <f t="shared" si="1"/>
        <v>0</v>
      </c>
      <c r="K34" s="283"/>
      <c r="L34" s="71"/>
    </row>
    <row r="35" spans="1:12" ht="19.5" customHeight="1" x14ac:dyDescent="0.25">
      <c r="A35" s="21"/>
      <c r="B35" s="184"/>
      <c r="C35" s="184"/>
      <c r="D35" s="67" t="s">
        <v>151</v>
      </c>
      <c r="E35" s="263" t="s">
        <v>143</v>
      </c>
      <c r="F35" s="264"/>
      <c r="G35" s="68" t="s">
        <v>141</v>
      </c>
      <c r="H35" s="69">
        <v>0.75</v>
      </c>
      <c r="I35" s="29"/>
      <c r="J35" s="146">
        <f t="shared" si="1"/>
        <v>0</v>
      </c>
      <c r="K35" s="283"/>
      <c r="L35" s="71"/>
    </row>
    <row r="36" spans="1:12" ht="19.5" customHeight="1" x14ac:dyDescent="0.25">
      <c r="A36" s="21"/>
      <c r="B36" s="184"/>
      <c r="C36" s="184"/>
      <c r="D36" s="67" t="s">
        <v>154</v>
      </c>
      <c r="E36" s="263" t="s">
        <v>145</v>
      </c>
      <c r="F36" s="264"/>
      <c r="G36" s="68" t="s">
        <v>146</v>
      </c>
      <c r="H36" s="69">
        <v>0.75</v>
      </c>
      <c r="I36" s="29"/>
      <c r="J36" s="146">
        <f t="shared" si="1"/>
        <v>0</v>
      </c>
      <c r="K36" s="283"/>
      <c r="L36" s="71"/>
    </row>
    <row r="37" spans="1:12" ht="19.5" customHeight="1" x14ac:dyDescent="0.25">
      <c r="A37" s="21"/>
      <c r="B37" s="184"/>
      <c r="C37" s="184"/>
      <c r="D37" s="67" t="s">
        <v>159</v>
      </c>
      <c r="E37" s="270" t="s">
        <v>148</v>
      </c>
      <c r="F37" s="271"/>
      <c r="G37" s="74" t="s">
        <v>146</v>
      </c>
      <c r="H37" s="69">
        <v>0.5</v>
      </c>
      <c r="I37" s="29"/>
      <c r="J37" s="146">
        <f>H37*I37</f>
        <v>0</v>
      </c>
      <c r="K37" s="283"/>
      <c r="L37" s="71"/>
    </row>
    <row r="38" spans="1:12" ht="29.25" customHeight="1" x14ac:dyDescent="0.25">
      <c r="A38" s="21"/>
      <c r="B38" s="184"/>
      <c r="C38" s="184"/>
      <c r="D38" s="67" t="s">
        <v>162</v>
      </c>
      <c r="E38" s="263" t="s">
        <v>150</v>
      </c>
      <c r="F38" s="264"/>
      <c r="G38" s="68" t="s">
        <v>62</v>
      </c>
      <c r="H38" s="69">
        <v>1</v>
      </c>
      <c r="I38" s="29"/>
      <c r="J38" s="146">
        <f>H38*I38</f>
        <v>0</v>
      </c>
      <c r="K38" s="283"/>
      <c r="L38" s="71"/>
    </row>
    <row r="39" spans="1:12" ht="29.25" customHeight="1" x14ac:dyDescent="0.25">
      <c r="A39" s="21"/>
      <c r="B39" s="184"/>
      <c r="C39" s="185"/>
      <c r="D39" s="67" t="s">
        <v>164</v>
      </c>
      <c r="E39" s="263" t="s">
        <v>152</v>
      </c>
      <c r="F39" s="264"/>
      <c r="G39" s="68" t="s">
        <v>62</v>
      </c>
      <c r="H39" s="75">
        <v>1.25</v>
      </c>
      <c r="I39" s="29"/>
      <c r="J39" s="146">
        <f>H39*I39</f>
        <v>0</v>
      </c>
      <c r="K39" s="283"/>
      <c r="L39" s="71"/>
    </row>
    <row r="40" spans="1:12" ht="23.25" customHeight="1" x14ac:dyDescent="0.25">
      <c r="A40" s="21"/>
      <c r="B40" s="184"/>
      <c r="C40" s="285" t="s">
        <v>131</v>
      </c>
      <c r="D40" s="233"/>
      <c r="E40" s="233"/>
      <c r="F40" s="233"/>
      <c r="G40" s="233"/>
      <c r="H40" s="233"/>
      <c r="I40" s="234"/>
      <c r="J40" s="147">
        <f>SUM(J32:J39)</f>
        <v>0</v>
      </c>
      <c r="K40" s="283"/>
      <c r="L40" s="73"/>
    </row>
    <row r="41" spans="1:12" ht="19.5" customHeight="1" x14ac:dyDescent="0.25">
      <c r="A41" s="21"/>
      <c r="B41" s="262"/>
      <c r="C41" s="183" t="s">
        <v>153</v>
      </c>
      <c r="D41" s="286" t="s">
        <v>166</v>
      </c>
      <c r="E41" s="270" t="s">
        <v>155</v>
      </c>
      <c r="F41" s="271"/>
      <c r="G41" s="274" t="s">
        <v>156</v>
      </c>
      <c r="H41" s="276">
        <v>2.5</v>
      </c>
      <c r="I41" s="245"/>
      <c r="J41" s="227">
        <f>H41*I41</f>
        <v>0</v>
      </c>
      <c r="K41" s="283"/>
      <c r="L41" s="258"/>
    </row>
    <row r="42" spans="1:12" ht="22.9" customHeight="1" x14ac:dyDescent="0.25">
      <c r="A42" s="21"/>
      <c r="B42" s="262"/>
      <c r="C42" s="184"/>
      <c r="D42" s="287"/>
      <c r="E42" s="289"/>
      <c r="F42" s="290"/>
      <c r="G42" s="291"/>
      <c r="H42" s="292"/>
      <c r="I42" s="293"/>
      <c r="J42" s="257"/>
      <c r="K42" s="283"/>
      <c r="L42" s="259"/>
    </row>
    <row r="43" spans="1:12" ht="28.9" customHeight="1" x14ac:dyDescent="0.25">
      <c r="A43" s="21"/>
      <c r="B43" s="35" t="s">
        <v>57</v>
      </c>
      <c r="C43" s="185"/>
      <c r="D43" s="288"/>
      <c r="E43" s="272"/>
      <c r="F43" s="273"/>
      <c r="G43" s="275"/>
      <c r="H43" s="277"/>
      <c r="I43" s="246"/>
      <c r="J43" s="228"/>
      <c r="K43" s="283"/>
      <c r="L43" s="260"/>
    </row>
    <row r="44" spans="1:12" ht="21" customHeight="1" thickBot="1" x14ac:dyDescent="0.3">
      <c r="A44" s="76"/>
      <c r="B44" s="36">
        <v>31</v>
      </c>
      <c r="C44" s="232" t="s">
        <v>131</v>
      </c>
      <c r="D44" s="233"/>
      <c r="E44" s="233"/>
      <c r="F44" s="233"/>
      <c r="G44" s="233"/>
      <c r="H44" s="233"/>
      <c r="I44" s="234"/>
      <c r="J44" s="148">
        <f>SUM(J41)</f>
        <v>0</v>
      </c>
      <c r="K44" s="284"/>
      <c r="L44" s="73"/>
    </row>
    <row r="45" spans="1:12" ht="15.75" customHeight="1" x14ac:dyDescent="0.25">
      <c r="A45" s="76"/>
      <c r="B45" s="261" t="s">
        <v>157</v>
      </c>
      <c r="C45" s="183" t="s">
        <v>158</v>
      </c>
      <c r="D45" s="67" t="s">
        <v>169</v>
      </c>
      <c r="E45" s="263" t="s">
        <v>160</v>
      </c>
      <c r="F45" s="264"/>
      <c r="G45" s="68" t="s">
        <v>161</v>
      </c>
      <c r="H45" s="69">
        <v>2</v>
      </c>
      <c r="I45" s="29"/>
      <c r="J45" s="70">
        <f t="shared" ref="J45:J48" si="2">H45*I45</f>
        <v>0</v>
      </c>
      <c r="K45" s="265">
        <f>IF((J49+J53+J58+J68)&gt;B68,B68,(J49+J53+J58+J68))</f>
        <v>0</v>
      </c>
      <c r="L45" s="71"/>
    </row>
    <row r="46" spans="1:12" ht="15.75" customHeight="1" x14ac:dyDescent="0.25">
      <c r="A46" s="76"/>
      <c r="B46" s="262"/>
      <c r="C46" s="184"/>
      <c r="D46" s="67" t="s">
        <v>172</v>
      </c>
      <c r="E46" s="263" t="s">
        <v>163</v>
      </c>
      <c r="F46" s="264"/>
      <c r="G46" s="68" t="s">
        <v>161</v>
      </c>
      <c r="H46" s="69">
        <v>1</v>
      </c>
      <c r="I46" s="29"/>
      <c r="J46" s="70">
        <f t="shared" si="2"/>
        <v>0</v>
      </c>
      <c r="K46" s="265"/>
      <c r="L46" s="71"/>
    </row>
    <row r="47" spans="1:12" ht="15.75" customHeight="1" x14ac:dyDescent="0.25">
      <c r="A47" s="76"/>
      <c r="B47" s="262"/>
      <c r="C47" s="184"/>
      <c r="D47" s="67" t="s">
        <v>176</v>
      </c>
      <c r="E47" s="263" t="s">
        <v>165</v>
      </c>
      <c r="F47" s="264"/>
      <c r="G47" s="68" t="s">
        <v>161</v>
      </c>
      <c r="H47" s="69">
        <v>4</v>
      </c>
      <c r="I47" s="29"/>
      <c r="J47" s="70">
        <f t="shared" si="2"/>
        <v>0</v>
      </c>
      <c r="K47" s="265"/>
      <c r="L47" s="71"/>
    </row>
    <row r="48" spans="1:12" ht="15.75" customHeight="1" x14ac:dyDescent="0.25">
      <c r="A48" s="76"/>
      <c r="B48" s="262"/>
      <c r="C48" s="185"/>
      <c r="D48" s="67" t="s">
        <v>178</v>
      </c>
      <c r="E48" s="263" t="s">
        <v>167</v>
      </c>
      <c r="F48" s="264"/>
      <c r="G48" s="68" t="s">
        <v>161</v>
      </c>
      <c r="H48" s="75">
        <v>2</v>
      </c>
      <c r="I48" s="29"/>
      <c r="J48" s="70">
        <f t="shared" si="2"/>
        <v>0</v>
      </c>
      <c r="K48" s="265"/>
      <c r="L48" s="71"/>
    </row>
    <row r="49" spans="1:12" ht="21" customHeight="1" x14ac:dyDescent="0.25">
      <c r="A49" s="76"/>
      <c r="B49" s="184"/>
      <c r="C49" s="267" t="s">
        <v>131</v>
      </c>
      <c r="D49" s="268"/>
      <c r="E49" s="268"/>
      <c r="F49" s="268"/>
      <c r="G49" s="268"/>
      <c r="H49" s="268"/>
      <c r="I49" s="269"/>
      <c r="J49" s="72">
        <f>SUM(J45:J48)</f>
        <v>0</v>
      </c>
      <c r="K49" s="265"/>
      <c r="L49" s="73"/>
    </row>
    <row r="50" spans="1:12" ht="21" customHeight="1" x14ac:dyDescent="0.25">
      <c r="A50" s="76"/>
      <c r="B50" s="184"/>
      <c r="C50" s="251" t="s">
        <v>168</v>
      </c>
      <c r="D50" s="67" t="s">
        <v>180</v>
      </c>
      <c r="E50" s="263" t="s">
        <v>170</v>
      </c>
      <c r="F50" s="264"/>
      <c r="G50" s="68" t="s">
        <v>171</v>
      </c>
      <c r="H50" s="69">
        <v>2</v>
      </c>
      <c r="I50" s="29"/>
      <c r="J50" s="70">
        <f t="shared" ref="J50:J51" si="3">H50*I50</f>
        <v>0</v>
      </c>
      <c r="K50" s="265"/>
      <c r="L50" s="71"/>
    </row>
    <row r="51" spans="1:12" x14ac:dyDescent="0.25">
      <c r="B51" s="184"/>
      <c r="C51" s="252"/>
      <c r="D51" s="173" t="s">
        <v>182</v>
      </c>
      <c r="E51" s="270" t="s">
        <v>173</v>
      </c>
      <c r="F51" s="271"/>
      <c r="G51" s="274" t="s">
        <v>174</v>
      </c>
      <c r="H51" s="276">
        <v>0.1</v>
      </c>
      <c r="I51" s="195"/>
      <c r="J51" s="278">
        <f t="shared" si="3"/>
        <v>0</v>
      </c>
      <c r="K51" s="265"/>
      <c r="L51" s="71"/>
    </row>
    <row r="52" spans="1:12" x14ac:dyDescent="0.25">
      <c r="B52" s="184"/>
      <c r="C52" s="253"/>
      <c r="D52" s="174"/>
      <c r="E52" s="272"/>
      <c r="F52" s="273"/>
      <c r="G52" s="275"/>
      <c r="H52" s="277"/>
      <c r="I52" s="196"/>
      <c r="J52" s="279"/>
      <c r="K52" s="265"/>
      <c r="L52" s="71"/>
    </row>
    <row r="53" spans="1:12" x14ac:dyDescent="0.25">
      <c r="B53" s="184"/>
      <c r="C53" s="232" t="s">
        <v>131</v>
      </c>
      <c r="D53" s="233"/>
      <c r="E53" s="233"/>
      <c r="F53" s="233"/>
      <c r="G53" s="233"/>
      <c r="H53" s="233"/>
      <c r="I53" s="234"/>
      <c r="J53" s="72">
        <f>SUM(J50:J52)</f>
        <v>0</v>
      </c>
      <c r="K53" s="265"/>
      <c r="L53" s="73"/>
    </row>
    <row r="54" spans="1:12" ht="20.25" customHeight="1" x14ac:dyDescent="0.25">
      <c r="B54" s="184"/>
      <c r="C54" s="251" t="s">
        <v>175</v>
      </c>
      <c r="D54" s="67" t="s">
        <v>185</v>
      </c>
      <c r="E54" s="229" t="s">
        <v>177</v>
      </c>
      <c r="F54" s="230"/>
      <c r="G54" s="68" t="s">
        <v>68</v>
      </c>
      <c r="H54" s="69">
        <v>1.5</v>
      </c>
      <c r="I54" s="29"/>
      <c r="J54" s="70">
        <f t="shared" ref="J54:J57" si="4">H54*I54</f>
        <v>0</v>
      </c>
      <c r="K54" s="265"/>
      <c r="L54" s="71"/>
    </row>
    <row r="55" spans="1:12" ht="15" customHeight="1" x14ac:dyDescent="0.25">
      <c r="B55" s="184"/>
      <c r="C55" s="252"/>
      <c r="D55" s="67" t="s">
        <v>187</v>
      </c>
      <c r="E55" s="229" t="s">
        <v>179</v>
      </c>
      <c r="F55" s="230"/>
      <c r="G55" s="68" t="s">
        <v>68</v>
      </c>
      <c r="H55" s="69">
        <v>1.5</v>
      </c>
      <c r="I55" s="29"/>
      <c r="J55" s="70">
        <f t="shared" si="4"/>
        <v>0</v>
      </c>
      <c r="K55" s="265"/>
      <c r="L55" s="71"/>
    </row>
    <row r="56" spans="1:12" ht="15" customHeight="1" x14ac:dyDescent="0.25">
      <c r="B56" s="184"/>
      <c r="C56" s="252"/>
      <c r="D56" s="67" t="s">
        <v>189</v>
      </c>
      <c r="E56" s="229" t="s">
        <v>181</v>
      </c>
      <c r="F56" s="230"/>
      <c r="G56" s="68" t="s">
        <v>68</v>
      </c>
      <c r="H56" s="69">
        <v>1</v>
      </c>
      <c r="I56" s="29"/>
      <c r="J56" s="70">
        <f t="shared" si="4"/>
        <v>0</v>
      </c>
      <c r="K56" s="265"/>
      <c r="L56" s="71"/>
    </row>
    <row r="57" spans="1:12" ht="15" customHeight="1" x14ac:dyDescent="0.25">
      <c r="B57" s="184"/>
      <c r="C57" s="253"/>
      <c r="D57" s="67" t="s">
        <v>192</v>
      </c>
      <c r="E57" s="229" t="s">
        <v>183</v>
      </c>
      <c r="F57" s="230"/>
      <c r="G57" s="68" t="s">
        <v>68</v>
      </c>
      <c r="H57" s="69">
        <v>0.75</v>
      </c>
      <c r="I57" s="29"/>
      <c r="J57" s="70">
        <f t="shared" si="4"/>
        <v>0</v>
      </c>
      <c r="K57" s="265"/>
      <c r="L57" s="71"/>
    </row>
    <row r="58" spans="1:12" ht="15" customHeight="1" x14ac:dyDescent="0.25">
      <c r="B58" s="184"/>
      <c r="C58" s="232" t="s">
        <v>131</v>
      </c>
      <c r="D58" s="233"/>
      <c r="E58" s="233"/>
      <c r="F58" s="233"/>
      <c r="G58" s="233"/>
      <c r="H58" s="233"/>
      <c r="I58" s="234"/>
      <c r="J58" s="72">
        <f>SUM(J54:J57)</f>
        <v>0</v>
      </c>
      <c r="K58" s="265"/>
      <c r="L58" s="73"/>
    </row>
    <row r="59" spans="1:12" x14ac:dyDescent="0.25">
      <c r="B59" s="184"/>
      <c r="C59" s="251" t="s">
        <v>184</v>
      </c>
      <c r="D59" s="67" t="s">
        <v>195</v>
      </c>
      <c r="E59" s="229" t="s">
        <v>186</v>
      </c>
      <c r="F59" s="230"/>
      <c r="G59" s="59" t="s">
        <v>86</v>
      </c>
      <c r="H59" s="69">
        <v>1</v>
      </c>
      <c r="I59" s="29"/>
      <c r="J59" s="70">
        <f t="shared" ref="J59:J71" si="5">H59*I59</f>
        <v>0</v>
      </c>
      <c r="K59" s="265"/>
      <c r="L59" s="71"/>
    </row>
    <row r="60" spans="1:12" x14ac:dyDescent="0.25">
      <c r="B60" s="184"/>
      <c r="C60" s="252"/>
      <c r="D60" s="67" t="s">
        <v>198</v>
      </c>
      <c r="E60" s="229" t="s">
        <v>188</v>
      </c>
      <c r="F60" s="230"/>
      <c r="G60" s="77" t="s">
        <v>86</v>
      </c>
      <c r="H60" s="69">
        <v>1</v>
      </c>
      <c r="I60" s="29"/>
      <c r="J60" s="70">
        <f t="shared" si="5"/>
        <v>0</v>
      </c>
      <c r="K60" s="265"/>
      <c r="L60" s="71"/>
    </row>
    <row r="61" spans="1:12" x14ac:dyDescent="0.25">
      <c r="B61" s="184"/>
      <c r="C61" s="252"/>
      <c r="D61" s="67" t="s">
        <v>200</v>
      </c>
      <c r="E61" s="229" t="s">
        <v>190</v>
      </c>
      <c r="F61" s="230"/>
      <c r="G61" s="77" t="s">
        <v>191</v>
      </c>
      <c r="H61" s="69">
        <v>1</v>
      </c>
      <c r="I61" s="29"/>
      <c r="J61" s="70">
        <f t="shared" si="5"/>
        <v>0</v>
      </c>
      <c r="K61" s="265"/>
      <c r="L61" s="71"/>
    </row>
    <row r="62" spans="1:12" x14ac:dyDescent="0.25">
      <c r="B62" s="184"/>
      <c r="C62" s="252"/>
      <c r="D62" s="67" t="s">
        <v>203</v>
      </c>
      <c r="E62" s="229" t="s">
        <v>193</v>
      </c>
      <c r="F62" s="230"/>
      <c r="G62" s="77" t="s">
        <v>194</v>
      </c>
      <c r="H62" s="69">
        <v>0.5</v>
      </c>
      <c r="I62" s="29"/>
      <c r="J62" s="70">
        <f t="shared" si="5"/>
        <v>0</v>
      </c>
      <c r="K62" s="265"/>
      <c r="L62" s="71"/>
    </row>
    <row r="63" spans="1:12" x14ac:dyDescent="0.25">
      <c r="B63" s="184"/>
      <c r="C63" s="252"/>
      <c r="D63" s="67" t="s">
        <v>206</v>
      </c>
      <c r="E63" s="229" t="s">
        <v>196</v>
      </c>
      <c r="F63" s="230"/>
      <c r="G63" s="77" t="s">
        <v>197</v>
      </c>
      <c r="H63" s="69">
        <v>0.5</v>
      </c>
      <c r="I63" s="29"/>
      <c r="J63" s="70">
        <f t="shared" si="5"/>
        <v>0</v>
      </c>
      <c r="K63" s="265"/>
      <c r="L63" s="71"/>
    </row>
    <row r="64" spans="1:12" x14ac:dyDescent="0.25">
      <c r="B64" s="184"/>
      <c r="C64" s="252"/>
      <c r="D64" s="67" t="s">
        <v>211</v>
      </c>
      <c r="E64" s="229" t="s">
        <v>199</v>
      </c>
      <c r="F64" s="230"/>
      <c r="G64" s="77" t="s">
        <v>118</v>
      </c>
      <c r="H64" s="69">
        <v>1</v>
      </c>
      <c r="I64" s="29"/>
      <c r="J64" s="70">
        <f t="shared" si="5"/>
        <v>0</v>
      </c>
      <c r="K64" s="265"/>
      <c r="L64" s="71"/>
    </row>
    <row r="65" spans="2:12" x14ac:dyDescent="0.25">
      <c r="B65" s="184"/>
      <c r="C65" s="252"/>
      <c r="D65" s="67" t="s">
        <v>214</v>
      </c>
      <c r="E65" s="229" t="s">
        <v>201</v>
      </c>
      <c r="F65" s="230"/>
      <c r="G65" s="77" t="s">
        <v>202</v>
      </c>
      <c r="H65" s="69">
        <v>0.5</v>
      </c>
      <c r="I65" s="29"/>
      <c r="J65" s="70">
        <f t="shared" si="5"/>
        <v>0</v>
      </c>
      <c r="K65" s="265"/>
      <c r="L65" s="71"/>
    </row>
    <row r="66" spans="2:12" ht="27" customHeight="1" x14ac:dyDescent="0.25">
      <c r="B66" s="184"/>
      <c r="C66" s="252"/>
      <c r="D66" s="67" t="s">
        <v>216</v>
      </c>
      <c r="E66" s="229" t="s">
        <v>204</v>
      </c>
      <c r="F66" s="230"/>
      <c r="G66" s="78" t="s">
        <v>205</v>
      </c>
      <c r="H66" s="69">
        <v>0.5</v>
      </c>
      <c r="I66" s="29"/>
      <c r="J66" s="70">
        <f t="shared" si="5"/>
        <v>0</v>
      </c>
      <c r="K66" s="265"/>
      <c r="L66" s="71"/>
    </row>
    <row r="67" spans="2:12" ht="27.75" customHeight="1" x14ac:dyDescent="0.25">
      <c r="B67" s="79" t="s">
        <v>57</v>
      </c>
      <c r="C67" s="253"/>
      <c r="D67" s="67" t="s">
        <v>317</v>
      </c>
      <c r="E67" s="229" t="s">
        <v>207</v>
      </c>
      <c r="F67" s="230"/>
      <c r="G67" s="77" t="s">
        <v>208</v>
      </c>
      <c r="H67" s="69">
        <v>0.5</v>
      </c>
      <c r="I67" s="29"/>
      <c r="J67" s="70">
        <f t="shared" si="5"/>
        <v>0</v>
      </c>
      <c r="K67" s="265"/>
      <c r="L67" s="71"/>
    </row>
    <row r="68" spans="2:12" x14ac:dyDescent="0.25">
      <c r="B68" s="80">
        <v>10</v>
      </c>
      <c r="C68" s="232" t="s">
        <v>131</v>
      </c>
      <c r="D68" s="233"/>
      <c r="E68" s="233"/>
      <c r="F68" s="233"/>
      <c r="G68" s="233"/>
      <c r="H68" s="233"/>
      <c r="I68" s="234"/>
      <c r="J68" s="72">
        <f>SUM(J59:J67)</f>
        <v>0</v>
      </c>
      <c r="K68" s="266"/>
      <c r="L68" s="73"/>
    </row>
    <row r="69" spans="2:12" x14ac:dyDescent="0.25">
      <c r="B69" s="183" t="s">
        <v>209</v>
      </c>
      <c r="C69" s="251" t="s">
        <v>210</v>
      </c>
      <c r="D69" s="67" t="s">
        <v>318</v>
      </c>
      <c r="E69" s="229" t="s">
        <v>212</v>
      </c>
      <c r="F69" s="230"/>
      <c r="G69" s="77" t="s">
        <v>213</v>
      </c>
      <c r="H69" s="69">
        <v>4</v>
      </c>
      <c r="I69" s="29"/>
      <c r="J69" s="70">
        <f t="shared" si="5"/>
        <v>0</v>
      </c>
      <c r="K69" s="254">
        <f>IF(J72&gt;B72,B72,J72)</f>
        <v>0</v>
      </c>
      <c r="L69" s="71"/>
    </row>
    <row r="70" spans="2:12" ht="15" customHeight="1" x14ac:dyDescent="0.25">
      <c r="B70" s="184"/>
      <c r="C70" s="252"/>
      <c r="D70" s="67" t="s">
        <v>319</v>
      </c>
      <c r="E70" s="229" t="s">
        <v>215</v>
      </c>
      <c r="F70" s="230"/>
      <c r="G70" s="77" t="s">
        <v>86</v>
      </c>
      <c r="H70" s="69">
        <v>2</v>
      </c>
      <c r="I70" s="29"/>
      <c r="J70" s="70">
        <f t="shared" si="5"/>
        <v>0</v>
      </c>
      <c r="K70" s="255"/>
      <c r="L70" s="71"/>
    </row>
    <row r="71" spans="2:12" ht="21" customHeight="1" x14ac:dyDescent="0.25">
      <c r="B71" s="79" t="s">
        <v>57</v>
      </c>
      <c r="C71" s="253"/>
      <c r="D71" s="67" t="s">
        <v>320</v>
      </c>
      <c r="E71" s="229" t="s">
        <v>217</v>
      </c>
      <c r="F71" s="230"/>
      <c r="G71" s="77" t="s">
        <v>62</v>
      </c>
      <c r="H71" s="69">
        <v>1</v>
      </c>
      <c r="I71" s="29"/>
      <c r="J71" s="70">
        <f t="shared" si="5"/>
        <v>0</v>
      </c>
      <c r="K71" s="255"/>
      <c r="L71" s="71"/>
    </row>
    <row r="72" spans="2:12" x14ac:dyDescent="0.25">
      <c r="B72" s="36">
        <v>4</v>
      </c>
      <c r="C72" s="232" t="s">
        <v>131</v>
      </c>
      <c r="D72" s="233"/>
      <c r="E72" s="233"/>
      <c r="F72" s="233"/>
      <c r="G72" s="233"/>
      <c r="H72" s="233"/>
      <c r="I72" s="234"/>
      <c r="J72" s="72">
        <f>SUM(J69:J71)</f>
        <v>0</v>
      </c>
      <c r="K72" s="256"/>
      <c r="L72" s="73"/>
    </row>
    <row r="73" spans="2:12" ht="15.75" thickBot="1" x14ac:dyDescent="0.3">
      <c r="B73" s="81"/>
      <c r="C73" s="82"/>
      <c r="E73" s="249"/>
      <c r="F73" s="249"/>
    </row>
    <row r="74" spans="2:12" s="86" customFormat="1" ht="19.5" customHeight="1" thickTop="1" thickBot="1" x14ac:dyDescent="0.3">
      <c r="B74" s="250" t="s">
        <v>218</v>
      </c>
      <c r="C74" s="250"/>
      <c r="D74" s="250"/>
      <c r="E74" s="250"/>
      <c r="F74" s="250"/>
      <c r="G74" s="250"/>
      <c r="H74" s="250"/>
      <c r="I74" s="250"/>
      <c r="J74" s="83">
        <f>J72+J68+J58+J53+J49+J44+J40+J31+J19</f>
        <v>0</v>
      </c>
      <c r="K74" s="84">
        <f>K69+K45+K58+K53+K49+K20+K40+K31+K14</f>
        <v>0</v>
      </c>
      <c r="L74" s="85"/>
    </row>
    <row r="75" spans="2:12" ht="15.75" thickTop="1" x14ac:dyDescent="0.25"/>
    <row r="78" spans="2:12" x14ac:dyDescent="0.25">
      <c r="I78" s="87"/>
    </row>
  </sheetData>
  <mergeCells count="108">
    <mergeCell ref="B11:B12"/>
    <mergeCell ref="C11:C12"/>
    <mergeCell ref="D11:D12"/>
    <mergeCell ref="E11:F12"/>
    <mergeCell ref="G11:G12"/>
    <mergeCell ref="H11:H12"/>
    <mergeCell ref="C3:L3"/>
    <mergeCell ref="C5:L5"/>
    <mergeCell ref="C7:D7"/>
    <mergeCell ref="E7:J7"/>
    <mergeCell ref="C9:E9"/>
    <mergeCell ref="G9:G10"/>
    <mergeCell ref="H9:H10"/>
    <mergeCell ref="I9:I10"/>
    <mergeCell ref="J9:J10"/>
    <mergeCell ref="E27:F27"/>
    <mergeCell ref="E28:F28"/>
    <mergeCell ref="E29:F29"/>
    <mergeCell ref="I11:K11"/>
    <mergeCell ref="L11:L12"/>
    <mergeCell ref="E13:F13"/>
    <mergeCell ref="E20:F20"/>
    <mergeCell ref="K20:K44"/>
    <mergeCell ref="E21:F21"/>
    <mergeCell ref="E22:F22"/>
    <mergeCell ref="E23:F23"/>
    <mergeCell ref="C40:I40"/>
    <mergeCell ref="C41:C43"/>
    <mergeCell ref="D41:D43"/>
    <mergeCell ref="E41:F43"/>
    <mergeCell ref="G41:G43"/>
    <mergeCell ref="H41:H43"/>
    <mergeCell ref="I41:I43"/>
    <mergeCell ref="E30:F30"/>
    <mergeCell ref="C31:I31"/>
    <mergeCell ref="C32:C39"/>
    <mergeCell ref="L41:L43"/>
    <mergeCell ref="C44:I44"/>
    <mergeCell ref="B45:B66"/>
    <mergeCell ref="C45:C48"/>
    <mergeCell ref="E45:F45"/>
    <mergeCell ref="K45:K68"/>
    <mergeCell ref="E46:F46"/>
    <mergeCell ref="E47:F47"/>
    <mergeCell ref="E48:F48"/>
    <mergeCell ref="C49:I49"/>
    <mergeCell ref="C50:C52"/>
    <mergeCell ref="E50:F50"/>
    <mergeCell ref="D51:D52"/>
    <mergeCell ref="E51:F52"/>
    <mergeCell ref="G51:G52"/>
    <mergeCell ref="B20:B42"/>
    <mergeCell ref="E66:F66"/>
    <mergeCell ref="H51:H52"/>
    <mergeCell ref="I51:I52"/>
    <mergeCell ref="J51:J52"/>
    <mergeCell ref="C53:I53"/>
    <mergeCell ref="C54:C57"/>
    <mergeCell ref="E54:F54"/>
    <mergeCell ref="E32:F32"/>
    <mergeCell ref="K14:K18"/>
    <mergeCell ref="E14:F14"/>
    <mergeCell ref="E15:F15"/>
    <mergeCell ref="E16:F16"/>
    <mergeCell ref="E73:F73"/>
    <mergeCell ref="B74:I74"/>
    <mergeCell ref="E67:F67"/>
    <mergeCell ref="C68:I68"/>
    <mergeCell ref="B69:B70"/>
    <mergeCell ref="C69:C71"/>
    <mergeCell ref="E69:F69"/>
    <mergeCell ref="K69:K72"/>
    <mergeCell ref="E70:F70"/>
    <mergeCell ref="E71:F71"/>
    <mergeCell ref="C72:I72"/>
    <mergeCell ref="C58:I58"/>
    <mergeCell ref="C59:C67"/>
    <mergeCell ref="E59:F59"/>
    <mergeCell ref="E60:F60"/>
    <mergeCell ref="E61:F61"/>
    <mergeCell ref="E62:F62"/>
    <mergeCell ref="J41:J43"/>
    <mergeCell ref="E33:F33"/>
    <mergeCell ref="E34:F34"/>
    <mergeCell ref="J17:J18"/>
    <mergeCell ref="E63:F63"/>
    <mergeCell ref="E64:F64"/>
    <mergeCell ref="E65:F65"/>
    <mergeCell ref="B14:B17"/>
    <mergeCell ref="C19:I19"/>
    <mergeCell ref="C14:C18"/>
    <mergeCell ref="D17:D18"/>
    <mergeCell ref="E17:F18"/>
    <mergeCell ref="G17:G18"/>
    <mergeCell ref="H17:H18"/>
    <mergeCell ref="I17:I18"/>
    <mergeCell ref="E55:F55"/>
    <mergeCell ref="E56:F56"/>
    <mergeCell ref="E57:F57"/>
    <mergeCell ref="E35:F35"/>
    <mergeCell ref="E36:F36"/>
    <mergeCell ref="E37:F37"/>
    <mergeCell ref="E38:F38"/>
    <mergeCell ref="E39:F39"/>
    <mergeCell ref="C20:C30"/>
    <mergeCell ref="E24:F24"/>
    <mergeCell ref="E25:F25"/>
    <mergeCell ref="E26:F26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0"/>
  <sheetViews>
    <sheetView topLeftCell="B1" zoomScale="80" zoomScaleNormal="80" workbookViewId="0">
      <selection activeCell="E27" sqref="E27:F27"/>
    </sheetView>
  </sheetViews>
  <sheetFormatPr defaultColWidth="8.85546875" defaultRowHeight="15" x14ac:dyDescent="0.25"/>
  <cols>
    <col min="1" max="1" width="3.7109375" style="12" customWidth="1"/>
    <col min="2" max="2" width="37.85546875" style="12" customWidth="1"/>
    <col min="3" max="3" width="25.7109375" style="12" customWidth="1"/>
    <col min="4" max="4" width="5.7109375" style="12" customWidth="1"/>
    <col min="5" max="5" width="53" style="12" customWidth="1"/>
    <col min="6" max="6" width="18.28515625" style="12" customWidth="1"/>
    <col min="7" max="7" width="13.85546875" style="13" customWidth="1"/>
    <col min="8" max="8" width="9.28515625" style="13" customWidth="1"/>
    <col min="9" max="9" width="12" style="12" customWidth="1"/>
    <col min="10" max="10" width="11.85546875" style="12" customWidth="1"/>
    <col min="11" max="11" width="11.7109375" style="14" customWidth="1"/>
    <col min="12" max="12" width="50" style="12" customWidth="1"/>
    <col min="13" max="13" width="7.7109375" style="12" customWidth="1"/>
    <col min="14" max="14" width="3.42578125" style="12" customWidth="1"/>
    <col min="15" max="16" width="8.85546875" style="12"/>
    <col min="17" max="17" width="1.28515625" style="12" customWidth="1"/>
    <col min="18" max="19" width="8.85546875" style="12"/>
    <col min="20" max="20" width="1.28515625" style="12" customWidth="1"/>
    <col min="21" max="16384" width="8.85546875" style="12"/>
  </cols>
  <sheetData>
    <row r="2" spans="2:22" ht="12.75" customHeight="1" x14ac:dyDescent="0.25"/>
    <row r="3" spans="2:22" ht="21.75" customHeight="1" x14ac:dyDescent="0.25">
      <c r="C3" s="160" t="s">
        <v>323</v>
      </c>
      <c r="D3" s="160"/>
      <c r="E3" s="160"/>
      <c r="F3" s="160"/>
      <c r="G3" s="160"/>
      <c r="H3" s="160"/>
      <c r="I3" s="160"/>
      <c r="J3" s="160"/>
      <c r="K3" s="160"/>
      <c r="L3" s="160"/>
    </row>
    <row r="4" spans="2:22" ht="11.25" customHeight="1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22" ht="21.75" customHeight="1" x14ac:dyDescent="0.25">
      <c r="C5" s="160" t="s">
        <v>17</v>
      </c>
      <c r="D5" s="160"/>
      <c r="E5" s="160"/>
      <c r="F5" s="160"/>
      <c r="G5" s="160"/>
      <c r="H5" s="160"/>
      <c r="I5" s="160"/>
      <c r="J5" s="160"/>
      <c r="K5" s="160"/>
      <c r="L5" s="160"/>
    </row>
    <row r="6" spans="2:22" ht="11.25" customHeight="1" x14ac:dyDescent="0.25">
      <c r="C6" s="224"/>
      <c r="D6" s="224"/>
      <c r="E6" s="224"/>
      <c r="F6" s="224"/>
      <c r="G6" s="224"/>
      <c r="H6" s="224"/>
      <c r="I6" s="224"/>
      <c r="J6" s="224"/>
    </row>
    <row r="7" spans="2:22" ht="18" customHeight="1" thickBot="1" x14ac:dyDescent="0.3">
      <c r="C7" s="224" t="s">
        <v>18</v>
      </c>
      <c r="D7" s="225"/>
      <c r="E7" s="226">
        <f>Identificação!B8</f>
        <v>0</v>
      </c>
      <c r="F7" s="226"/>
      <c r="G7" s="226"/>
      <c r="H7" s="226"/>
      <c r="I7" s="226"/>
      <c r="J7" s="226"/>
    </row>
    <row r="9" spans="2:22" ht="18.75" x14ac:dyDescent="0.3">
      <c r="C9" s="220" t="s">
        <v>19</v>
      </c>
      <c r="D9" s="221"/>
      <c r="E9" s="221"/>
      <c r="F9" s="16">
        <v>0.75</v>
      </c>
      <c r="G9" s="17"/>
      <c r="H9" s="17"/>
      <c r="I9" s="17"/>
      <c r="J9" s="222"/>
    </row>
    <row r="10" spans="2:22" ht="12.75" customHeight="1" thickBot="1" x14ac:dyDescent="0.3">
      <c r="G10" s="18"/>
      <c r="H10" s="18"/>
      <c r="I10" s="19"/>
      <c r="J10" s="223"/>
      <c r="K10" s="20"/>
      <c r="L10" s="21"/>
      <c r="M10" s="21"/>
      <c r="O10" s="21"/>
      <c r="P10" s="21"/>
      <c r="R10" s="21"/>
      <c r="S10" s="21"/>
      <c r="U10" s="21"/>
      <c r="V10" s="21"/>
    </row>
    <row r="11" spans="2:22" ht="21.95" customHeight="1" thickTop="1" x14ac:dyDescent="0.25">
      <c r="B11" s="212" t="s">
        <v>20</v>
      </c>
      <c r="C11" s="212" t="s">
        <v>21</v>
      </c>
      <c r="D11" s="212" t="s">
        <v>22</v>
      </c>
      <c r="E11" s="214" t="s">
        <v>23</v>
      </c>
      <c r="F11" s="215"/>
      <c r="G11" s="218" t="s">
        <v>24</v>
      </c>
      <c r="H11" s="188" t="s">
        <v>25</v>
      </c>
      <c r="I11" s="204" t="s">
        <v>26</v>
      </c>
      <c r="J11" s="204"/>
      <c r="K11" s="205"/>
      <c r="L11" s="206" t="s">
        <v>27</v>
      </c>
      <c r="M11" s="22"/>
      <c r="O11" s="22"/>
      <c r="P11" s="22"/>
      <c r="R11" s="22"/>
      <c r="S11" s="22"/>
      <c r="U11" s="22"/>
      <c r="V11" s="22"/>
    </row>
    <row r="12" spans="2:22" ht="50.1" customHeight="1" x14ac:dyDescent="0.25">
      <c r="B12" s="213"/>
      <c r="C12" s="213"/>
      <c r="D12" s="213"/>
      <c r="E12" s="216"/>
      <c r="F12" s="217"/>
      <c r="G12" s="219"/>
      <c r="H12" s="190"/>
      <c r="I12" s="23" t="s">
        <v>28</v>
      </c>
      <c r="J12" s="24" t="s">
        <v>29</v>
      </c>
      <c r="K12" s="25" t="s">
        <v>30</v>
      </c>
      <c r="L12" s="207"/>
      <c r="M12" s="22"/>
      <c r="O12" s="22"/>
      <c r="P12" s="22"/>
      <c r="R12" s="22"/>
      <c r="S12" s="22"/>
      <c r="U12" s="22"/>
      <c r="V12" s="22"/>
    </row>
    <row r="13" spans="2:22" x14ac:dyDescent="0.25">
      <c r="B13" s="24" t="s">
        <v>31</v>
      </c>
      <c r="C13" s="24" t="s">
        <v>32</v>
      </c>
      <c r="D13" s="24" t="s">
        <v>33</v>
      </c>
      <c r="E13" s="208" t="s">
        <v>34</v>
      </c>
      <c r="F13" s="209"/>
      <c r="G13" s="24" t="s">
        <v>35</v>
      </c>
      <c r="H13" s="25" t="s">
        <v>36</v>
      </c>
      <c r="I13" s="23" t="s">
        <v>36</v>
      </c>
      <c r="J13" s="24" t="s">
        <v>37</v>
      </c>
      <c r="K13" s="25" t="s">
        <v>38</v>
      </c>
      <c r="L13" s="23" t="s">
        <v>39</v>
      </c>
      <c r="M13" s="22"/>
      <c r="O13" s="22"/>
      <c r="P13" s="22"/>
      <c r="R13" s="22"/>
      <c r="S13" s="22"/>
      <c r="U13" s="22"/>
      <c r="V13" s="22"/>
    </row>
    <row r="14" spans="2:22" ht="24.75" customHeight="1" x14ac:dyDescent="0.25">
      <c r="B14" s="184" t="s">
        <v>40</v>
      </c>
      <c r="C14" s="183" t="s">
        <v>41</v>
      </c>
      <c r="D14" s="26" t="s">
        <v>42</v>
      </c>
      <c r="E14" s="210" t="s">
        <v>321</v>
      </c>
      <c r="F14" s="211">
        <v>0.5</v>
      </c>
      <c r="G14" s="155" t="s">
        <v>43</v>
      </c>
      <c r="H14" s="156">
        <v>1.75</v>
      </c>
      <c r="I14" s="29"/>
      <c r="J14" s="30">
        <f>H14*I14</f>
        <v>0</v>
      </c>
      <c r="K14" s="188">
        <f>IF((J21+J17)&gt;B21,B21,(J21+J17))</f>
        <v>0</v>
      </c>
      <c r="L14" s="31"/>
      <c r="M14" s="13"/>
      <c r="O14" s="13"/>
      <c r="P14" s="13"/>
      <c r="R14" s="13"/>
      <c r="S14" s="13"/>
      <c r="U14" s="13"/>
      <c r="V14" s="13"/>
    </row>
    <row r="15" spans="2:22" ht="22.5" customHeight="1" x14ac:dyDescent="0.25">
      <c r="B15" s="184"/>
      <c r="C15" s="184"/>
      <c r="D15" s="26" t="s">
        <v>44</v>
      </c>
      <c r="E15" s="210" t="s">
        <v>322</v>
      </c>
      <c r="F15" s="211"/>
      <c r="G15" s="155" t="s">
        <v>45</v>
      </c>
      <c r="H15" s="156">
        <v>2</v>
      </c>
      <c r="I15" s="29"/>
      <c r="J15" s="30">
        <f>H15*I15</f>
        <v>0</v>
      </c>
      <c r="K15" s="189"/>
      <c r="L15" s="31"/>
      <c r="M15" s="13"/>
      <c r="O15" s="13"/>
      <c r="P15" s="13"/>
      <c r="R15" s="13"/>
      <c r="S15" s="13"/>
      <c r="U15" s="13"/>
      <c r="V15" s="13"/>
    </row>
    <row r="16" spans="2:22" ht="55.5" customHeight="1" x14ac:dyDescent="0.25">
      <c r="B16" s="184"/>
      <c r="C16" s="185"/>
      <c r="D16" s="26" t="s">
        <v>46</v>
      </c>
      <c r="E16" s="210" t="s">
        <v>47</v>
      </c>
      <c r="F16" s="211">
        <v>0.5</v>
      </c>
      <c r="G16" s="152" t="s">
        <v>48</v>
      </c>
      <c r="H16" s="156">
        <v>0.75</v>
      </c>
      <c r="I16" s="29"/>
      <c r="J16" s="30">
        <f>H16*I16</f>
        <v>0</v>
      </c>
      <c r="K16" s="189"/>
      <c r="L16" s="31"/>
      <c r="M16" s="13"/>
      <c r="O16" s="13"/>
      <c r="P16" s="13"/>
      <c r="R16" s="13"/>
      <c r="S16" s="13"/>
      <c r="U16" s="13"/>
      <c r="V16" s="13"/>
    </row>
    <row r="17" spans="2:22" ht="21" customHeight="1" x14ac:dyDescent="0.25">
      <c r="B17" s="184"/>
      <c r="C17" s="170" t="s">
        <v>49</v>
      </c>
      <c r="D17" s="171"/>
      <c r="E17" s="171"/>
      <c r="F17" s="171"/>
      <c r="G17" s="171"/>
      <c r="H17" s="171"/>
      <c r="I17" s="201"/>
      <c r="J17" s="32">
        <f>SUM(J14:J16)</f>
        <v>0</v>
      </c>
      <c r="K17" s="189"/>
      <c r="L17" s="33"/>
      <c r="M17" s="13"/>
      <c r="O17" s="13"/>
      <c r="P17" s="13"/>
      <c r="R17" s="13"/>
      <c r="S17" s="13"/>
      <c r="U17" s="13"/>
      <c r="V17" s="13"/>
    </row>
    <row r="18" spans="2:22" ht="27" customHeight="1" x14ac:dyDescent="0.25">
      <c r="B18" s="184"/>
      <c r="C18" s="183" t="s">
        <v>50</v>
      </c>
      <c r="D18" s="26" t="s">
        <v>51</v>
      </c>
      <c r="E18" s="202" t="s">
        <v>52</v>
      </c>
      <c r="F18" s="203">
        <v>1</v>
      </c>
      <c r="G18" s="27" t="s">
        <v>53</v>
      </c>
      <c r="H18" s="28">
        <v>2</v>
      </c>
      <c r="I18" s="29"/>
      <c r="J18" s="30">
        <f>H18*I18</f>
        <v>0</v>
      </c>
      <c r="K18" s="189"/>
      <c r="L18" s="34"/>
      <c r="O18" s="13"/>
      <c r="R18" s="13"/>
      <c r="U18" s="13"/>
    </row>
    <row r="19" spans="2:22" ht="22.5" customHeight="1" x14ac:dyDescent="0.25">
      <c r="B19" s="184"/>
      <c r="C19" s="184"/>
      <c r="D19" s="173" t="s">
        <v>54</v>
      </c>
      <c r="E19" s="175" t="s">
        <v>55</v>
      </c>
      <c r="F19" s="176"/>
      <c r="G19" s="199" t="s">
        <v>56</v>
      </c>
      <c r="H19" s="179">
        <v>0.5</v>
      </c>
      <c r="I19" s="195"/>
      <c r="J19" s="197">
        <f>H19*I19</f>
        <v>0</v>
      </c>
      <c r="K19" s="189"/>
      <c r="L19" s="34"/>
      <c r="O19" s="13"/>
      <c r="R19" s="13"/>
      <c r="U19" s="13"/>
    </row>
    <row r="20" spans="2:22" ht="18" customHeight="1" x14ac:dyDescent="0.25">
      <c r="B20" s="35" t="s">
        <v>57</v>
      </c>
      <c r="C20" s="185"/>
      <c r="D20" s="174"/>
      <c r="E20" s="177"/>
      <c r="F20" s="178"/>
      <c r="G20" s="200"/>
      <c r="H20" s="180"/>
      <c r="I20" s="196"/>
      <c r="J20" s="198"/>
      <c r="K20" s="189"/>
      <c r="L20" s="34"/>
      <c r="O20" s="13"/>
      <c r="R20" s="13"/>
      <c r="U20" s="13"/>
    </row>
    <row r="21" spans="2:22" ht="21" customHeight="1" x14ac:dyDescent="0.25">
      <c r="B21" s="36">
        <v>55</v>
      </c>
      <c r="C21" s="170" t="s">
        <v>49</v>
      </c>
      <c r="D21" s="171"/>
      <c r="E21" s="171"/>
      <c r="F21" s="171"/>
      <c r="G21" s="171"/>
      <c r="H21" s="171"/>
      <c r="I21" s="201"/>
      <c r="J21" s="32">
        <f>SUM(J18:J20)</f>
        <v>0</v>
      </c>
      <c r="K21" s="190"/>
      <c r="L21" s="37"/>
      <c r="O21" s="13"/>
      <c r="R21" s="13"/>
      <c r="U21" s="13"/>
    </row>
    <row r="22" spans="2:22" ht="40.5" customHeight="1" x14ac:dyDescent="0.25">
      <c r="B22" s="183" t="s">
        <v>58</v>
      </c>
      <c r="C22" s="183" t="s">
        <v>59</v>
      </c>
      <c r="D22" s="26" t="s">
        <v>60</v>
      </c>
      <c r="E22" s="202" t="s">
        <v>61</v>
      </c>
      <c r="F22" s="203"/>
      <c r="G22" s="27" t="s">
        <v>62</v>
      </c>
      <c r="H22" s="28">
        <v>0.75</v>
      </c>
      <c r="I22" s="29"/>
      <c r="J22" s="30">
        <f>H22*I22</f>
        <v>0</v>
      </c>
      <c r="K22" s="188">
        <f>IF((J29+J25)&gt;B29,B29,(J29+J25))</f>
        <v>0</v>
      </c>
      <c r="L22" s="31"/>
      <c r="M22" s="13"/>
      <c r="O22" s="13"/>
      <c r="P22" s="13"/>
      <c r="R22" s="13"/>
      <c r="S22" s="13"/>
      <c r="U22" s="13"/>
      <c r="V22" s="13"/>
    </row>
    <row r="23" spans="2:22" ht="23.25" customHeight="1" x14ac:dyDescent="0.25">
      <c r="B23" s="184"/>
      <c r="C23" s="184"/>
      <c r="D23" s="173" t="s">
        <v>63</v>
      </c>
      <c r="E23" s="175" t="s">
        <v>64</v>
      </c>
      <c r="F23" s="176"/>
      <c r="G23" s="199" t="s">
        <v>62</v>
      </c>
      <c r="H23" s="179">
        <v>2</v>
      </c>
      <c r="I23" s="195"/>
      <c r="J23" s="197">
        <f>H23*I23</f>
        <v>0</v>
      </c>
      <c r="K23" s="189"/>
      <c r="L23" s="31"/>
      <c r="M23" s="13"/>
      <c r="O23" s="13"/>
      <c r="P23" s="13"/>
      <c r="R23" s="13"/>
      <c r="S23" s="13"/>
      <c r="U23" s="13"/>
      <c r="V23" s="13"/>
    </row>
    <row r="24" spans="2:22" ht="15" customHeight="1" x14ac:dyDescent="0.25">
      <c r="B24" s="184"/>
      <c r="C24" s="185"/>
      <c r="D24" s="174"/>
      <c r="E24" s="177"/>
      <c r="F24" s="178"/>
      <c r="G24" s="200"/>
      <c r="H24" s="180"/>
      <c r="I24" s="196"/>
      <c r="J24" s="198"/>
      <c r="K24" s="189"/>
      <c r="L24" s="31"/>
      <c r="M24" s="13"/>
      <c r="O24" s="13"/>
      <c r="P24" s="13"/>
      <c r="R24" s="13"/>
      <c r="S24" s="13"/>
      <c r="U24" s="13"/>
      <c r="V24" s="13"/>
    </row>
    <row r="25" spans="2:22" ht="21" customHeight="1" x14ac:dyDescent="0.25">
      <c r="B25" s="184"/>
      <c r="C25" s="170" t="s">
        <v>49</v>
      </c>
      <c r="D25" s="171"/>
      <c r="E25" s="171"/>
      <c r="F25" s="171"/>
      <c r="G25" s="171"/>
      <c r="H25" s="171"/>
      <c r="I25" s="201"/>
      <c r="J25" s="32">
        <f>SUM(J22:J24)</f>
        <v>0</v>
      </c>
      <c r="K25" s="189"/>
      <c r="L25" s="33"/>
      <c r="M25" s="13"/>
      <c r="O25" s="13"/>
      <c r="P25" s="13"/>
      <c r="R25" s="13"/>
      <c r="S25" s="13"/>
      <c r="U25" s="13"/>
      <c r="V25" s="13"/>
    </row>
    <row r="26" spans="2:22" ht="51" customHeight="1" x14ac:dyDescent="0.25">
      <c r="B26" s="184"/>
      <c r="C26" s="183" t="s">
        <v>65</v>
      </c>
      <c r="D26" s="26" t="s">
        <v>66</v>
      </c>
      <c r="E26" s="202" t="s">
        <v>67</v>
      </c>
      <c r="F26" s="203"/>
      <c r="G26" s="26" t="s">
        <v>68</v>
      </c>
      <c r="H26" s="28">
        <v>1</v>
      </c>
      <c r="I26" s="29"/>
      <c r="J26" s="30">
        <f>H26*I26</f>
        <v>0</v>
      </c>
      <c r="K26" s="189"/>
      <c r="L26" s="31"/>
      <c r="M26" s="13"/>
      <c r="O26" s="13"/>
      <c r="P26" s="13"/>
      <c r="R26" s="13"/>
      <c r="S26" s="13"/>
      <c r="U26" s="13"/>
      <c r="V26" s="13"/>
    </row>
    <row r="27" spans="2:22" ht="29.25" customHeight="1" x14ac:dyDescent="0.25">
      <c r="B27" s="184"/>
      <c r="C27" s="184"/>
      <c r="D27" s="26" t="s">
        <v>69</v>
      </c>
      <c r="E27" s="202" t="s">
        <v>70</v>
      </c>
      <c r="F27" s="203"/>
      <c r="G27" s="26" t="s">
        <v>68</v>
      </c>
      <c r="H27" s="28">
        <v>1.5</v>
      </c>
      <c r="I27" s="29"/>
      <c r="J27" s="30">
        <f>H27*I27</f>
        <v>0</v>
      </c>
      <c r="K27" s="189"/>
      <c r="L27" s="31"/>
      <c r="M27" s="13"/>
      <c r="O27" s="13"/>
      <c r="P27" s="13"/>
      <c r="R27" s="13"/>
      <c r="S27" s="13"/>
      <c r="U27" s="13"/>
      <c r="V27" s="13"/>
    </row>
    <row r="28" spans="2:22" ht="31.5" customHeight="1" x14ac:dyDescent="0.25">
      <c r="B28" s="35" t="s">
        <v>57</v>
      </c>
      <c r="C28" s="185"/>
      <c r="D28" s="26" t="s">
        <v>71</v>
      </c>
      <c r="E28" s="202" t="s">
        <v>72</v>
      </c>
      <c r="F28" s="203"/>
      <c r="G28" s="26" t="s">
        <v>68</v>
      </c>
      <c r="H28" s="28">
        <v>2.5</v>
      </c>
      <c r="I28" s="29"/>
      <c r="J28" s="30">
        <f>H28*I28</f>
        <v>0</v>
      </c>
      <c r="K28" s="189"/>
      <c r="L28" s="31"/>
      <c r="M28" s="13"/>
      <c r="O28" s="13"/>
      <c r="P28" s="13"/>
      <c r="R28" s="13"/>
      <c r="S28" s="13"/>
      <c r="U28" s="13"/>
      <c r="V28" s="13"/>
    </row>
    <row r="29" spans="2:22" ht="21" customHeight="1" x14ac:dyDescent="0.25">
      <c r="B29" s="36">
        <v>25</v>
      </c>
      <c r="C29" s="170" t="s">
        <v>49</v>
      </c>
      <c r="D29" s="171"/>
      <c r="E29" s="171"/>
      <c r="F29" s="171"/>
      <c r="G29" s="171"/>
      <c r="H29" s="171"/>
      <c r="I29" s="201"/>
      <c r="J29" s="32">
        <f>SUM(J26:J28)</f>
        <v>0</v>
      </c>
      <c r="K29" s="190"/>
      <c r="L29" s="33"/>
      <c r="M29" s="13"/>
      <c r="O29" s="13"/>
      <c r="P29" s="13"/>
      <c r="R29" s="13"/>
      <c r="S29" s="13"/>
      <c r="U29" s="13"/>
      <c r="V29" s="13"/>
    </row>
    <row r="30" spans="2:22" ht="26.25" customHeight="1" x14ac:dyDescent="0.25">
      <c r="B30" s="183" t="s">
        <v>73</v>
      </c>
      <c r="C30" s="183" t="s">
        <v>74</v>
      </c>
      <c r="D30" s="26" t="s">
        <v>75</v>
      </c>
      <c r="E30" s="186" t="s">
        <v>76</v>
      </c>
      <c r="F30" s="38" t="s">
        <v>77</v>
      </c>
      <c r="G30" s="26" t="s">
        <v>62</v>
      </c>
      <c r="H30" s="28">
        <v>0.5</v>
      </c>
      <c r="I30" s="29"/>
      <c r="J30" s="30">
        <f>H30*I30</f>
        <v>0</v>
      </c>
      <c r="K30" s="188">
        <f>IF((J41+J38+J34)&gt;B41,B41,(J41+J38+J34))</f>
        <v>0</v>
      </c>
      <c r="L30" s="31"/>
      <c r="M30" s="13"/>
      <c r="O30" s="13"/>
      <c r="P30" s="13"/>
      <c r="R30" s="13"/>
      <c r="S30" s="13"/>
      <c r="U30" s="13"/>
      <c r="V30" s="13"/>
    </row>
    <row r="31" spans="2:22" ht="20.25" customHeight="1" x14ac:dyDescent="0.25">
      <c r="B31" s="184"/>
      <c r="C31" s="184"/>
      <c r="D31" s="26" t="s">
        <v>78</v>
      </c>
      <c r="E31" s="187"/>
      <c r="F31" s="38" t="s">
        <v>79</v>
      </c>
      <c r="G31" s="39" t="s">
        <v>62</v>
      </c>
      <c r="H31" s="28">
        <v>1</v>
      </c>
      <c r="I31" s="29"/>
      <c r="J31" s="30">
        <f>H31*I31</f>
        <v>0</v>
      </c>
      <c r="K31" s="189"/>
      <c r="L31" s="31"/>
      <c r="M31" s="13"/>
      <c r="O31" s="13"/>
      <c r="P31" s="13"/>
      <c r="R31" s="13"/>
      <c r="S31" s="13"/>
      <c r="U31" s="13"/>
      <c r="V31" s="13"/>
    </row>
    <row r="32" spans="2:22" ht="21" customHeight="1" x14ac:dyDescent="0.25">
      <c r="B32" s="184"/>
      <c r="C32" s="184"/>
      <c r="D32" s="26" t="s">
        <v>80</v>
      </c>
      <c r="E32" s="186" t="s">
        <v>81</v>
      </c>
      <c r="F32" s="38" t="s">
        <v>77</v>
      </c>
      <c r="G32" s="39" t="s">
        <v>62</v>
      </c>
      <c r="H32" s="28">
        <v>0.5</v>
      </c>
      <c r="I32" s="29"/>
      <c r="J32" s="30">
        <f>H32*I32</f>
        <v>0</v>
      </c>
      <c r="K32" s="189"/>
      <c r="L32" s="31"/>
      <c r="M32" s="13"/>
      <c r="O32" s="13"/>
      <c r="P32" s="13"/>
      <c r="R32" s="13"/>
      <c r="S32" s="13"/>
      <c r="U32" s="13"/>
      <c r="V32" s="13"/>
    </row>
    <row r="33" spans="1:22" ht="19.5" customHeight="1" x14ac:dyDescent="0.25">
      <c r="B33" s="184"/>
      <c r="C33" s="185"/>
      <c r="D33" s="26" t="s">
        <v>82</v>
      </c>
      <c r="E33" s="191"/>
      <c r="F33" s="38" t="s">
        <v>79</v>
      </c>
      <c r="G33" s="40" t="s">
        <v>62</v>
      </c>
      <c r="H33" s="41">
        <v>1</v>
      </c>
      <c r="I33" s="29"/>
      <c r="J33" s="42">
        <f>H33*I33</f>
        <v>0</v>
      </c>
      <c r="K33" s="189"/>
      <c r="L33" s="31"/>
      <c r="M33" s="13"/>
      <c r="O33" s="13"/>
      <c r="P33" s="13"/>
      <c r="R33" s="13"/>
      <c r="S33" s="13"/>
      <c r="U33" s="13"/>
      <c r="V33" s="13"/>
    </row>
    <row r="34" spans="1:22" ht="21" customHeight="1" x14ac:dyDescent="0.25">
      <c r="B34" s="184"/>
      <c r="C34" s="170" t="s">
        <v>49</v>
      </c>
      <c r="D34" s="171"/>
      <c r="E34" s="171"/>
      <c r="F34" s="171"/>
      <c r="G34" s="171"/>
      <c r="H34" s="171"/>
      <c r="I34" s="172"/>
      <c r="J34" s="43">
        <f>SUM(J30:J33)</f>
        <v>0</v>
      </c>
      <c r="K34" s="189"/>
      <c r="L34" s="33"/>
      <c r="M34" s="13"/>
      <c r="O34" s="13"/>
      <c r="P34" s="13"/>
      <c r="R34" s="13"/>
      <c r="S34" s="13"/>
      <c r="U34" s="13"/>
      <c r="V34" s="13"/>
    </row>
    <row r="35" spans="1:22" ht="41.25" customHeight="1" x14ac:dyDescent="0.25">
      <c r="B35" s="184"/>
      <c r="C35" s="183" t="s">
        <v>83</v>
      </c>
      <c r="D35" s="26" t="s">
        <v>84</v>
      </c>
      <c r="E35" s="192" t="s">
        <v>85</v>
      </c>
      <c r="F35" s="192"/>
      <c r="G35" s="26" t="s">
        <v>86</v>
      </c>
      <c r="H35" s="28">
        <v>0.75</v>
      </c>
      <c r="I35" s="29"/>
      <c r="J35" s="44">
        <f>H35*I35</f>
        <v>0</v>
      </c>
      <c r="K35" s="189"/>
      <c r="L35" s="31"/>
      <c r="M35" s="13"/>
      <c r="O35" s="13"/>
      <c r="P35" s="13"/>
      <c r="R35" s="13"/>
      <c r="S35" s="13"/>
      <c r="U35" s="13"/>
      <c r="V35" s="13"/>
    </row>
    <row r="36" spans="1:22" ht="21" customHeight="1" x14ac:dyDescent="0.25">
      <c r="B36" s="184"/>
      <c r="C36" s="184"/>
      <c r="D36" s="173" t="s">
        <v>87</v>
      </c>
      <c r="E36" s="175" t="s">
        <v>88</v>
      </c>
      <c r="F36" s="176"/>
      <c r="G36" s="173" t="s">
        <v>86</v>
      </c>
      <c r="H36" s="179">
        <v>1</v>
      </c>
      <c r="I36" s="195"/>
      <c r="J36" s="193">
        <f>H36*I36</f>
        <v>0</v>
      </c>
      <c r="K36" s="189"/>
      <c r="L36" s="31"/>
      <c r="M36" s="13"/>
      <c r="O36" s="13"/>
      <c r="P36" s="13"/>
      <c r="R36" s="13"/>
      <c r="S36" s="13"/>
      <c r="U36" s="13"/>
      <c r="V36" s="13"/>
    </row>
    <row r="37" spans="1:22" ht="17.25" customHeight="1" x14ac:dyDescent="0.25">
      <c r="B37" s="184"/>
      <c r="C37" s="185"/>
      <c r="D37" s="174"/>
      <c r="E37" s="177"/>
      <c r="F37" s="178"/>
      <c r="G37" s="174"/>
      <c r="H37" s="180"/>
      <c r="I37" s="196"/>
      <c r="J37" s="194"/>
      <c r="K37" s="189"/>
      <c r="L37" s="31"/>
      <c r="M37" s="13"/>
      <c r="O37" s="13"/>
      <c r="P37" s="13"/>
      <c r="R37" s="13"/>
      <c r="S37" s="13"/>
      <c r="U37" s="13"/>
      <c r="V37" s="13"/>
    </row>
    <row r="38" spans="1:22" ht="21" customHeight="1" x14ac:dyDescent="0.25">
      <c r="B38" s="184"/>
      <c r="C38" s="170" t="s">
        <v>49</v>
      </c>
      <c r="D38" s="171"/>
      <c r="E38" s="171"/>
      <c r="F38" s="171"/>
      <c r="G38" s="171"/>
      <c r="H38" s="171"/>
      <c r="I38" s="172"/>
      <c r="J38" s="43">
        <f>SUM(J35:J37)</f>
        <v>0</v>
      </c>
      <c r="K38" s="189"/>
      <c r="L38" s="45"/>
      <c r="M38" s="13"/>
      <c r="O38" s="13"/>
      <c r="P38" s="13"/>
      <c r="R38" s="13"/>
      <c r="S38" s="13"/>
      <c r="U38" s="13"/>
      <c r="V38" s="13"/>
    </row>
    <row r="39" spans="1:22" ht="35.25" customHeight="1" x14ac:dyDescent="0.25">
      <c r="B39" s="184"/>
      <c r="C39" s="173" t="s">
        <v>89</v>
      </c>
      <c r="D39" s="173" t="s">
        <v>90</v>
      </c>
      <c r="E39" s="175" t="s">
        <v>91</v>
      </c>
      <c r="F39" s="176"/>
      <c r="G39" s="173" t="s">
        <v>62</v>
      </c>
      <c r="H39" s="179">
        <v>0.5</v>
      </c>
      <c r="I39" s="181"/>
      <c r="J39" s="197">
        <f>H39*I39</f>
        <v>0</v>
      </c>
      <c r="K39" s="189"/>
      <c r="L39" s="31"/>
      <c r="M39" s="13"/>
      <c r="O39" s="13"/>
      <c r="P39" s="13"/>
      <c r="R39" s="13"/>
      <c r="S39" s="13"/>
      <c r="U39" s="13"/>
      <c r="V39" s="13"/>
    </row>
    <row r="40" spans="1:22" ht="15" customHeight="1" x14ac:dyDescent="0.25">
      <c r="B40" s="35" t="s">
        <v>57</v>
      </c>
      <c r="C40" s="174"/>
      <c r="D40" s="174"/>
      <c r="E40" s="177"/>
      <c r="F40" s="178"/>
      <c r="G40" s="174"/>
      <c r="H40" s="180"/>
      <c r="I40" s="182"/>
      <c r="J40" s="198"/>
      <c r="K40" s="189"/>
      <c r="L40" s="31"/>
      <c r="M40" s="13"/>
      <c r="O40" s="13"/>
      <c r="P40" s="13"/>
      <c r="R40" s="13"/>
      <c r="S40" s="13"/>
      <c r="U40" s="13"/>
      <c r="V40" s="13"/>
    </row>
    <row r="41" spans="1:22" ht="15" customHeight="1" x14ac:dyDescent="0.25">
      <c r="B41" s="36">
        <v>20</v>
      </c>
      <c r="C41" s="170" t="s">
        <v>49</v>
      </c>
      <c r="D41" s="171"/>
      <c r="E41" s="171"/>
      <c r="F41" s="171"/>
      <c r="G41" s="171"/>
      <c r="H41" s="171"/>
      <c r="I41" s="172"/>
      <c r="J41" s="43">
        <f>SUM(J39:J40)</f>
        <v>0</v>
      </c>
      <c r="K41" s="190"/>
      <c r="L41" s="33"/>
      <c r="M41" s="13"/>
      <c r="O41" s="13"/>
      <c r="P41" s="13"/>
      <c r="R41" s="13"/>
      <c r="S41" s="13"/>
      <c r="U41" s="13"/>
      <c r="V41" s="13"/>
    </row>
    <row r="42" spans="1:22" ht="21" customHeight="1" thickBot="1" x14ac:dyDescent="0.3">
      <c r="C42" s="46"/>
      <c r="D42" s="46"/>
      <c r="E42" s="46"/>
      <c r="F42" s="46"/>
      <c r="G42" s="46"/>
      <c r="H42" s="47"/>
      <c r="I42" s="31"/>
      <c r="J42" s="42"/>
      <c r="K42" s="48"/>
      <c r="L42" s="49"/>
      <c r="M42" s="13"/>
      <c r="O42" s="13"/>
      <c r="P42" s="13"/>
      <c r="R42" s="13"/>
      <c r="S42" s="13"/>
      <c r="U42" s="13"/>
      <c r="V42" s="13"/>
    </row>
    <row r="43" spans="1:22" s="50" customFormat="1" ht="19.5" customHeight="1" thickBot="1" x14ac:dyDescent="0.3">
      <c r="C43" s="169" t="s">
        <v>92</v>
      </c>
      <c r="D43" s="169"/>
      <c r="E43" s="169"/>
      <c r="F43" s="169"/>
      <c r="G43" s="169"/>
      <c r="H43" s="169"/>
      <c r="I43" s="169"/>
      <c r="J43" s="51">
        <f>J17+J21+J25+J29+J34+J38+J41</f>
        <v>0</v>
      </c>
      <c r="K43" s="52">
        <f>K17+K14+K25+K22+K34+K38+K30</f>
        <v>0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ht="17.4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</row>
    <row r="45" spans="1:22" x14ac:dyDescent="0.25">
      <c r="G45" s="12"/>
      <c r="H45" s="12"/>
    </row>
    <row r="46" spans="1:22" x14ac:dyDescent="0.25">
      <c r="G46" s="12"/>
      <c r="H46" s="12"/>
    </row>
    <row r="47" spans="1:22" x14ac:dyDescent="0.25">
      <c r="G47" s="12"/>
      <c r="H47" s="12"/>
    </row>
    <row r="48" spans="1:22" x14ac:dyDescent="0.25">
      <c r="G48" s="12"/>
      <c r="H48" s="12"/>
    </row>
    <row r="49" spans="1:12" s="13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4"/>
      <c r="L49" s="12"/>
    </row>
    <row r="50" spans="1:12" s="13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4"/>
      <c r="L50" s="12"/>
    </row>
    <row r="51" spans="1:12" s="13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4"/>
      <c r="L51" s="12"/>
    </row>
    <row r="52" spans="1:12" s="13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4"/>
      <c r="L52" s="12"/>
    </row>
    <row r="53" spans="1:12" s="13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4"/>
      <c r="L53" s="12"/>
    </row>
    <row r="54" spans="1:12" s="13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4"/>
      <c r="L54" s="12"/>
    </row>
    <row r="55" spans="1:12" s="13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4"/>
      <c r="L55" s="12"/>
    </row>
    <row r="56" spans="1:12" s="13" customForma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4"/>
      <c r="L56" s="12"/>
    </row>
    <row r="57" spans="1:12" s="13" customForma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4"/>
      <c r="L57" s="12"/>
    </row>
    <row r="58" spans="1:12" s="13" customFormat="1" ht="60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4"/>
      <c r="L58" s="12"/>
    </row>
    <row r="59" spans="1:12" s="13" customForma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4"/>
      <c r="L59" s="12"/>
    </row>
    <row r="60" spans="1:12" s="13" customForma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4"/>
      <c r="L60" s="12"/>
    </row>
    <row r="61" spans="1:12" s="13" customForma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4"/>
      <c r="L61" s="12"/>
    </row>
    <row r="62" spans="1:12" s="13" customForma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4"/>
      <c r="L62" s="12"/>
    </row>
    <row r="63" spans="1:12" s="13" customFormat="1" ht="57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4"/>
      <c r="L63" s="12"/>
    </row>
    <row r="64" spans="1:12" s="13" customForma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4"/>
      <c r="L64" s="12"/>
    </row>
    <row r="65" spans="1:22" s="13" customForma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4"/>
      <c r="L65" s="12"/>
    </row>
    <row r="66" spans="1:22" s="13" customForma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4"/>
      <c r="L66" s="12"/>
    </row>
    <row r="67" spans="1:22" s="13" customForma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4"/>
      <c r="L67" s="12"/>
    </row>
    <row r="68" spans="1:22" s="13" customForma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4"/>
      <c r="L68" s="12"/>
    </row>
    <row r="69" spans="1:22" s="13" customForma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4"/>
      <c r="L69" s="12"/>
    </row>
    <row r="70" spans="1:22" s="13" customFormat="1" x14ac:dyDescent="0.25">
      <c r="C70" s="12"/>
      <c r="D70" s="12"/>
      <c r="E70" s="12"/>
      <c r="F70" s="56"/>
      <c r="I70" s="12"/>
      <c r="J70" s="12"/>
      <c r="K70" s="14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s="13" customFormat="1" x14ac:dyDescent="0.25">
      <c r="C71" s="12"/>
      <c r="D71" s="12"/>
      <c r="E71" s="12"/>
      <c r="F71" s="56"/>
      <c r="I71" s="12"/>
      <c r="J71" s="12"/>
      <c r="K71" s="14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s="13" customFormat="1" x14ac:dyDescent="0.25">
      <c r="C72" s="12"/>
      <c r="D72" s="12"/>
      <c r="E72" s="12"/>
      <c r="F72" s="56"/>
      <c r="I72" s="12"/>
      <c r="J72" s="12"/>
      <c r="K72" s="14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s="13" customFormat="1" x14ac:dyDescent="0.25">
      <c r="C73" s="12"/>
      <c r="D73" s="12"/>
      <c r="E73" s="12"/>
      <c r="F73" s="56"/>
      <c r="I73" s="12"/>
      <c r="J73" s="12"/>
      <c r="K73" s="14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s="13" customFormat="1" x14ac:dyDescent="0.25">
      <c r="C74" s="12"/>
      <c r="D74" s="12"/>
      <c r="E74" s="12"/>
      <c r="F74" s="56"/>
      <c r="I74" s="12"/>
      <c r="J74" s="12"/>
      <c r="K74" s="14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s="13" customFormat="1" x14ac:dyDescent="0.25">
      <c r="C75" s="12"/>
      <c r="D75" s="12"/>
      <c r="E75" s="12"/>
      <c r="F75" s="56"/>
      <c r="I75" s="12"/>
      <c r="J75" s="12"/>
      <c r="K75" s="14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s="13" customFormat="1" x14ac:dyDescent="0.25">
      <c r="C76" s="12"/>
      <c r="D76" s="12"/>
      <c r="E76" s="12"/>
      <c r="F76" s="12"/>
      <c r="I76" s="12"/>
      <c r="J76" s="12"/>
      <c r="K76" s="14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s="13" customFormat="1" x14ac:dyDescent="0.25">
      <c r="C77" s="12"/>
      <c r="D77" s="12"/>
      <c r="E77" s="12"/>
      <c r="F77" s="12"/>
      <c r="I77" s="12"/>
      <c r="J77" s="12"/>
      <c r="K77" s="14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s="13" customFormat="1" x14ac:dyDescent="0.25">
      <c r="C78" s="12"/>
      <c r="D78" s="12"/>
      <c r="E78" s="12"/>
      <c r="F78" s="12"/>
      <c r="I78" s="12"/>
      <c r="J78" s="12"/>
      <c r="K78" s="14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s="13" customFormat="1" x14ac:dyDescent="0.25">
      <c r="C79" s="12"/>
      <c r="D79" s="12"/>
      <c r="E79" s="12"/>
      <c r="F79" s="12"/>
      <c r="I79" s="12"/>
      <c r="J79" s="12"/>
      <c r="K79" s="14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13" customFormat="1" x14ac:dyDescent="0.25">
      <c r="C80" s="12"/>
      <c r="D80" s="12"/>
      <c r="E80" s="12"/>
      <c r="F80" s="12"/>
      <c r="I80" s="12"/>
      <c r="J80" s="12"/>
      <c r="K80" s="14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</sheetData>
  <mergeCells count="72">
    <mergeCell ref="C9:E9"/>
    <mergeCell ref="J9:J10"/>
    <mergeCell ref="C3:L3"/>
    <mergeCell ref="C5:L5"/>
    <mergeCell ref="C6:J6"/>
    <mergeCell ref="C7:D7"/>
    <mergeCell ref="E7:J7"/>
    <mergeCell ref="I11:K11"/>
    <mergeCell ref="L11:L12"/>
    <mergeCell ref="E13:F13"/>
    <mergeCell ref="B14:B19"/>
    <mergeCell ref="C14:C16"/>
    <mergeCell ref="E14:F14"/>
    <mergeCell ref="K14:K21"/>
    <mergeCell ref="E15:F15"/>
    <mergeCell ref="E16:F16"/>
    <mergeCell ref="C17:I17"/>
    <mergeCell ref="B11:B12"/>
    <mergeCell ref="C11:C12"/>
    <mergeCell ref="D11:D12"/>
    <mergeCell ref="E11:F12"/>
    <mergeCell ref="G11:G12"/>
    <mergeCell ref="H11:H12"/>
    <mergeCell ref="I19:I20"/>
    <mergeCell ref="J19:J20"/>
    <mergeCell ref="C21:I21"/>
    <mergeCell ref="B22:B27"/>
    <mergeCell ref="C22:C24"/>
    <mergeCell ref="E22:F22"/>
    <mergeCell ref="E27:F27"/>
    <mergeCell ref="C18:C20"/>
    <mergeCell ref="E18:F18"/>
    <mergeCell ref="D19:D20"/>
    <mergeCell ref="E19:F20"/>
    <mergeCell ref="G19:G20"/>
    <mergeCell ref="H19:H20"/>
    <mergeCell ref="K22:K29"/>
    <mergeCell ref="D23:D24"/>
    <mergeCell ref="E23:F24"/>
    <mergeCell ref="G23:G24"/>
    <mergeCell ref="H23:H24"/>
    <mergeCell ref="I23:I24"/>
    <mergeCell ref="J23:J24"/>
    <mergeCell ref="C25:I25"/>
    <mergeCell ref="C26:C28"/>
    <mergeCell ref="E26:F26"/>
    <mergeCell ref="E28:F28"/>
    <mergeCell ref="C29:I29"/>
    <mergeCell ref="K30:K41"/>
    <mergeCell ref="E32:E33"/>
    <mergeCell ref="C34:I34"/>
    <mergeCell ref="C35:C37"/>
    <mergeCell ref="E35:F35"/>
    <mergeCell ref="J36:J37"/>
    <mergeCell ref="G36:G37"/>
    <mergeCell ref="H36:H37"/>
    <mergeCell ref="I36:I37"/>
    <mergeCell ref="J39:J40"/>
    <mergeCell ref="C41:I41"/>
    <mergeCell ref="B30:B39"/>
    <mergeCell ref="C30:C33"/>
    <mergeCell ref="E30:E31"/>
    <mergeCell ref="D36:D37"/>
    <mergeCell ref="E36:F37"/>
    <mergeCell ref="C43:I43"/>
    <mergeCell ref="C38:I38"/>
    <mergeCell ref="C39:C40"/>
    <mergeCell ref="D39:D40"/>
    <mergeCell ref="E39:F40"/>
    <mergeCell ref="G39:G40"/>
    <mergeCell ref="H39:H40"/>
    <mergeCell ref="I39:I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2"/>
  <sheetViews>
    <sheetView zoomScale="90" zoomScaleNormal="90" workbookViewId="0">
      <selection activeCell="I8" sqref="I8"/>
    </sheetView>
  </sheetViews>
  <sheetFormatPr defaultColWidth="8.85546875" defaultRowHeight="15" x14ac:dyDescent="0.25"/>
  <cols>
    <col min="1" max="1" width="2.85546875" customWidth="1"/>
    <col min="2" max="2" width="33.5703125" customWidth="1"/>
    <col min="3" max="3" width="29.140625" style="88" customWidth="1"/>
    <col min="4" max="4" width="4.7109375" style="88" customWidth="1"/>
    <col min="5" max="5" width="44.85546875" style="88" customWidth="1"/>
    <col min="6" max="6" width="23.28515625" style="88" customWidth="1"/>
    <col min="7" max="7" width="13.42578125" style="89" customWidth="1"/>
    <col min="8" max="8" width="7.42578125" style="89" customWidth="1"/>
    <col min="9" max="9" width="12.28515625" style="88" customWidth="1"/>
    <col min="10" max="10" width="8.85546875" style="88"/>
    <col min="11" max="11" width="9.85546875" style="90" customWidth="1"/>
    <col min="12" max="12" width="31.140625" customWidth="1"/>
  </cols>
  <sheetData>
    <row r="2" spans="2:22" ht="15" customHeight="1" x14ac:dyDescent="0.25"/>
    <row r="3" spans="2:22" ht="18.75" customHeight="1" x14ac:dyDescent="0.25">
      <c r="C3" s="160" t="s">
        <v>323</v>
      </c>
      <c r="D3" s="160"/>
      <c r="E3" s="160"/>
      <c r="F3" s="160"/>
      <c r="G3" s="160"/>
      <c r="H3" s="160"/>
      <c r="I3" s="160"/>
      <c r="J3" s="160"/>
      <c r="K3" s="160"/>
      <c r="L3" s="160"/>
    </row>
    <row r="4" spans="2:22" ht="10.5" customHeight="1" x14ac:dyDescent="0.25">
      <c r="C4" s="15"/>
      <c r="D4" s="15"/>
      <c r="E4" s="15"/>
      <c r="F4" s="15"/>
      <c r="G4" s="15"/>
      <c r="H4" s="15"/>
      <c r="I4" s="15"/>
      <c r="J4" s="15"/>
      <c r="K4" s="15"/>
      <c r="L4" s="91"/>
    </row>
    <row r="5" spans="2:22" ht="18.75" customHeight="1" x14ac:dyDescent="0.25">
      <c r="C5" s="160" t="s">
        <v>17</v>
      </c>
      <c r="D5" s="160"/>
      <c r="E5" s="160"/>
      <c r="F5" s="160"/>
      <c r="G5" s="160"/>
      <c r="H5" s="160"/>
      <c r="I5" s="160"/>
      <c r="J5" s="160"/>
      <c r="K5" s="160"/>
      <c r="L5" s="160"/>
    </row>
    <row r="6" spans="2:22" x14ac:dyDescent="0.25">
      <c r="C6" s="92"/>
      <c r="D6" s="92"/>
      <c r="E6" s="92"/>
      <c r="F6" s="92"/>
      <c r="G6" s="92"/>
      <c r="H6" s="92"/>
      <c r="I6" s="92"/>
      <c r="J6" s="92"/>
      <c r="K6" s="93"/>
    </row>
    <row r="7" spans="2:22" ht="18" customHeight="1" thickBot="1" x14ac:dyDescent="0.3">
      <c r="C7" s="224" t="s">
        <v>18</v>
      </c>
      <c r="D7" s="303"/>
      <c r="E7" s="226">
        <f>Identificação!B8</f>
        <v>0</v>
      </c>
      <c r="F7" s="226"/>
      <c r="G7" s="226"/>
      <c r="H7" s="226"/>
      <c r="I7" s="226"/>
      <c r="J7" s="226"/>
      <c r="K7" s="226"/>
    </row>
    <row r="8" spans="2:22" x14ac:dyDescent="0.25">
      <c r="C8" s="334"/>
      <c r="D8" s="303"/>
      <c r="E8" s="303"/>
      <c r="F8" s="94"/>
    </row>
    <row r="9" spans="2:22" ht="18.75" x14ac:dyDescent="0.25">
      <c r="C9" s="220" t="s">
        <v>219</v>
      </c>
      <c r="D9" s="331"/>
      <c r="E9" s="331"/>
      <c r="F9" s="154">
        <v>0.05</v>
      </c>
      <c r="H9" s="332"/>
      <c r="I9" s="332"/>
      <c r="J9" s="332"/>
    </row>
    <row r="10" spans="2:22" ht="15.75" thickBot="1" x14ac:dyDescent="0.3">
      <c r="C10" s="96"/>
      <c r="D10" s="96"/>
      <c r="E10" s="96"/>
      <c r="F10" s="96"/>
      <c r="G10" s="96"/>
      <c r="H10" s="332"/>
      <c r="I10" s="333"/>
      <c r="J10" s="333"/>
      <c r="K10" s="97"/>
    </row>
    <row r="11" spans="2:22" s="12" customFormat="1" ht="21.95" customHeight="1" thickTop="1" x14ac:dyDescent="0.25">
      <c r="B11" s="212" t="s">
        <v>20</v>
      </c>
      <c r="C11" s="212" t="s">
        <v>21</v>
      </c>
      <c r="D11" s="212" t="s">
        <v>22</v>
      </c>
      <c r="E11" s="326" t="s">
        <v>23</v>
      </c>
      <c r="F11" s="206"/>
      <c r="G11" s="218" t="s">
        <v>24</v>
      </c>
      <c r="H11" s="329" t="s">
        <v>25</v>
      </c>
      <c r="I11" s="204" t="s">
        <v>26</v>
      </c>
      <c r="J11" s="322"/>
      <c r="K11" s="323"/>
      <c r="L11" s="206" t="s">
        <v>27</v>
      </c>
      <c r="M11" s="22"/>
      <c r="O11" s="22"/>
      <c r="P11" s="22"/>
      <c r="R11" s="22"/>
      <c r="S11" s="22"/>
      <c r="U11" s="22"/>
      <c r="V11" s="22"/>
    </row>
    <row r="12" spans="2:22" s="12" customFormat="1" ht="67.5" customHeight="1" x14ac:dyDescent="0.25">
      <c r="B12" s="213"/>
      <c r="C12" s="213"/>
      <c r="D12" s="213"/>
      <c r="E12" s="327"/>
      <c r="F12" s="207"/>
      <c r="G12" s="328"/>
      <c r="H12" s="330"/>
      <c r="I12" s="23" t="s">
        <v>28</v>
      </c>
      <c r="J12" s="24" t="s">
        <v>29</v>
      </c>
      <c r="K12" s="65" t="s">
        <v>30</v>
      </c>
      <c r="L12" s="207"/>
      <c r="M12" s="22"/>
      <c r="O12" s="22"/>
      <c r="P12" s="22"/>
      <c r="R12" s="22"/>
      <c r="S12" s="22"/>
      <c r="U12" s="22"/>
      <c r="V12" s="22"/>
    </row>
    <row r="13" spans="2:22" s="12" customFormat="1" ht="26.1" customHeight="1" x14ac:dyDescent="0.25">
      <c r="B13" s="24" t="s">
        <v>31</v>
      </c>
      <c r="C13" s="24" t="s">
        <v>32</v>
      </c>
      <c r="D13" s="24" t="s">
        <v>33</v>
      </c>
      <c r="E13" s="208" t="s">
        <v>34</v>
      </c>
      <c r="F13" s="209"/>
      <c r="G13" s="24" t="s">
        <v>35</v>
      </c>
      <c r="H13" s="65" t="s">
        <v>36</v>
      </c>
      <c r="I13" s="23" t="s">
        <v>37</v>
      </c>
      <c r="J13" s="24" t="s">
        <v>103</v>
      </c>
      <c r="K13" s="65" t="s">
        <v>38</v>
      </c>
      <c r="L13" s="23" t="s">
        <v>39</v>
      </c>
      <c r="M13" s="22"/>
      <c r="O13" s="22"/>
      <c r="P13" s="22"/>
      <c r="R13" s="22"/>
      <c r="S13" s="22"/>
      <c r="U13" s="22"/>
      <c r="V13" s="22"/>
    </row>
    <row r="14" spans="2:22" ht="42" customHeight="1" x14ac:dyDescent="0.25">
      <c r="B14" s="183" t="s">
        <v>220</v>
      </c>
      <c r="C14" s="251" t="s">
        <v>221</v>
      </c>
      <c r="D14" s="98" t="s">
        <v>222</v>
      </c>
      <c r="E14" s="324" t="s">
        <v>223</v>
      </c>
      <c r="F14" s="325">
        <v>1.5</v>
      </c>
      <c r="G14" s="98" t="s">
        <v>224</v>
      </c>
      <c r="H14" s="99">
        <v>1.5</v>
      </c>
      <c r="I14" s="29"/>
      <c r="J14" s="100">
        <f>H14*I14</f>
        <v>0</v>
      </c>
      <c r="K14" s="317">
        <f>IF((J26+J22+J17)&gt;B26,B26,(J26+J22+J17))</f>
        <v>0</v>
      </c>
      <c r="L14" s="101"/>
    </row>
    <row r="15" spans="2:22" ht="21" customHeight="1" x14ac:dyDescent="0.25">
      <c r="B15" s="184"/>
      <c r="C15" s="252"/>
      <c r="D15" s="98" t="s">
        <v>225</v>
      </c>
      <c r="E15" s="324" t="s">
        <v>226</v>
      </c>
      <c r="F15" s="325">
        <v>1</v>
      </c>
      <c r="G15" s="98" t="s">
        <v>227</v>
      </c>
      <c r="H15" s="99">
        <v>1</v>
      </c>
      <c r="I15" s="29"/>
      <c r="J15" s="100">
        <f>H15*I15</f>
        <v>0</v>
      </c>
      <c r="K15" s="318"/>
      <c r="L15" s="101"/>
    </row>
    <row r="16" spans="2:22" ht="54" customHeight="1" x14ac:dyDescent="0.25">
      <c r="B16" s="184"/>
      <c r="C16" s="253"/>
      <c r="D16" s="98" t="s">
        <v>228</v>
      </c>
      <c r="E16" s="324" t="s">
        <v>229</v>
      </c>
      <c r="F16" s="325">
        <v>1</v>
      </c>
      <c r="G16" s="98" t="s">
        <v>227</v>
      </c>
      <c r="H16" s="99">
        <v>1</v>
      </c>
      <c r="I16" s="29"/>
      <c r="J16" s="100">
        <f>H16*I16</f>
        <v>0</v>
      </c>
      <c r="K16" s="318"/>
      <c r="L16" s="101"/>
    </row>
    <row r="17" spans="2:12" ht="16.5" customHeight="1" x14ac:dyDescent="0.25">
      <c r="B17" s="184"/>
      <c r="C17" s="285" t="s">
        <v>230</v>
      </c>
      <c r="D17" s="311"/>
      <c r="E17" s="311"/>
      <c r="F17" s="311"/>
      <c r="G17" s="311"/>
      <c r="H17" s="311"/>
      <c r="I17" s="311"/>
      <c r="J17" s="102">
        <f>SUM(J14:J16)</f>
        <v>0</v>
      </c>
      <c r="K17" s="318"/>
      <c r="L17" s="103"/>
    </row>
    <row r="18" spans="2:12" ht="52.5" customHeight="1" x14ac:dyDescent="0.25">
      <c r="B18" s="184"/>
      <c r="C18" s="251" t="s">
        <v>231</v>
      </c>
      <c r="D18" s="98" t="s">
        <v>232</v>
      </c>
      <c r="E18" s="320" t="s">
        <v>233</v>
      </c>
      <c r="F18" s="321">
        <v>0.25</v>
      </c>
      <c r="G18" s="98" t="s">
        <v>227</v>
      </c>
      <c r="H18" s="99">
        <v>0.25</v>
      </c>
      <c r="I18" s="29"/>
      <c r="J18" s="104">
        <f>H18*I18</f>
        <v>0</v>
      </c>
      <c r="K18" s="318"/>
      <c r="L18" s="101"/>
    </row>
    <row r="19" spans="2:12" ht="30" customHeight="1" x14ac:dyDescent="0.25">
      <c r="B19" s="184"/>
      <c r="C19" s="252"/>
      <c r="D19" s="98" t="s">
        <v>234</v>
      </c>
      <c r="E19" s="320" t="s">
        <v>235</v>
      </c>
      <c r="F19" s="321">
        <v>0.75</v>
      </c>
      <c r="G19" s="98" t="s">
        <v>227</v>
      </c>
      <c r="H19" s="99">
        <v>0.75</v>
      </c>
      <c r="I19" s="29"/>
      <c r="J19" s="104">
        <f>H19*I19</f>
        <v>0</v>
      </c>
      <c r="K19" s="318"/>
      <c r="L19" s="101"/>
    </row>
    <row r="20" spans="2:12" ht="27.95" customHeight="1" x14ac:dyDescent="0.25">
      <c r="B20" s="184"/>
      <c r="C20" s="252"/>
      <c r="D20" s="98" t="s">
        <v>236</v>
      </c>
      <c r="E20" s="320" t="s">
        <v>237</v>
      </c>
      <c r="F20" s="321">
        <v>0.25</v>
      </c>
      <c r="G20" s="98" t="s">
        <v>227</v>
      </c>
      <c r="H20" s="99">
        <v>0.25</v>
      </c>
      <c r="I20" s="29"/>
      <c r="J20" s="104">
        <f>H20*I20</f>
        <v>0</v>
      </c>
      <c r="K20" s="318"/>
      <c r="L20" s="101"/>
    </row>
    <row r="21" spans="2:12" ht="21" customHeight="1" x14ac:dyDescent="0.25">
      <c r="B21" s="184"/>
      <c r="C21" s="253"/>
      <c r="D21" s="98" t="s">
        <v>238</v>
      </c>
      <c r="E21" s="320" t="s">
        <v>239</v>
      </c>
      <c r="F21" s="321">
        <v>0.75</v>
      </c>
      <c r="G21" s="98" t="s">
        <v>224</v>
      </c>
      <c r="H21" s="99">
        <v>0.75</v>
      </c>
      <c r="I21" s="29"/>
      <c r="J21" s="104">
        <f>H21*I21</f>
        <v>0</v>
      </c>
      <c r="K21" s="318"/>
      <c r="L21" s="101"/>
    </row>
    <row r="22" spans="2:12" ht="21" customHeight="1" x14ac:dyDescent="0.25">
      <c r="B22" s="184"/>
      <c r="C22" s="285" t="s">
        <v>230</v>
      </c>
      <c r="D22" s="311"/>
      <c r="E22" s="311"/>
      <c r="F22" s="311"/>
      <c r="G22" s="311"/>
      <c r="H22" s="311"/>
      <c r="I22" s="311"/>
      <c r="J22" s="102">
        <f>SUM(J18:J21)</f>
        <v>0</v>
      </c>
      <c r="K22" s="318"/>
      <c r="L22" s="103"/>
    </row>
    <row r="23" spans="2:12" ht="45" customHeight="1" x14ac:dyDescent="0.25">
      <c r="B23" s="184"/>
      <c r="C23" s="251" t="s">
        <v>240</v>
      </c>
      <c r="D23" s="105" t="s">
        <v>241</v>
      </c>
      <c r="E23" s="309" t="s">
        <v>242</v>
      </c>
      <c r="F23" s="310">
        <v>1</v>
      </c>
      <c r="G23" s="98" t="s">
        <v>227</v>
      </c>
      <c r="H23" s="99">
        <v>1</v>
      </c>
      <c r="I23" s="29"/>
      <c r="J23" s="104">
        <f t="shared" ref="J23:J25" si="0">H23*I23</f>
        <v>0</v>
      </c>
      <c r="K23" s="318"/>
      <c r="L23" s="106"/>
    </row>
    <row r="24" spans="2:12" ht="32.25" customHeight="1" x14ac:dyDescent="0.25">
      <c r="B24" s="184"/>
      <c r="C24" s="252"/>
      <c r="D24" s="105" t="s">
        <v>243</v>
      </c>
      <c r="E24" s="312" t="s">
        <v>244</v>
      </c>
      <c r="F24" s="313">
        <v>1</v>
      </c>
      <c r="G24" s="98" t="s">
        <v>224</v>
      </c>
      <c r="H24" s="99">
        <v>1</v>
      </c>
      <c r="I24" s="29"/>
      <c r="J24" s="107">
        <f t="shared" si="0"/>
        <v>0</v>
      </c>
      <c r="K24" s="318"/>
      <c r="L24" s="108"/>
    </row>
    <row r="25" spans="2:12" ht="27" customHeight="1" x14ac:dyDescent="0.25">
      <c r="B25" s="79" t="s">
        <v>245</v>
      </c>
      <c r="C25" s="253"/>
      <c r="D25" s="98" t="s">
        <v>246</v>
      </c>
      <c r="E25" s="312" t="s">
        <v>247</v>
      </c>
      <c r="F25" s="313">
        <v>0.25</v>
      </c>
      <c r="G25" s="98" t="s">
        <v>227</v>
      </c>
      <c r="H25" s="99">
        <v>0.25</v>
      </c>
      <c r="I25" s="29"/>
      <c r="J25" s="104">
        <f t="shared" si="0"/>
        <v>0</v>
      </c>
      <c r="K25" s="318"/>
      <c r="L25" s="101"/>
    </row>
    <row r="26" spans="2:12" ht="21" customHeight="1" x14ac:dyDescent="0.25">
      <c r="B26" s="36">
        <v>30</v>
      </c>
      <c r="C26" s="285" t="s">
        <v>230</v>
      </c>
      <c r="D26" s="311"/>
      <c r="E26" s="311"/>
      <c r="F26" s="311"/>
      <c r="G26" s="311"/>
      <c r="H26" s="311"/>
      <c r="I26" s="311"/>
      <c r="J26" s="102">
        <f>SUM(J23:J25)</f>
        <v>0</v>
      </c>
      <c r="K26" s="319"/>
      <c r="L26" s="103"/>
    </row>
    <row r="27" spans="2:12" ht="45.95" customHeight="1" x14ac:dyDescent="0.25">
      <c r="B27" s="183" t="s">
        <v>248</v>
      </c>
      <c r="C27" s="251" t="s">
        <v>249</v>
      </c>
      <c r="D27" s="98" t="s">
        <v>250</v>
      </c>
      <c r="E27" s="312" t="s">
        <v>251</v>
      </c>
      <c r="F27" s="313">
        <v>0.25</v>
      </c>
      <c r="G27" s="98" t="s">
        <v>252</v>
      </c>
      <c r="H27" s="99">
        <v>0.25</v>
      </c>
      <c r="I27" s="29"/>
      <c r="J27" s="104">
        <f>H27*I27</f>
        <v>0</v>
      </c>
      <c r="K27" s="317">
        <f>IF((J38+J32)&gt;B38,B38,(J38+J32))</f>
        <v>0</v>
      </c>
      <c r="L27" s="109"/>
    </row>
    <row r="28" spans="2:12" ht="29.25" customHeight="1" x14ac:dyDescent="0.25">
      <c r="B28" s="184"/>
      <c r="C28" s="252"/>
      <c r="D28" s="98" t="s">
        <v>253</v>
      </c>
      <c r="E28" s="309" t="s">
        <v>254</v>
      </c>
      <c r="F28" s="310">
        <v>0.75</v>
      </c>
      <c r="G28" s="98" t="s">
        <v>252</v>
      </c>
      <c r="H28" s="99">
        <v>1</v>
      </c>
      <c r="I28" s="29"/>
      <c r="J28" s="104">
        <f t="shared" ref="J28:J29" si="1">H28*I28</f>
        <v>0</v>
      </c>
      <c r="K28" s="318"/>
      <c r="L28" s="109"/>
    </row>
    <row r="29" spans="2:12" ht="25.5" customHeight="1" x14ac:dyDescent="0.25">
      <c r="B29" s="184"/>
      <c r="C29" s="252"/>
      <c r="D29" s="98" t="s">
        <v>255</v>
      </c>
      <c r="E29" s="309" t="s">
        <v>256</v>
      </c>
      <c r="F29" s="310">
        <v>0.5</v>
      </c>
      <c r="G29" s="98" t="s">
        <v>252</v>
      </c>
      <c r="H29" s="99">
        <v>0.75</v>
      </c>
      <c r="I29" s="29"/>
      <c r="J29" s="104">
        <f t="shared" si="1"/>
        <v>0</v>
      </c>
      <c r="K29" s="318"/>
      <c r="L29" s="109"/>
    </row>
    <row r="30" spans="2:12" ht="29.25" customHeight="1" x14ac:dyDescent="0.25">
      <c r="B30" s="184"/>
      <c r="C30" s="252"/>
      <c r="D30" s="98" t="s">
        <v>257</v>
      </c>
      <c r="E30" s="312" t="s">
        <v>258</v>
      </c>
      <c r="F30" s="313">
        <v>0.5</v>
      </c>
      <c r="G30" s="98" t="s">
        <v>252</v>
      </c>
      <c r="H30" s="99">
        <v>0.5</v>
      </c>
      <c r="I30" s="29"/>
      <c r="J30" s="104">
        <f>H30*I30</f>
        <v>0</v>
      </c>
      <c r="K30" s="318"/>
      <c r="L30" s="109"/>
    </row>
    <row r="31" spans="2:12" ht="26.1" customHeight="1" x14ac:dyDescent="0.25">
      <c r="B31" s="184"/>
      <c r="C31" s="253"/>
      <c r="D31" s="98" t="s">
        <v>259</v>
      </c>
      <c r="E31" s="312" t="s">
        <v>260</v>
      </c>
      <c r="F31" s="313">
        <v>0.25</v>
      </c>
      <c r="G31" s="98" t="s">
        <v>252</v>
      </c>
      <c r="H31" s="99">
        <v>0.25</v>
      </c>
      <c r="I31" s="29"/>
      <c r="J31" s="104">
        <f>H31*I31</f>
        <v>0</v>
      </c>
      <c r="K31" s="318"/>
      <c r="L31" s="109"/>
    </row>
    <row r="32" spans="2:12" ht="21" customHeight="1" x14ac:dyDescent="0.25">
      <c r="B32" s="184"/>
      <c r="C32" s="285" t="s">
        <v>230</v>
      </c>
      <c r="D32" s="311"/>
      <c r="E32" s="311"/>
      <c r="F32" s="311"/>
      <c r="G32" s="311"/>
      <c r="H32" s="311"/>
      <c r="I32" s="311"/>
      <c r="J32" s="102">
        <f>SUM(J27:J31)</f>
        <v>0</v>
      </c>
      <c r="K32" s="318"/>
      <c r="L32" s="103"/>
    </row>
    <row r="33" spans="2:12" ht="21.95" customHeight="1" x14ac:dyDescent="0.25">
      <c r="B33" s="184"/>
      <c r="C33" s="251" t="s">
        <v>261</v>
      </c>
      <c r="D33" s="110" t="s">
        <v>262</v>
      </c>
      <c r="E33" s="312" t="s">
        <v>263</v>
      </c>
      <c r="F33" s="313">
        <v>0.75</v>
      </c>
      <c r="G33" s="98" t="s">
        <v>62</v>
      </c>
      <c r="H33" s="99">
        <v>0.75</v>
      </c>
      <c r="I33" s="29"/>
      <c r="J33" s="104">
        <f t="shared" ref="J33:J37" si="2">H33*I33</f>
        <v>0</v>
      </c>
      <c r="K33" s="318"/>
      <c r="L33" s="101"/>
    </row>
    <row r="34" spans="2:12" ht="28.5" customHeight="1" x14ac:dyDescent="0.25">
      <c r="B34" s="184"/>
      <c r="C34" s="252"/>
      <c r="D34" s="110" t="s">
        <v>264</v>
      </c>
      <c r="E34" s="312" t="s">
        <v>265</v>
      </c>
      <c r="F34" s="313">
        <v>0.5</v>
      </c>
      <c r="G34" s="98" t="s">
        <v>62</v>
      </c>
      <c r="H34" s="99">
        <v>0.5</v>
      </c>
      <c r="I34" s="29"/>
      <c r="J34" s="104">
        <f t="shared" si="2"/>
        <v>0</v>
      </c>
      <c r="K34" s="318"/>
      <c r="L34" s="101"/>
    </row>
    <row r="35" spans="2:12" ht="27.95" customHeight="1" x14ac:dyDescent="0.25">
      <c r="B35" s="184"/>
      <c r="C35" s="252"/>
      <c r="D35" s="111" t="s">
        <v>266</v>
      </c>
      <c r="E35" s="312" t="s">
        <v>267</v>
      </c>
      <c r="F35" s="313">
        <v>0.25</v>
      </c>
      <c r="G35" s="98" t="s">
        <v>268</v>
      </c>
      <c r="H35" s="99">
        <v>0.25</v>
      </c>
      <c r="I35" s="29"/>
      <c r="J35" s="104">
        <f t="shared" si="2"/>
        <v>0</v>
      </c>
      <c r="K35" s="318"/>
      <c r="L35" s="101"/>
    </row>
    <row r="36" spans="2:12" ht="32.25" customHeight="1" x14ac:dyDescent="0.25">
      <c r="B36" s="184"/>
      <c r="C36" s="252"/>
      <c r="D36" s="98" t="s">
        <v>269</v>
      </c>
      <c r="E36" s="312" t="s">
        <v>270</v>
      </c>
      <c r="F36" s="313">
        <v>0.25</v>
      </c>
      <c r="G36" s="98" t="s">
        <v>194</v>
      </c>
      <c r="H36" s="99">
        <v>0.25</v>
      </c>
      <c r="I36" s="29"/>
      <c r="J36" s="104">
        <f t="shared" si="2"/>
        <v>0</v>
      </c>
      <c r="K36" s="318"/>
      <c r="L36" s="101"/>
    </row>
    <row r="37" spans="2:12" ht="31.5" customHeight="1" x14ac:dyDescent="0.25">
      <c r="B37" s="79" t="s">
        <v>245</v>
      </c>
      <c r="C37" s="253"/>
      <c r="D37" s="98" t="s">
        <v>271</v>
      </c>
      <c r="E37" s="312" t="s">
        <v>272</v>
      </c>
      <c r="F37" s="313">
        <v>0.25</v>
      </c>
      <c r="G37" s="98" t="s">
        <v>273</v>
      </c>
      <c r="H37" s="99">
        <v>0.25</v>
      </c>
      <c r="I37" s="29"/>
      <c r="J37" s="104">
        <f t="shared" si="2"/>
        <v>0</v>
      </c>
      <c r="K37" s="318"/>
      <c r="L37" s="101"/>
    </row>
    <row r="38" spans="2:12" ht="21" customHeight="1" x14ac:dyDescent="0.25">
      <c r="B38" s="36">
        <v>40</v>
      </c>
      <c r="C38" s="285" t="s">
        <v>230</v>
      </c>
      <c r="D38" s="311"/>
      <c r="E38" s="311"/>
      <c r="F38" s="311"/>
      <c r="G38" s="311"/>
      <c r="H38" s="311"/>
      <c r="I38" s="311"/>
      <c r="J38" s="112">
        <f>SUM(J33:J37)</f>
        <v>0</v>
      </c>
      <c r="K38" s="319"/>
      <c r="L38" s="103"/>
    </row>
    <row r="39" spans="2:12" ht="27" customHeight="1" x14ac:dyDescent="0.25">
      <c r="B39" s="307" t="s">
        <v>274</v>
      </c>
      <c r="C39" s="251" t="s">
        <v>275</v>
      </c>
      <c r="D39" s="98" t="s">
        <v>276</v>
      </c>
      <c r="E39" s="309" t="s">
        <v>277</v>
      </c>
      <c r="F39" s="310">
        <v>1</v>
      </c>
      <c r="G39" s="98" t="s">
        <v>278</v>
      </c>
      <c r="H39" s="99">
        <v>1</v>
      </c>
      <c r="I39" s="113"/>
      <c r="J39" s="104">
        <f>H39*I39</f>
        <v>0</v>
      </c>
      <c r="K39" s="317">
        <f>IF((J49+J45)&gt;B49,B49,(J49+J45))</f>
        <v>0</v>
      </c>
      <c r="L39" s="109"/>
    </row>
    <row r="40" spans="2:12" ht="27" customHeight="1" x14ac:dyDescent="0.25">
      <c r="B40" s="308"/>
      <c r="C40" s="252"/>
      <c r="D40" s="98" t="s">
        <v>279</v>
      </c>
      <c r="E40" s="309" t="s">
        <v>280</v>
      </c>
      <c r="F40" s="310">
        <v>0.75</v>
      </c>
      <c r="G40" s="98" t="s">
        <v>278</v>
      </c>
      <c r="H40" s="99">
        <v>0.75</v>
      </c>
      <c r="I40" s="113"/>
      <c r="J40" s="104">
        <f t="shared" ref="J40:J42" si="3">H40*I40</f>
        <v>0</v>
      </c>
      <c r="K40" s="318"/>
      <c r="L40" s="109"/>
    </row>
    <row r="41" spans="2:12" ht="27" customHeight="1" x14ac:dyDescent="0.25">
      <c r="B41" s="308"/>
      <c r="C41" s="252"/>
      <c r="D41" s="98" t="s">
        <v>281</v>
      </c>
      <c r="E41" s="309" t="s">
        <v>282</v>
      </c>
      <c r="F41" s="310">
        <v>1</v>
      </c>
      <c r="G41" s="98" t="s">
        <v>278</v>
      </c>
      <c r="H41" s="99">
        <v>1</v>
      </c>
      <c r="I41" s="113"/>
      <c r="J41" s="104">
        <f t="shared" si="3"/>
        <v>0</v>
      </c>
      <c r="K41" s="318"/>
      <c r="L41" s="109"/>
    </row>
    <row r="42" spans="2:12" ht="27" customHeight="1" x14ac:dyDescent="0.25">
      <c r="B42" s="308"/>
      <c r="C42" s="252"/>
      <c r="D42" s="98" t="s">
        <v>283</v>
      </c>
      <c r="E42" s="312" t="s">
        <v>284</v>
      </c>
      <c r="F42" s="313">
        <v>0.75</v>
      </c>
      <c r="G42" s="98" t="s">
        <v>278</v>
      </c>
      <c r="H42" s="99">
        <v>0.75</v>
      </c>
      <c r="I42" s="113"/>
      <c r="J42" s="104">
        <f t="shared" si="3"/>
        <v>0</v>
      </c>
      <c r="K42" s="318"/>
      <c r="L42" s="109"/>
    </row>
    <row r="43" spans="2:12" ht="27" customHeight="1" x14ac:dyDescent="0.25">
      <c r="B43" s="308"/>
      <c r="C43" s="252"/>
      <c r="D43" s="98" t="s">
        <v>285</v>
      </c>
      <c r="E43" s="312" t="s">
        <v>286</v>
      </c>
      <c r="F43" s="313">
        <v>0.5</v>
      </c>
      <c r="G43" s="98" t="s">
        <v>287</v>
      </c>
      <c r="H43" s="99">
        <v>0.5</v>
      </c>
      <c r="I43" s="113"/>
      <c r="J43" s="104">
        <f>H43*I43</f>
        <v>0</v>
      </c>
      <c r="K43" s="318"/>
      <c r="L43" s="109"/>
    </row>
    <row r="44" spans="2:12" ht="27" customHeight="1" x14ac:dyDescent="0.25">
      <c r="B44" s="308"/>
      <c r="C44" s="253"/>
      <c r="D44" s="98" t="s">
        <v>288</v>
      </c>
      <c r="E44" s="312" t="s">
        <v>289</v>
      </c>
      <c r="F44" s="313">
        <v>1</v>
      </c>
      <c r="G44" s="98" t="s">
        <v>290</v>
      </c>
      <c r="H44" s="99">
        <v>0.5</v>
      </c>
      <c r="I44" s="113"/>
      <c r="J44" s="104">
        <f>H44*I44</f>
        <v>0</v>
      </c>
      <c r="K44" s="318"/>
      <c r="L44" s="109"/>
    </row>
    <row r="45" spans="2:12" ht="27" customHeight="1" x14ac:dyDescent="0.25">
      <c r="B45" s="308"/>
      <c r="C45" s="285" t="s">
        <v>230</v>
      </c>
      <c r="D45" s="311"/>
      <c r="E45" s="311"/>
      <c r="F45" s="311"/>
      <c r="G45" s="311"/>
      <c r="H45" s="311"/>
      <c r="I45" s="311"/>
      <c r="J45" s="102">
        <f>SUM(J39:J44)</f>
        <v>0</v>
      </c>
      <c r="K45" s="318"/>
      <c r="L45" s="103"/>
    </row>
    <row r="46" spans="2:12" ht="38.1" customHeight="1" x14ac:dyDescent="0.25">
      <c r="B46" s="308"/>
      <c r="C46" s="314" t="s">
        <v>291</v>
      </c>
      <c r="D46" s="98" t="s">
        <v>292</v>
      </c>
      <c r="E46" s="312" t="s">
        <v>293</v>
      </c>
      <c r="F46" s="313">
        <v>0.5</v>
      </c>
      <c r="G46" s="98" t="s">
        <v>278</v>
      </c>
      <c r="H46" s="99">
        <v>0.5</v>
      </c>
      <c r="I46" s="29"/>
      <c r="J46" s="100">
        <f>H46*I46</f>
        <v>0</v>
      </c>
      <c r="K46" s="318"/>
      <c r="L46" s="101"/>
    </row>
    <row r="47" spans="2:12" ht="33.75" customHeight="1" x14ac:dyDescent="0.25">
      <c r="B47" s="308"/>
      <c r="C47" s="315"/>
      <c r="D47" s="98" t="s">
        <v>294</v>
      </c>
      <c r="E47" s="312" t="s">
        <v>295</v>
      </c>
      <c r="F47" s="313">
        <v>0.25</v>
      </c>
      <c r="G47" s="98" t="s">
        <v>296</v>
      </c>
      <c r="H47" s="99">
        <v>0.25</v>
      </c>
      <c r="I47" s="29"/>
      <c r="J47" s="100">
        <f>H47*I47</f>
        <v>0</v>
      </c>
      <c r="K47" s="318"/>
      <c r="L47" s="101"/>
    </row>
    <row r="48" spans="2:12" ht="33.75" customHeight="1" x14ac:dyDescent="0.25">
      <c r="B48" s="79" t="s">
        <v>245</v>
      </c>
      <c r="C48" s="316"/>
      <c r="D48" s="98" t="s">
        <v>297</v>
      </c>
      <c r="E48" s="312" t="s">
        <v>298</v>
      </c>
      <c r="F48" s="313"/>
      <c r="G48" s="114" t="s">
        <v>299</v>
      </c>
      <c r="H48" s="99">
        <v>0.25</v>
      </c>
      <c r="I48" s="115"/>
      <c r="J48" s="100">
        <f>H48*I48</f>
        <v>0</v>
      </c>
      <c r="K48" s="318"/>
      <c r="L48" s="101"/>
    </row>
    <row r="49" spans="2:12" ht="21" customHeight="1" x14ac:dyDescent="0.25">
      <c r="B49" s="36">
        <v>30</v>
      </c>
      <c r="C49" s="285" t="s">
        <v>230</v>
      </c>
      <c r="D49" s="311"/>
      <c r="E49" s="311"/>
      <c r="F49" s="311"/>
      <c r="G49" s="311"/>
      <c r="H49" s="311"/>
      <c r="I49" s="311"/>
      <c r="J49" s="102">
        <f>SUM(J46:J48)</f>
        <v>0</v>
      </c>
      <c r="K49" s="319"/>
      <c r="L49" s="103"/>
    </row>
    <row r="50" spans="2:12" ht="21" customHeight="1" thickBot="1" x14ac:dyDescent="0.3">
      <c r="C50" s="116"/>
      <c r="D50" s="117"/>
      <c r="E50" s="117"/>
      <c r="F50" s="117"/>
      <c r="G50" s="117"/>
      <c r="H50" s="117"/>
      <c r="I50" s="117"/>
      <c r="J50" s="118"/>
      <c r="K50" s="117"/>
      <c r="L50" s="119"/>
    </row>
    <row r="51" spans="2:12" s="86" customFormat="1" ht="21.95" customHeight="1" thickTop="1" thickBot="1" x14ac:dyDescent="0.3">
      <c r="C51" s="169" t="s">
        <v>300</v>
      </c>
      <c r="D51" s="169"/>
      <c r="E51" s="169"/>
      <c r="F51" s="169"/>
      <c r="G51" s="169"/>
      <c r="H51" s="169"/>
      <c r="I51" s="169"/>
      <c r="J51" s="120">
        <f>J17+J22+J26+J32+J38+J45+J49</f>
        <v>0</v>
      </c>
      <c r="K51" s="121">
        <f>K17+K22+K14+K32+K27+K45+K39</f>
        <v>0</v>
      </c>
    </row>
    <row r="52" spans="2:12" ht="15.75" thickTop="1" x14ac:dyDescent="0.25"/>
  </sheetData>
  <mergeCells count="68">
    <mergeCell ref="C9:E9"/>
    <mergeCell ref="H9:H10"/>
    <mergeCell ref="I9:I10"/>
    <mergeCell ref="J9:J10"/>
    <mergeCell ref="C3:L3"/>
    <mergeCell ref="C5:L5"/>
    <mergeCell ref="C7:D7"/>
    <mergeCell ref="E7:K7"/>
    <mergeCell ref="C8:E8"/>
    <mergeCell ref="I11:K11"/>
    <mergeCell ref="L11:L12"/>
    <mergeCell ref="E13:F13"/>
    <mergeCell ref="B14:B24"/>
    <mergeCell ref="C14:C16"/>
    <mergeCell ref="E14:F14"/>
    <mergeCell ref="K14:K26"/>
    <mergeCell ref="E15:F15"/>
    <mergeCell ref="E16:F16"/>
    <mergeCell ref="C17:I17"/>
    <mergeCell ref="B11:B12"/>
    <mergeCell ref="C11:C12"/>
    <mergeCell ref="D11:D12"/>
    <mergeCell ref="E11:F12"/>
    <mergeCell ref="G11:G12"/>
    <mergeCell ref="H11:H12"/>
    <mergeCell ref="B27:B36"/>
    <mergeCell ref="C27:C31"/>
    <mergeCell ref="E27:F27"/>
    <mergeCell ref="E36:F36"/>
    <mergeCell ref="C18:C21"/>
    <mergeCell ref="E18:F18"/>
    <mergeCell ref="E19:F19"/>
    <mergeCell ref="E20:F20"/>
    <mergeCell ref="E21:F21"/>
    <mergeCell ref="C22:I22"/>
    <mergeCell ref="C23:C25"/>
    <mergeCell ref="E23:F23"/>
    <mergeCell ref="E24:F24"/>
    <mergeCell ref="E25:F25"/>
    <mergeCell ref="C26:I26"/>
    <mergeCell ref="K27:K38"/>
    <mergeCell ref="E28:F28"/>
    <mergeCell ref="E29:F29"/>
    <mergeCell ref="E30:F30"/>
    <mergeCell ref="E31:F31"/>
    <mergeCell ref="C32:I32"/>
    <mergeCell ref="C33:C37"/>
    <mergeCell ref="E33:F33"/>
    <mergeCell ref="E34:F34"/>
    <mergeCell ref="E35:F35"/>
    <mergeCell ref="E37:F37"/>
    <mergeCell ref="C38:I38"/>
    <mergeCell ref="K39:K49"/>
    <mergeCell ref="E40:F40"/>
    <mergeCell ref="E41:F41"/>
    <mergeCell ref="E42:F42"/>
    <mergeCell ref="E43:F43"/>
    <mergeCell ref="B39:B47"/>
    <mergeCell ref="C39:C44"/>
    <mergeCell ref="E39:F39"/>
    <mergeCell ref="C49:I49"/>
    <mergeCell ref="C51:I51"/>
    <mergeCell ref="E44:F44"/>
    <mergeCell ref="C45:I45"/>
    <mergeCell ref="C46:C48"/>
    <mergeCell ref="E46:F46"/>
    <mergeCell ref="E47:F47"/>
    <mergeCell ref="E48:F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workbookViewId="0">
      <selection activeCell="F22" sqref="F22"/>
    </sheetView>
  </sheetViews>
  <sheetFormatPr defaultColWidth="11.42578125" defaultRowHeight="15" x14ac:dyDescent="0.25"/>
  <cols>
    <col min="1" max="1" width="4.28515625" customWidth="1"/>
    <col min="2" max="2" width="23.28515625" customWidth="1"/>
    <col min="3" max="3" width="45.5703125" bestFit="1" customWidth="1"/>
    <col min="4" max="4" width="18.140625" customWidth="1"/>
    <col min="5" max="5" width="21.85546875" customWidth="1"/>
    <col min="6" max="6" width="21.7109375" customWidth="1"/>
    <col min="7" max="7" width="21.28515625" customWidth="1"/>
    <col min="8" max="8" width="9.42578125" customWidth="1"/>
    <col min="9" max="9" width="8" customWidth="1"/>
  </cols>
  <sheetData>
    <row r="2" spans="2:11" ht="14.25" customHeight="1" x14ac:dyDescent="0.25"/>
    <row r="3" spans="2:11" ht="15.75" x14ac:dyDescent="0.25">
      <c r="B3" s="160" t="s">
        <v>323</v>
      </c>
      <c r="C3" s="160"/>
      <c r="D3" s="160"/>
      <c r="E3" s="160"/>
      <c r="F3" s="160"/>
      <c r="G3" s="160"/>
      <c r="H3" s="160"/>
      <c r="I3" s="160"/>
    </row>
    <row r="4" spans="2:11" ht="15.75" x14ac:dyDescent="0.25">
      <c r="B4" s="15"/>
      <c r="C4" s="15"/>
      <c r="D4" s="15"/>
      <c r="E4" s="15"/>
      <c r="F4" s="15"/>
      <c r="G4" s="15"/>
      <c r="H4" s="15"/>
      <c r="I4" s="15"/>
    </row>
    <row r="5" spans="2:11" ht="15.75" x14ac:dyDescent="0.25">
      <c r="B5" s="160" t="s">
        <v>17</v>
      </c>
      <c r="C5" s="160"/>
      <c r="D5" s="160"/>
      <c r="E5" s="160"/>
      <c r="F5" s="160"/>
      <c r="G5" s="160"/>
      <c r="H5" s="160"/>
      <c r="I5" s="160"/>
      <c r="J5" s="91"/>
      <c r="K5" s="91"/>
    </row>
    <row r="6" spans="2:11" ht="15.75" x14ac:dyDescent="0.25">
      <c r="B6" s="160"/>
      <c r="C6" s="160"/>
      <c r="D6" s="160"/>
      <c r="E6" s="160"/>
      <c r="F6" s="160"/>
      <c r="G6" s="160"/>
      <c r="H6" s="160"/>
      <c r="I6" s="160"/>
    </row>
    <row r="7" spans="2:11" ht="15.75" thickBot="1" x14ac:dyDescent="0.3">
      <c r="C7" s="122" t="s">
        <v>18</v>
      </c>
      <c r="D7" s="338">
        <f>Identificação!B8</f>
        <v>0</v>
      </c>
      <c r="E7" s="339"/>
      <c r="F7" s="339"/>
      <c r="G7" s="339"/>
      <c r="H7" s="339"/>
      <c r="I7" s="123"/>
    </row>
    <row r="8" spans="2:11" x14ac:dyDescent="0.25">
      <c r="C8" s="122"/>
      <c r="D8" s="124"/>
      <c r="E8" s="123"/>
      <c r="F8" s="123"/>
      <c r="G8" s="123"/>
      <c r="H8" s="123"/>
      <c r="I8" s="123"/>
    </row>
    <row r="9" spans="2:11" ht="14.25" customHeight="1" x14ac:dyDescent="0.25"/>
    <row r="10" spans="2:11" ht="18.75" x14ac:dyDescent="0.25">
      <c r="C10" s="340" t="s">
        <v>301</v>
      </c>
      <c r="D10" s="340"/>
    </row>
    <row r="11" spans="2:11" ht="15.75" thickBot="1" x14ac:dyDescent="0.3"/>
    <row r="12" spans="2:11" ht="32.25" thickBot="1" x14ac:dyDescent="0.3">
      <c r="C12" s="125"/>
      <c r="D12" s="126" t="s">
        <v>302</v>
      </c>
      <c r="E12" s="126" t="s">
        <v>303</v>
      </c>
      <c r="F12" s="126" t="s">
        <v>304</v>
      </c>
      <c r="G12" s="126" t="s">
        <v>305</v>
      </c>
    </row>
    <row r="13" spans="2:11" ht="16.5" thickBot="1" x14ac:dyDescent="0.3">
      <c r="C13" s="127" t="s">
        <v>306</v>
      </c>
      <c r="D13" s="128">
        <f>'Componente Técnico-Científico '!J74</f>
        <v>0</v>
      </c>
      <c r="E13" s="129">
        <f>'Componente Técnico-Científico '!K74</f>
        <v>0</v>
      </c>
      <c r="F13" s="130">
        <f>'Componente Técnico-Científico '!F9</f>
        <v>0.2</v>
      </c>
      <c r="G13" s="131">
        <f>E13*F13</f>
        <v>0</v>
      </c>
    </row>
    <row r="14" spans="2:11" ht="16.5" thickBot="1" x14ac:dyDescent="0.3">
      <c r="C14" s="132" t="s">
        <v>307</v>
      </c>
      <c r="D14" s="128">
        <f>'Componente Pedagógica'!J43</f>
        <v>0</v>
      </c>
      <c r="E14" s="129">
        <f>'Componente Pedagógica'!K43</f>
        <v>0</v>
      </c>
      <c r="F14" s="133">
        <f>'Componente Pedagógica'!F9</f>
        <v>0.75</v>
      </c>
      <c r="G14" s="131">
        <f t="shared" ref="G14:G15" si="0">E14*F14</f>
        <v>0</v>
      </c>
    </row>
    <row r="15" spans="2:11" ht="16.5" thickBot="1" x14ac:dyDescent="0.3">
      <c r="C15" s="134" t="s">
        <v>308</v>
      </c>
      <c r="D15" s="128">
        <f>'Componente Organizacional'!J51</f>
        <v>0</v>
      </c>
      <c r="E15" s="129">
        <f>'Componente Organizacional'!K51</f>
        <v>0</v>
      </c>
      <c r="F15" s="130">
        <f>'Componente Organizacional'!F9</f>
        <v>0.05</v>
      </c>
      <c r="G15" s="131">
        <f t="shared" si="0"/>
        <v>0</v>
      </c>
    </row>
    <row r="16" spans="2:11" ht="16.5" thickBot="1" x14ac:dyDescent="0.3">
      <c r="C16" s="335" t="s">
        <v>309</v>
      </c>
      <c r="D16" s="336"/>
      <c r="E16" s="336"/>
      <c r="F16" s="337"/>
      <c r="G16" s="135">
        <f>+G13+G14+G15</f>
        <v>0</v>
      </c>
    </row>
    <row r="17" spans="3:12" ht="14.45" customHeight="1" x14ac:dyDescent="0.25"/>
    <row r="19" spans="3:12" ht="18.75" x14ac:dyDescent="0.3">
      <c r="C19" s="136"/>
    </row>
    <row r="29" spans="3:12" x14ac:dyDescent="0.25">
      <c r="L29" t="s">
        <v>310</v>
      </c>
    </row>
  </sheetData>
  <mergeCells count="6">
    <mergeCell ref="C16:F16"/>
    <mergeCell ref="B3:I3"/>
    <mergeCell ref="B5:I5"/>
    <mergeCell ref="B6:I6"/>
    <mergeCell ref="D7:H7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Componente Técnico-Científico </vt:lpstr>
      <vt:lpstr>Componente Pedagógica</vt:lpstr>
      <vt:lpstr>Componente Organizacional</vt:lpstr>
      <vt:lpstr>Pontuação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Inês Vilão Monteiro de Almeida</dc:creator>
  <cp:lastModifiedBy>Maria Inês Almeida</cp:lastModifiedBy>
  <dcterms:created xsi:type="dcterms:W3CDTF">2020-04-03T11:54:36Z</dcterms:created>
  <dcterms:modified xsi:type="dcterms:W3CDTF">2020-05-27T12:23:12Z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e5f4e02f-7f91-4b4b-aa65-ad6a16c221fc</vt:lpwstr>
  </property>
</Properties>
</file>