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23"/>
  <workbookPr/>
  <bookViews>
    <workbookView xWindow="0" yWindow="500" windowWidth="33600" windowHeight="20500" activeTab="1"/>
  </bookViews>
  <sheets>
    <sheet name="Identificação" sheetId="4" r:id="rId1"/>
    <sheet name="Comp. Cient. Prof." sheetId="1" r:id="rId2"/>
    <sheet name="Comp. Pedagógica" sheetId="2" r:id="rId3"/>
    <sheet name="Outras componentes" sheetId="3" r:id="rId4"/>
    <sheet name="Pontuação final" sheetId="6" r:id="rId5"/>
  </sheets>
  <definedNames>
    <definedName name="_xlnm.Print_Area" localSheetId="1">'Comp. Cient. Prof.'!$A$1:$P$48</definedName>
    <definedName name="_xlnm.Print_Area" localSheetId="2">'Comp. Pedagógica'!$A$1:$O$41</definedName>
    <definedName name="_xlnm.Print_Area" localSheetId="0">'Identificação'!$A$1:$N$30</definedName>
    <definedName name="_xlnm.Print_Area" localSheetId="3">'Outras componentes'!$A$1:$O$25</definedName>
    <definedName name="_xlnm.Print_Area" localSheetId="4">'Pontuação final'!$A$1:$I$20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<sst xmlns="http://schemas.openxmlformats.org/spreadsheetml/2006/main" count="296" uniqueCount="198">
  <si>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</si>
  <si>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</si>
  <si>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</si>
  <si>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</si>
  <si>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</si>
  <si>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</si>
  <si>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</si>
  <si>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</si>
  <si>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</si>
  <si>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</si>
  <si>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</si>
  <si>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</si>
  <si>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</si>
  <si>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</si>
  <si>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</si>
  <si>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</si>
  <si>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</si>
  <si>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</si>
  <si>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</si>
  <si>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</si>
  <si>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Instituição </t>
  </si>
  <si>
    <t>Nome do Candidato: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</si>
  <si>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</si>
  <si>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</si>
  <si>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</si>
  <si>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</si>
  <si>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</si>
  <si>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</si>
  <si>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</si>
  <si>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</si>
  <si>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</si>
  <si>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</si>
  <si>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</si>
  <si>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</si>
  <si>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</si>
  <si>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</si>
  <si>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</si>
  <si>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</si>
  <si>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</si>
  <si>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</si>
  <si>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</si>
  <si>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</si>
  <si>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C2</t>
  </si>
  <si>
    <t>C3</t>
  </si>
  <si>
    <t>C4</t>
  </si>
  <si>
    <t>C5</t>
  </si>
  <si>
    <t>C6</t>
  </si>
  <si>
    <t>C7</t>
  </si>
  <si>
    <t>Artigo</t>
  </si>
  <si>
    <t>C8</t>
  </si>
  <si>
    <t>ii) Artigo em revista não indexada</t>
  </si>
  <si>
    <t>C9</t>
  </si>
  <si>
    <t>C10</t>
  </si>
  <si>
    <t>C11</t>
  </si>
  <si>
    <t>Resumo</t>
  </si>
  <si>
    <t>C12</t>
  </si>
  <si>
    <t>C13</t>
  </si>
  <si>
    <t>C14</t>
  </si>
  <si>
    <t>ii) Evento técnico-científico nacional</t>
  </si>
  <si>
    <t>C15</t>
  </si>
  <si>
    <t>i) Evento técnico-científico internacional</t>
  </si>
  <si>
    <t>Apresentação</t>
  </si>
  <si>
    <t>C16</t>
  </si>
  <si>
    <t>C17</t>
  </si>
  <si>
    <t>Poster</t>
  </si>
  <si>
    <t>C18</t>
  </si>
  <si>
    <t>C19</t>
  </si>
  <si>
    <t>Sub-Total</t>
  </si>
  <si>
    <t>C20</t>
  </si>
  <si>
    <t>C21</t>
  </si>
  <si>
    <t>Prémio</t>
  </si>
  <si>
    <t>4) Organização e colaboração em eventos técnico-científicos</t>
  </si>
  <si>
    <t>Evento</t>
  </si>
  <si>
    <t>5) Coordenação/Edição e Revisão de publicações científicas</t>
  </si>
  <si>
    <t>por revista</t>
  </si>
  <si>
    <t>Júri de Provas públicas de doutoramento</t>
  </si>
  <si>
    <t>por cada júri</t>
  </si>
  <si>
    <t>Membro de júri de provas públicas de mestrado por convite</t>
  </si>
  <si>
    <t>Presidente de júri de provas públicas de mestrado</t>
  </si>
  <si>
    <t>Membro de Júri para atribuição do título de especialista</t>
  </si>
  <si>
    <t>por dissertação / projecto / relatório</t>
  </si>
  <si>
    <t>por trabalho de investigação aplicada</t>
  </si>
  <si>
    <t>Total  Componente Técnico - Científica  = &gt;</t>
  </si>
  <si>
    <t>FORMULÁRIO DE CANDIDATURA AO CONCURSO DE RECRUTAMENTO DE UM PROFESSOR ADJUNTO</t>
  </si>
  <si>
    <t>Pontuação Total</t>
  </si>
  <si>
    <t xml:space="preserve">Pontuação a Considerar </t>
  </si>
  <si>
    <t>Fator de ponderação</t>
  </si>
  <si>
    <t>Pontuação Ponderada</t>
  </si>
  <si>
    <t>Componente Pedagógica</t>
  </si>
  <si>
    <t>Pontuação Final</t>
  </si>
  <si>
    <t>Em caso de empate serão utilizados, sucessivamente, os seguintes critérios de desempate:</t>
  </si>
  <si>
    <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</si>
  <si>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</si>
  <si>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</si>
  <si>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Componente Técnico-Científica e Profissional</t>
  </si>
  <si>
    <t>Outras atividades relevantes</t>
  </si>
  <si>
    <t>O5</t>
  </si>
  <si>
    <t>P1</t>
  </si>
  <si>
    <t>P2</t>
  </si>
  <si>
    <t>P3</t>
  </si>
  <si>
    <t>P4</t>
  </si>
  <si>
    <t>P5</t>
  </si>
  <si>
    <t>P6</t>
  </si>
  <si>
    <t>ação</t>
  </si>
  <si>
    <t>P7</t>
  </si>
  <si>
    <t>Atividade de acompanhamento de alunos internacionais em programas de mobilidade, comprovada pela IES</t>
  </si>
  <si>
    <t>por ano letivo</t>
  </si>
  <si>
    <t>P8</t>
  </si>
  <si>
    <t>Participação em grupos ou comissões desde que nomeados pelos órgãos competentes da IES</t>
  </si>
  <si>
    <t>P9</t>
  </si>
  <si>
    <t>Membro de comissões que proponham criação de novos ciclos de estudo, incluindo pós-graduações</t>
  </si>
  <si>
    <t>P10</t>
  </si>
  <si>
    <t>P11</t>
  </si>
  <si>
    <t>P12</t>
  </si>
  <si>
    <t>Participação em Programas de Mobilidade de Ensino, devidamente aprovadas pela IES</t>
  </si>
  <si>
    <t>por mobilidade</t>
  </si>
  <si>
    <t>Total  Componente Pedagógica  = &gt;</t>
  </si>
  <si>
    <t xml:space="preserve">1) Desempenho de cargos e funções em órgãos de gestão em instituições do ensino superior </t>
  </si>
  <si>
    <t>O1</t>
  </si>
  <si>
    <t>Presidente, Vice-Presidente, Diretor, Subdiretor de unidade orgânica/IES</t>
  </si>
  <si>
    <t>O2</t>
  </si>
  <si>
    <t>Presidente de órgãos de gestão (AR, CTC, CP)</t>
  </si>
  <si>
    <t>O3</t>
  </si>
  <si>
    <t>Vice-presidente e secretário de órgãos de gestão (AR, CTC, CP)</t>
  </si>
  <si>
    <t>O4</t>
  </si>
  <si>
    <t>Presidente de Comissão Científica</t>
  </si>
  <si>
    <t>Diretor de Departamento</t>
  </si>
  <si>
    <t>O6</t>
  </si>
  <si>
    <t>Coordenador de Mestrado</t>
  </si>
  <si>
    <t>O7</t>
  </si>
  <si>
    <t>Coordenador de cursos pós-graduados</t>
  </si>
  <si>
    <t>O8</t>
  </si>
  <si>
    <t>Membros de órgãos de gestão (AR, CTC, CP, C Geral, C Gestão)</t>
  </si>
  <si>
    <t>O9</t>
  </si>
  <si>
    <t>Coordenador de Relações Internacionais</t>
  </si>
  <si>
    <t>O10</t>
  </si>
  <si>
    <t>2) Produção Científica</t>
  </si>
  <si>
    <t>I. COMPONENTE TÉCNICO-CIENTÍFICA E PROFISSIONAL (Ponderação na Pontuação Final - 35%)</t>
  </si>
  <si>
    <t>1) Formação certificada, realizada no âmbito do Ensino Superior, considerada relevante para a área do concurso</t>
  </si>
  <si>
    <t>Sub-total</t>
  </si>
  <si>
    <t>a) Publicação de artigos em revista científica</t>
  </si>
  <si>
    <t>Máx.: 5 pontos</t>
  </si>
  <si>
    <t>i) Artigo em revista indexada</t>
  </si>
  <si>
    <t>b) Publicação em livro de resumos de encontro científico</t>
  </si>
  <si>
    <t>Máx.: 10 pontos</t>
  </si>
  <si>
    <t>i) livro de resumos indexado</t>
  </si>
  <si>
    <t>ii) livro de resumos não indexado</t>
  </si>
  <si>
    <t>c) Apresentação oral em eventos técnico-científicos</t>
  </si>
  <si>
    <t>Máx.: 20 pontos</t>
  </si>
  <si>
    <t>d) Apresentação Poster em evento técnico-científico</t>
  </si>
  <si>
    <r>
      <t xml:space="preserve"> 3) </t>
    </r>
    <r>
      <rPr>
        <b/>
        <sz val="10"/>
        <color rgb="FF000000"/>
        <rFont val="Calibri"/>
        <family val="2"/>
        <scheme val="minor"/>
      </rPr>
      <t>Prémios científicos, académicos e profissionais, e distinções de sociedades científicas ou de entidades públicas e privadas</t>
    </r>
  </si>
  <si>
    <t>i) Prémio ou distinção internacional</t>
  </si>
  <si>
    <t>ii) Prémio ou distinção nacional</t>
  </si>
  <si>
    <t>a) Participação na Comissão Organizadora ou na Comissão Científica de eventos técnico-científicos</t>
  </si>
  <si>
    <t>b) Moderação de sessão em evento técnico-científico</t>
  </si>
  <si>
    <t>i) Revisor de artigos científicos submetidos a revistas indexadas</t>
  </si>
  <si>
    <t>ii) Revisor de artigos científicos submetidos a revistas não indexadas</t>
  </si>
  <si>
    <t>iii) Editor de revistas científicas indexadas</t>
  </si>
  <si>
    <t>iv) Editor de revistas científicas não indexadas</t>
  </si>
  <si>
    <t>1) Experiência profissional na docência</t>
  </si>
  <si>
    <t>Por Semestre de docência no ensino superior na área a concurso</t>
  </si>
  <si>
    <t>Semestre</t>
  </si>
  <si>
    <t>2) Unidades curriculares lecionadas no ensino superior</t>
  </si>
  <si>
    <t>Máx.: 30 pontos</t>
  </si>
  <si>
    <t>Cursos de Mestrado e Pós-graduações na área a concurso</t>
  </si>
  <si>
    <t>u.c./ano</t>
  </si>
  <si>
    <t>Cursos de Licenciatura na área a concurso</t>
  </si>
  <si>
    <t>3) Coordenação Pedagógica</t>
  </si>
  <si>
    <t>Titulares de unidades curriculares de curso de Licenciatura na área a concurso</t>
  </si>
  <si>
    <t>Titulares de unidades curriculares de curso de Mestrado ou Pós-graduações na área a concurso</t>
  </si>
  <si>
    <t>Supervisão e orientação de Ensino Clínico e Estágios curriculares na área a concurso</t>
  </si>
  <si>
    <t>4) Atividades de Extensão Pedagógica</t>
  </si>
  <si>
    <t>Lecionação de seminários e cursos de formação na área a concurso</t>
  </si>
  <si>
    <t>5) Orientação de teses, dissertações e trabalhos de fim de curso conducente a Grau Académico.</t>
  </si>
  <si>
    <t>Orientação/coorientação de dissertação/projeto/relatório de estágio de mestrado (concluída)</t>
  </si>
  <si>
    <t>P13</t>
  </si>
  <si>
    <t>Orientação/coorientação de trabalho de investigação aplicada em licenciatura (concluída)</t>
  </si>
  <si>
    <t>6) Participação em Júris  de provas para obtenção de Grau académico e título de Especialista</t>
  </si>
  <si>
    <t>P14</t>
  </si>
  <si>
    <t>P15</t>
  </si>
  <si>
    <t>P16</t>
  </si>
  <si>
    <t>P17</t>
  </si>
  <si>
    <t>Máx: 5 pontos</t>
  </si>
  <si>
    <t>2) Experiência clínica na área disciplinar do concurso</t>
  </si>
  <si>
    <t>Experiência clínica na área a concurso</t>
  </si>
  <si>
    <t>ano</t>
  </si>
  <si>
    <t>II. COMPONENTE PEDAGÓGICA (Ponderação na Pontuação Final - 50%)</t>
  </si>
  <si>
    <t>iii) Evento técnico-científico internacional</t>
  </si>
  <si>
    <t>iv) Evento técnico-científico nacional</t>
  </si>
  <si>
    <t>i) Evento técnico-científico internacional por convite</t>
  </si>
  <si>
    <t>ii) Evento técnico-científico nacional por convite</t>
  </si>
  <si>
    <t>Máx.: 0,5 pontos</t>
  </si>
  <si>
    <t>N/A</t>
  </si>
  <si>
    <t>Posse de uma ou mais Pós-graduações/Cursos com mínimo de 30 ECTS ou 100 horas</t>
  </si>
  <si>
    <t>Total  Componente Outras Atividades  = &gt;</t>
  </si>
  <si>
    <t>III. OUTRAS COMPONENTES (Ponderação na Pontuação Final - 15%)</t>
  </si>
  <si>
    <t>Detentor de licenciatura em Neurofisiologia ou Fisiologia Clínica</t>
  </si>
  <si>
    <t>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</si>
</sst>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&quot;)&quot;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ck">
        <color rgb="FF000000"/>
      </left>
      <right/>
      <top/>
      <bottom style="thick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n"/>
      <right style="medium"/>
      <top style="medium"/>
      <bottom style="thin"/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ck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" xfId="0" applyFont="1" applyBorder="1" applyProtection="1">
      <protection locked="0"/>
    </xf>
    <xf numFmtId="14" fontId="0" fillId="0" borderId="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0" fillId="0" borderId="3" xfId="0" applyFont="1" applyBorder="1"/>
    <xf numFmtId="0" fontId="0" fillId="3" borderId="0" xfId="0" applyFont="1" applyFill="1" applyBorder="1"/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0" borderId="4" xfId="0" applyFont="1" applyBorder="1"/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22" fillId="0" borderId="8" xfId="0" applyFont="1" applyBorder="1"/>
    <xf numFmtId="2" fontId="22" fillId="0" borderId="9" xfId="0" applyNumberFormat="1" applyFont="1" applyBorder="1" applyAlignment="1">
      <alignment horizontal="center" vertical="center"/>
    </xf>
    <xf numFmtId="0" fontId="22" fillId="4" borderId="9" xfId="0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5" fillId="0" borderId="0" xfId="0" applyFont="1" applyFill="1"/>
    <xf numFmtId="0" fontId="15" fillId="0" borderId="0" xfId="0" applyFont="1"/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7" fillId="5" borderId="12" xfId="0" applyFont="1" applyFill="1" applyBorder="1" applyAlignment="1" applyProtection="1">
      <alignment horizontal="center" vertical="center" wrapText="1"/>
      <protection locked="0"/>
    </xf>
    <xf numFmtId="0" fontId="15" fillId="6" borderId="12" xfId="0" applyFont="1" applyFill="1" applyBorder="1" applyAlignment="1" applyProtection="1">
      <alignment horizontal="center" vertical="center" wrapText="1"/>
      <protection locked="0"/>
    </xf>
    <xf numFmtId="1" fontId="15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2" fontId="10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164" fontId="12" fillId="0" borderId="0" xfId="0" applyNumberFormat="1" applyFont="1" applyAlignment="1" applyProtection="1">
      <alignment horizontal="left" vertical="center" wrapText="1"/>
      <protection locked="0"/>
    </xf>
    <xf numFmtId="2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25" fillId="7" borderId="14" xfId="0" applyFont="1" applyFill="1" applyBorder="1" applyAlignment="1" applyProtection="1">
      <alignment horizontal="center" vertical="center" wrapText="1"/>
      <protection/>
    </xf>
    <xf numFmtId="0" fontId="25" fillId="7" borderId="12" xfId="0" applyFont="1" applyFill="1" applyBorder="1" applyAlignment="1" applyProtection="1">
      <alignment horizontal="center" vertical="center" wrapText="1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5" borderId="12" xfId="0" applyFont="1" applyFill="1" applyBorder="1" applyAlignment="1" applyProtection="1">
      <alignment vertical="center" wrapText="1"/>
      <protection/>
    </xf>
    <xf numFmtId="0" fontId="27" fillId="5" borderId="12" xfId="0" applyFont="1" applyFill="1" applyBorder="1" applyAlignment="1" applyProtection="1">
      <alignment horizontal="center" vertical="center" wrapText="1"/>
      <protection/>
    </xf>
    <xf numFmtId="0" fontId="27" fillId="5" borderId="12" xfId="0" applyFont="1" applyFill="1" applyBorder="1" applyAlignment="1" applyProtection="1">
      <alignment vertical="center" wrapText="1"/>
      <protection/>
    </xf>
    <xf numFmtId="0" fontId="28" fillId="8" borderId="14" xfId="0" applyFont="1" applyFill="1" applyBorder="1" applyAlignment="1" applyProtection="1">
      <alignment vertical="center" wrapText="1"/>
      <protection/>
    </xf>
    <xf numFmtId="0" fontId="30" fillId="8" borderId="12" xfId="0" applyFont="1" applyFill="1" applyBorder="1" applyAlignment="1" applyProtection="1">
      <alignment horizontal="center" vertical="center"/>
      <protection/>
    </xf>
    <xf numFmtId="0" fontId="30" fillId="8" borderId="12" xfId="0" applyFont="1" applyFill="1" applyBorder="1" applyAlignment="1" applyProtection="1">
      <alignment vertical="center"/>
      <protection/>
    </xf>
    <xf numFmtId="0" fontId="0" fillId="8" borderId="12" xfId="0" applyFill="1" applyBorder="1" applyAlignment="1" applyProtection="1">
      <alignment vertical="center"/>
      <protection/>
    </xf>
    <xf numFmtId="0" fontId="26" fillId="5" borderId="12" xfId="0" applyFont="1" applyFill="1" applyBorder="1" applyAlignment="1" applyProtection="1">
      <alignment horizontal="center" vertical="center" wrapText="1"/>
      <protection/>
    </xf>
    <xf numFmtId="0" fontId="30" fillId="5" borderId="12" xfId="0" applyFont="1" applyFill="1" applyBorder="1" applyAlignment="1" applyProtection="1">
      <alignment horizontal="center" vertical="center" wrapText="1"/>
      <protection/>
    </xf>
    <xf numFmtId="0" fontId="28" fillId="8" borderId="15" xfId="0" applyFont="1" applyFill="1" applyBorder="1" applyAlignment="1" applyProtection="1">
      <alignment vertical="center" wrapText="1"/>
      <protection/>
    </xf>
    <xf numFmtId="0" fontId="30" fillId="8" borderId="16" xfId="0" applyFont="1" applyFill="1" applyBorder="1" applyAlignment="1" applyProtection="1">
      <alignment vertical="center"/>
      <protection/>
    </xf>
    <xf numFmtId="0" fontId="0" fillId="8" borderId="16" xfId="0" applyFill="1" applyBorder="1" applyAlignment="1" applyProtection="1">
      <alignment vertical="center"/>
      <protection/>
    </xf>
    <xf numFmtId="0" fontId="10" fillId="0" borderId="0" xfId="0" applyFont="1" applyProtection="1"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6" fillId="9" borderId="12" xfId="0" applyFont="1" applyFill="1" applyBorder="1" applyAlignment="1" applyProtection="1">
      <alignment horizontal="center" vertical="top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2" fontId="15" fillId="6" borderId="12" xfId="0" applyNumberFormat="1" applyFont="1" applyFill="1" applyBorder="1" applyAlignment="1" applyProtection="1">
      <alignment horizontal="righ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7" xfId="0" applyFont="1" applyFill="1" applyBorder="1" applyAlignment="1" applyProtection="1">
      <alignment horizontal="center" vertical="center"/>
      <protection/>
    </xf>
    <xf numFmtId="2" fontId="16" fillId="10" borderId="12" xfId="0" applyNumberFormat="1" applyFont="1" applyFill="1" applyBorder="1" applyAlignment="1" applyProtection="1">
      <alignment vertical="center" wrapText="1"/>
      <protection/>
    </xf>
    <xf numFmtId="2" fontId="15" fillId="11" borderId="12" xfId="0" applyNumberFormat="1" applyFont="1" applyFill="1" applyBorder="1" applyAlignment="1" applyProtection="1">
      <alignment horizontal="right" vertical="center" wrapText="1"/>
      <protection/>
    </xf>
    <xf numFmtId="2" fontId="0" fillId="8" borderId="12" xfId="0" applyNumberFormat="1" applyFont="1" applyFill="1" applyBorder="1" applyAlignment="1" applyProtection="1">
      <alignment/>
      <protection/>
    </xf>
    <xf numFmtId="0" fontId="15" fillId="8" borderId="17" xfId="0" applyFont="1" applyFill="1" applyBorder="1" applyAlignment="1" applyProtection="1">
      <alignment horizontal="center" vertical="center"/>
      <protection/>
    </xf>
    <xf numFmtId="0" fontId="10" fillId="5" borderId="12" xfId="0" applyFont="1" applyFill="1" applyBorder="1" applyAlignment="1" applyProtection="1">
      <alignment/>
      <protection/>
    </xf>
    <xf numFmtId="2" fontId="15" fillId="12" borderId="12" xfId="0" applyNumberFormat="1" applyFont="1" applyFill="1" applyBorder="1" applyAlignment="1" applyProtection="1">
      <alignment horizontal="right" vertical="center" wrapText="1"/>
      <protection/>
    </xf>
    <xf numFmtId="2" fontId="16" fillId="12" borderId="12" xfId="0" applyNumberFormat="1" applyFont="1" applyFill="1" applyBorder="1" applyAlignment="1" applyProtection="1">
      <alignment vertical="center" wrapText="1"/>
      <protection/>
    </xf>
    <xf numFmtId="2" fontId="17" fillId="8" borderId="16" xfId="0" applyNumberFormat="1" applyFont="1" applyFill="1" applyBorder="1" applyAlignment="1" applyProtection="1">
      <alignment horizontal="right" vertical="top" wrapText="1"/>
      <protection/>
    </xf>
    <xf numFmtId="2" fontId="10" fillId="11" borderId="16" xfId="0" applyNumberFormat="1" applyFont="1" applyFill="1" applyBorder="1" applyProtection="1">
      <protection/>
    </xf>
    <xf numFmtId="0" fontId="15" fillId="8" borderId="18" xfId="0" applyFont="1" applyFill="1" applyBorder="1" applyProtection="1">
      <protection/>
    </xf>
    <xf numFmtId="2" fontId="16" fillId="0" borderId="19" xfId="0" applyNumberFormat="1" applyFont="1" applyBorder="1" applyAlignment="1" applyProtection="1">
      <alignment horizontal="right"/>
      <protection/>
    </xf>
    <xf numFmtId="2" fontId="16" fillId="13" borderId="2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Protection="1">
      <protection/>
    </xf>
    <xf numFmtId="0" fontId="0" fillId="0" borderId="0" xfId="0" applyProtection="1">
      <protection/>
    </xf>
    <xf numFmtId="0" fontId="25" fillId="14" borderId="14" xfId="0" applyFont="1" applyFill="1" applyBorder="1" applyAlignment="1" applyProtection="1">
      <alignment horizontal="center" vertical="center" wrapText="1"/>
      <protection/>
    </xf>
    <xf numFmtId="0" fontId="30" fillId="5" borderId="12" xfId="0" applyFont="1" applyFill="1" applyBorder="1" applyAlignment="1" applyProtection="1">
      <alignment horizontal="center" vertical="center"/>
      <protection/>
    </xf>
    <xf numFmtId="0" fontId="30" fillId="5" borderId="12" xfId="0" applyFont="1" applyFill="1" applyBorder="1" applyAlignment="1" applyProtection="1">
      <alignment vertical="center"/>
      <protection/>
    </xf>
    <xf numFmtId="0" fontId="31" fillId="8" borderId="14" xfId="0" applyFont="1" applyFill="1" applyBorder="1" applyAlignment="1" applyProtection="1">
      <alignment horizontal="left" vertical="center"/>
      <protection/>
    </xf>
    <xf numFmtId="0" fontId="25" fillId="5" borderId="12" xfId="0" applyFont="1" applyFill="1" applyBorder="1" applyAlignment="1" applyProtection="1">
      <alignment horizontal="center" vertical="center"/>
      <protection/>
    </xf>
    <xf numFmtId="0" fontId="25" fillId="5" borderId="12" xfId="0" applyFont="1" applyFill="1" applyBorder="1" applyAlignment="1" applyProtection="1">
      <alignment vertical="center"/>
      <protection/>
    </xf>
    <xf numFmtId="0" fontId="30" fillId="5" borderId="12" xfId="0" applyFont="1" applyFill="1" applyBorder="1" applyAlignment="1" applyProtection="1">
      <alignment vertical="center" wrapText="1"/>
      <protection/>
    </xf>
    <xf numFmtId="0" fontId="31" fillId="8" borderId="12" xfId="0" applyFont="1" applyFill="1" applyBorder="1" applyAlignment="1" applyProtection="1">
      <alignment vertical="center"/>
      <protection/>
    </xf>
    <xf numFmtId="0" fontId="28" fillId="8" borderId="14" xfId="0" applyFont="1" applyFill="1" applyBorder="1" applyAlignment="1" applyProtection="1">
      <alignment horizontal="left" vertical="center"/>
      <protection/>
    </xf>
    <xf numFmtId="0" fontId="25" fillId="5" borderId="12" xfId="0" applyFont="1" applyFill="1" applyBorder="1" applyAlignment="1" applyProtection="1">
      <alignment horizontal="center" vertical="center" wrapText="1"/>
      <protection/>
    </xf>
    <xf numFmtId="0" fontId="25" fillId="5" borderId="12" xfId="0" applyFont="1" applyFill="1" applyBorder="1" applyAlignment="1" applyProtection="1">
      <alignment vertical="center" wrapText="1"/>
      <protection/>
    </xf>
    <xf numFmtId="0" fontId="28" fillId="8" borderId="14" xfId="0" applyFont="1" applyFill="1" applyBorder="1" applyAlignment="1" applyProtection="1">
      <alignment horizontal="left" vertical="center" wrapText="1"/>
      <protection/>
    </xf>
    <xf numFmtId="0" fontId="0" fillId="8" borderId="12" xfId="0" applyFill="1" applyBorder="1" applyAlignment="1" applyProtection="1">
      <alignment vertical="center" wrapText="1"/>
      <protection/>
    </xf>
    <xf numFmtId="0" fontId="28" fillId="8" borderId="12" xfId="0" applyFont="1" applyFill="1" applyBorder="1" applyAlignment="1" applyProtection="1">
      <alignment vertical="center" wrapText="1"/>
      <protection/>
    </xf>
    <xf numFmtId="0" fontId="0" fillId="8" borderId="16" xfId="0" applyFill="1" applyBorder="1" applyAlignment="1" applyProtection="1">
      <alignment vertical="center" wrapText="1"/>
      <protection/>
    </xf>
    <xf numFmtId="0" fontId="28" fillId="8" borderId="16" xfId="0" applyFont="1" applyFill="1" applyBorder="1" applyAlignment="1" applyProtection="1">
      <alignment vertical="center" wrapText="1"/>
      <protection/>
    </xf>
    <xf numFmtId="0" fontId="14" fillId="15" borderId="12" xfId="0" applyFont="1" applyFill="1" applyBorder="1" applyAlignment="1" applyProtection="1">
      <alignment horizontal="center" vertical="center" wrapText="1"/>
      <protection/>
    </xf>
    <xf numFmtId="0" fontId="16" fillId="9" borderId="12" xfId="0" applyFont="1" applyFill="1" applyBorder="1" applyAlignment="1" applyProtection="1">
      <alignment horizontal="center" vertical="center" wrapText="1"/>
      <protection/>
    </xf>
    <xf numFmtId="0" fontId="14" fillId="15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Protection="1">
      <protection/>
    </xf>
    <xf numFmtId="0" fontId="0" fillId="5" borderId="17" xfId="0" applyFill="1" applyBorder="1" applyProtection="1">
      <protection/>
    </xf>
    <xf numFmtId="0" fontId="0" fillId="8" borderId="12" xfId="0" applyFill="1" applyBorder="1" applyProtection="1">
      <protection/>
    </xf>
    <xf numFmtId="0" fontId="0" fillId="8" borderId="17" xfId="0" applyFill="1" applyBorder="1" applyProtection="1">
      <protection/>
    </xf>
    <xf numFmtId="0" fontId="31" fillId="8" borderId="17" xfId="0" applyFont="1" applyFill="1" applyBorder="1" applyAlignment="1" applyProtection="1">
      <alignment vertical="center"/>
      <protection/>
    </xf>
    <xf numFmtId="0" fontId="0" fillId="8" borderId="18" xfId="0" applyFill="1" applyBorder="1" applyProtection="1">
      <protection/>
    </xf>
    <xf numFmtId="2" fontId="8" fillId="0" borderId="21" xfId="0" applyNumberFormat="1" applyFont="1" applyBorder="1" applyAlignment="1" applyProtection="1">
      <alignment horizontal="right" vertical="center"/>
      <protection/>
    </xf>
    <xf numFmtId="2" fontId="8" fillId="8" borderId="21" xfId="0" applyNumberFormat="1" applyFont="1" applyFill="1" applyBorder="1" applyAlignment="1" applyProtection="1">
      <alignment horizontal="right" vertical="center"/>
      <protection/>
    </xf>
    <xf numFmtId="0" fontId="18" fillId="12" borderId="12" xfId="0" applyFont="1" applyFill="1" applyBorder="1" applyAlignment="1" applyProtection="1">
      <alignment vertical="center" wrapText="1"/>
      <protection locked="0"/>
    </xf>
    <xf numFmtId="0" fontId="28" fillId="8" borderId="12" xfId="0" applyFont="1" applyFill="1" applyBorder="1" applyAlignment="1" applyProtection="1">
      <alignment horizontal="center" vertical="center" wrapText="1"/>
      <protection/>
    </xf>
    <xf numFmtId="0" fontId="29" fillId="8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vertical="center" wrapText="1"/>
      <protection/>
    </xf>
    <xf numFmtId="0" fontId="18" fillId="4" borderId="16" xfId="0" applyFont="1" applyFill="1" applyBorder="1" applyAlignment="1" applyProtection="1">
      <alignment vertical="center" wrapText="1"/>
      <protection/>
    </xf>
    <xf numFmtId="0" fontId="16" fillId="15" borderId="12" xfId="0" applyFont="1" applyFill="1" applyBorder="1" applyAlignment="1" applyProtection="1">
      <alignment horizontal="center" vertical="center" wrapText="1"/>
      <protection/>
    </xf>
    <xf numFmtId="0" fontId="16" fillId="15" borderId="17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vertical="center" wrapText="1"/>
      <protection/>
    </xf>
    <xf numFmtId="2" fontId="0" fillId="8" borderId="12" xfId="0" applyNumberFormat="1" applyFont="1" applyFill="1" applyBorder="1" applyAlignment="1" applyProtection="1">
      <alignment vertical="center" wrapText="1"/>
      <protection/>
    </xf>
    <xf numFmtId="0" fontId="0" fillId="8" borderId="17" xfId="0" applyFont="1" applyFill="1" applyBorder="1" applyAlignment="1" applyProtection="1">
      <alignment horizontal="center" vertical="center" wrapText="1"/>
      <protection/>
    </xf>
    <xf numFmtId="2" fontId="10" fillId="5" borderId="12" xfId="0" applyNumberFormat="1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2" fontId="10" fillId="8" borderId="12" xfId="0" applyNumberFormat="1" applyFont="1" applyFill="1" applyBorder="1" applyAlignment="1" applyProtection="1">
      <alignment vertical="center" wrapText="1"/>
      <protection/>
    </xf>
    <xf numFmtId="0" fontId="10" fillId="5" borderId="12" xfId="0" applyFont="1" applyFill="1" applyBorder="1" applyAlignment="1" applyProtection="1">
      <alignment vertical="center" wrapText="1"/>
      <protection/>
    </xf>
    <xf numFmtId="2" fontId="16" fillId="16" borderId="12" xfId="0" applyNumberFormat="1" applyFont="1" applyFill="1" applyBorder="1" applyAlignment="1" applyProtection="1">
      <alignment vertical="center" wrapText="1"/>
      <protection/>
    </xf>
    <xf numFmtId="2" fontId="8" fillId="12" borderId="12" xfId="0" applyNumberFormat="1" applyFont="1" applyFill="1" applyBorder="1" applyAlignment="1" applyProtection="1">
      <alignment vertical="center" wrapText="1"/>
      <protection/>
    </xf>
    <xf numFmtId="2" fontId="16" fillId="4" borderId="16" xfId="0" applyNumberFormat="1" applyFont="1" applyFill="1" applyBorder="1" applyAlignment="1" applyProtection="1">
      <alignment vertical="center" wrapText="1"/>
      <protection/>
    </xf>
    <xf numFmtId="2" fontId="8" fillId="4" borderId="16" xfId="0" applyNumberFormat="1" applyFont="1" applyFill="1" applyBorder="1" applyAlignment="1" applyProtection="1">
      <alignment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2" fontId="8" fillId="0" borderId="22" xfId="0" applyNumberFormat="1" applyFont="1" applyBorder="1" applyAlignment="1" applyProtection="1">
      <alignment horizontal="right" vertical="center"/>
      <protection/>
    </xf>
    <xf numFmtId="2" fontId="8" fillId="8" borderId="22" xfId="0" applyNumberFormat="1" applyFont="1" applyFill="1" applyBorder="1" applyAlignment="1" applyProtection="1">
      <alignment horizontal="right"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16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horizontal="right" vertical="center"/>
      <protection/>
    </xf>
    <xf numFmtId="0" fontId="25" fillId="14" borderId="12" xfId="0" applyFont="1" applyFill="1" applyBorder="1" applyAlignment="1" applyProtection="1">
      <alignment horizontal="center" vertical="center" wrapText="1"/>
      <protection/>
    </xf>
    <xf numFmtId="0" fontId="25" fillId="14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15" fillId="8" borderId="12" xfId="0" applyFont="1" applyFill="1" applyBorder="1" applyAlignment="1" applyProtection="1">
      <alignment horizontal="center" vertical="center" wrapText="1"/>
      <protection/>
    </xf>
    <xf numFmtId="0" fontId="18" fillId="12" borderId="12" xfId="0" applyFont="1" applyFill="1" applyBorder="1" applyAlignment="1" applyProtection="1">
      <alignment vertical="center" wrapText="1"/>
      <protection/>
    </xf>
    <xf numFmtId="0" fontId="17" fillId="5" borderId="12" xfId="0" applyFont="1" applyFill="1" applyBorder="1" applyAlignment="1" applyProtection="1">
      <alignment horizontal="center" vertical="center" wrapText="1"/>
      <protection/>
    </xf>
    <xf numFmtId="0" fontId="17" fillId="8" borderId="12" xfId="0" applyFont="1" applyFill="1" applyBorder="1" applyAlignment="1" applyProtection="1">
      <alignment horizontal="center" vertical="center" wrapText="1"/>
      <protection/>
    </xf>
    <xf numFmtId="0" fontId="18" fillId="16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2" fontId="10" fillId="0" borderId="0" xfId="0" applyNumberFormat="1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164" fontId="12" fillId="0" borderId="0" xfId="0" applyNumberFormat="1" applyFont="1" applyAlignment="1" applyProtection="1">
      <alignment horizontal="left" vertical="center" wrapText="1"/>
      <protection/>
    </xf>
    <xf numFmtId="2" fontId="13" fillId="0" borderId="0" xfId="0" applyNumberFormat="1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8" fillId="12" borderId="17" xfId="0" applyFont="1" applyFill="1" applyBorder="1" applyAlignment="1" applyProtection="1">
      <alignment horizontal="center" vertical="center" wrapText="1"/>
      <protection locked="0"/>
    </xf>
    <xf numFmtId="0" fontId="0" fillId="8" borderId="17" xfId="0" applyFont="1" applyFill="1" applyBorder="1" applyAlignment="1" applyProtection="1">
      <alignment horizontal="center" vertical="center" wrapText="1"/>
      <protection locked="0"/>
    </xf>
    <xf numFmtId="0" fontId="0" fillId="16" borderId="17" xfId="0" applyFont="1" applyFill="1" applyBorder="1" applyAlignment="1" applyProtection="1">
      <alignment horizontal="center" vertical="center" wrapText="1"/>
      <protection locked="0"/>
    </xf>
    <xf numFmtId="0" fontId="0" fillId="12" borderId="17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Protection="1">
      <protection locked="0"/>
    </xf>
    <xf numFmtId="49" fontId="21" fillId="0" borderId="0" xfId="0" applyNumberFormat="1" applyFont="1" applyAlignment="1" applyProtection="1">
      <alignment vertical="center"/>
      <protection/>
    </xf>
    <xf numFmtId="0" fontId="14" fillId="15" borderId="24" xfId="0" applyFont="1" applyFill="1" applyBorder="1" applyAlignment="1" applyProtection="1">
      <alignment horizontal="center" vertical="center" wrapText="1"/>
      <protection/>
    </xf>
    <xf numFmtId="0" fontId="14" fillId="9" borderId="12" xfId="0" applyFont="1" applyFill="1" applyBorder="1" applyAlignment="1" applyProtection="1">
      <alignment horizontal="center" vertical="center" wrapText="1"/>
      <protection/>
    </xf>
    <xf numFmtId="0" fontId="10" fillId="14" borderId="17" xfId="0" applyFont="1" applyFill="1" applyBorder="1" applyAlignment="1" applyProtection="1">
      <alignment/>
      <protection/>
    </xf>
    <xf numFmtId="0" fontId="0" fillId="5" borderId="17" xfId="0" applyFill="1" applyBorder="1" applyProtection="1">
      <protection locked="0"/>
    </xf>
    <xf numFmtId="0" fontId="0" fillId="5" borderId="12" xfId="0" applyFill="1" applyBorder="1" applyAlignment="1" applyProtection="1">
      <alignment horizontal="center"/>
      <protection/>
    </xf>
    <xf numFmtId="0" fontId="0" fillId="5" borderId="12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/>
    </xf>
    <xf numFmtId="0" fontId="31" fillId="8" borderId="12" xfId="0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 applyProtection="1">
      <alignment horizontal="center"/>
      <protection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5" fillId="10" borderId="17" xfId="0" applyFont="1" applyFill="1" applyBorder="1" applyAlignment="1" applyProtection="1">
      <alignment horizontal="center" vertical="center"/>
      <protection locked="0"/>
    </xf>
    <xf numFmtId="0" fontId="15" fillId="12" borderId="17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vertical="center" wrapText="1"/>
      <protection/>
    </xf>
    <xf numFmtId="0" fontId="18" fillId="2" borderId="1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0" fontId="10" fillId="5" borderId="12" xfId="0" applyFont="1" applyFill="1" applyBorder="1" applyAlignment="1" applyProtection="1">
      <alignment horizontal="center"/>
      <protection locked="0"/>
    </xf>
    <xf numFmtId="1" fontId="15" fillId="11" borderId="12" xfId="0" applyNumberFormat="1" applyFont="1" applyFill="1" applyBorder="1" applyAlignment="1" applyProtection="1">
      <alignment horizontal="center" vertical="center" wrapText="1"/>
      <protection/>
    </xf>
    <xf numFmtId="0" fontId="17" fillId="8" borderId="16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25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32" fillId="0" borderId="0" xfId="0" applyFont="1" applyAlignment="1" applyProtection="1">
      <alignment vertical="center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vertical="center"/>
      <protection/>
    </xf>
    <xf numFmtId="0" fontId="26" fillId="5" borderId="27" xfId="0" applyFont="1" applyFill="1" applyBorder="1" applyAlignment="1" applyProtection="1">
      <alignment horizontal="center" vertical="center" wrapText="1"/>
      <protection/>
    </xf>
    <xf numFmtId="0" fontId="26" fillId="5" borderId="28" xfId="0" applyFont="1" applyFill="1" applyBorder="1" applyAlignment="1" applyProtection="1">
      <alignment horizontal="center" vertical="center" wrapText="1"/>
      <protection/>
    </xf>
    <xf numFmtId="0" fontId="25" fillId="5" borderId="29" xfId="0" applyFont="1" applyFill="1" applyBorder="1" applyAlignment="1" applyProtection="1">
      <alignment horizontal="left" vertical="center" wrapText="1"/>
      <protection/>
    </xf>
    <xf numFmtId="0" fontId="25" fillId="5" borderId="30" xfId="0" applyFont="1" applyFill="1" applyBorder="1" applyAlignment="1" applyProtection="1">
      <alignment horizontal="left" vertical="center" wrapText="1"/>
      <protection/>
    </xf>
    <xf numFmtId="0" fontId="25" fillId="5" borderId="31" xfId="0" applyFont="1" applyFill="1" applyBorder="1" applyAlignment="1" applyProtection="1">
      <alignment horizontal="left" vertical="center" wrapText="1"/>
      <protection/>
    </xf>
    <xf numFmtId="0" fontId="25" fillId="14" borderId="32" xfId="0" applyFont="1" applyFill="1" applyBorder="1" applyAlignment="1" applyProtection="1">
      <alignment horizontal="center" vertical="center" wrapText="1"/>
      <protection/>
    </xf>
    <xf numFmtId="0" fontId="25" fillId="14" borderId="33" xfId="0" applyFont="1" applyFill="1" applyBorder="1" applyAlignment="1" applyProtection="1">
      <alignment horizontal="center" vertical="center" wrapText="1"/>
      <protection/>
    </xf>
    <xf numFmtId="0" fontId="25" fillId="14" borderId="34" xfId="0" applyFont="1" applyFill="1" applyBorder="1" applyAlignment="1" applyProtection="1">
      <alignment horizontal="center" vertical="center" wrapText="1"/>
      <protection/>
    </xf>
    <xf numFmtId="0" fontId="25" fillId="14" borderId="31" xfId="0" applyFont="1" applyFill="1" applyBorder="1" applyAlignment="1" applyProtection="1">
      <alignment horizontal="center" vertical="center" wrapText="1"/>
      <protection/>
    </xf>
    <xf numFmtId="0" fontId="14" fillId="15" borderId="35" xfId="0" applyFont="1" applyFill="1" applyBorder="1" applyAlignment="1" applyProtection="1">
      <alignment horizontal="center" vertical="center" wrapText="1"/>
      <protection/>
    </xf>
    <xf numFmtId="0" fontId="14" fillId="15" borderId="3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37" xfId="0" applyFont="1" applyBorder="1" applyAlignment="1" applyProtection="1">
      <alignment horizontal="right" vertical="center" wrapText="1"/>
      <protection/>
    </xf>
    <xf numFmtId="0" fontId="26" fillId="5" borderId="38" xfId="0" applyFont="1" applyFill="1" applyBorder="1" applyAlignment="1" applyProtection="1">
      <alignment horizontal="center" vertical="center" wrapText="1"/>
      <protection/>
    </xf>
    <xf numFmtId="0" fontId="26" fillId="5" borderId="39" xfId="0" applyFont="1" applyFill="1" applyBorder="1" applyAlignment="1" applyProtection="1">
      <alignment horizontal="center" vertical="center" wrapText="1"/>
      <protection/>
    </xf>
    <xf numFmtId="0" fontId="14" fillId="15" borderId="40" xfId="0" applyFont="1" applyFill="1" applyBorder="1" applyAlignment="1" applyProtection="1">
      <alignment horizontal="center" vertical="center" wrapText="1"/>
      <protection/>
    </xf>
    <xf numFmtId="0" fontId="14" fillId="15" borderId="41" xfId="0" applyFont="1" applyFill="1" applyBorder="1" applyAlignment="1" applyProtection="1">
      <alignment horizontal="center" vertical="center" wrapText="1"/>
      <protection/>
    </xf>
    <xf numFmtId="0" fontId="14" fillId="15" borderId="42" xfId="0" applyFont="1" applyFill="1" applyBorder="1" applyAlignment="1" applyProtection="1">
      <alignment horizontal="center" vertical="center" wrapText="1"/>
      <protection/>
    </xf>
    <xf numFmtId="0" fontId="26" fillId="5" borderId="29" xfId="0" applyFont="1" applyFill="1" applyBorder="1" applyAlignment="1" applyProtection="1">
      <alignment horizontal="left" vertical="center" wrapText="1"/>
      <protection/>
    </xf>
    <xf numFmtId="0" fontId="26" fillId="5" borderId="31" xfId="0" applyFont="1" applyFill="1" applyBorder="1" applyAlignment="1" applyProtection="1">
      <alignment horizontal="left" vertical="center" wrapText="1"/>
      <protection/>
    </xf>
    <xf numFmtId="0" fontId="25" fillId="5" borderId="27" xfId="0" applyFont="1" applyFill="1" applyBorder="1" applyAlignment="1" applyProtection="1">
      <alignment horizontal="center" vertical="center" wrapText="1"/>
      <protection/>
    </xf>
    <xf numFmtId="0" fontId="25" fillId="5" borderId="28" xfId="0" applyFont="1" applyFill="1" applyBorder="1" applyAlignment="1" applyProtection="1">
      <alignment horizontal="center" vertical="center" wrapText="1"/>
      <protection/>
    </xf>
    <xf numFmtId="0" fontId="25" fillId="14" borderId="43" xfId="0" applyFont="1" applyFill="1" applyBorder="1" applyAlignment="1" applyProtection="1">
      <alignment vertical="center" wrapText="1"/>
      <protection/>
    </xf>
    <xf numFmtId="0" fontId="25" fillId="14" borderId="14" xfId="0" applyFont="1" applyFill="1" applyBorder="1" applyAlignment="1" applyProtection="1">
      <alignment vertical="center" wrapText="1"/>
      <protection/>
    </xf>
    <xf numFmtId="0" fontId="25" fillId="14" borderId="44" xfId="0" applyFont="1" applyFill="1" applyBorder="1" applyAlignment="1" applyProtection="1">
      <alignment horizontal="center" vertical="center" wrapText="1"/>
      <protection/>
    </xf>
    <xf numFmtId="0" fontId="25" fillId="14" borderId="12" xfId="0" applyFont="1" applyFill="1" applyBorder="1" applyAlignment="1" applyProtection="1">
      <alignment horizontal="center" vertical="center" wrapText="1"/>
      <protection/>
    </xf>
    <xf numFmtId="0" fontId="25" fillId="14" borderId="44" xfId="0" applyFont="1" applyFill="1" applyBorder="1" applyAlignment="1" applyProtection="1">
      <alignment horizontal="center" vertical="center"/>
      <protection/>
    </xf>
    <xf numFmtId="0" fontId="25" fillId="14" borderId="12" xfId="0" applyFont="1" applyFill="1" applyBorder="1" applyAlignment="1" applyProtection="1">
      <alignment horizontal="center" vertical="center"/>
      <protection/>
    </xf>
    <xf numFmtId="0" fontId="25" fillId="5" borderId="27" xfId="0" applyFont="1" applyFill="1" applyBorder="1" applyAlignment="1" applyProtection="1">
      <alignment horizontal="center" vertical="center"/>
      <protection/>
    </xf>
    <xf numFmtId="0" fontId="25" fillId="5" borderId="28" xfId="0" applyFont="1" applyFill="1" applyBorder="1" applyAlignment="1" applyProtection="1">
      <alignment horizontal="center" vertical="center"/>
      <protection/>
    </xf>
    <xf numFmtId="0" fontId="26" fillId="7" borderId="44" xfId="0" applyFont="1" applyFill="1" applyBorder="1" applyAlignment="1" applyProtection="1">
      <alignment horizontal="center" vertical="center" wrapText="1"/>
      <protection/>
    </xf>
    <xf numFmtId="0" fontId="26" fillId="7" borderId="12" xfId="0" applyFont="1" applyFill="1" applyBorder="1" applyAlignment="1" applyProtection="1">
      <alignment horizontal="center" vertical="center" wrapText="1"/>
      <protection/>
    </xf>
    <xf numFmtId="0" fontId="14" fillId="2" borderId="4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25" fillId="7" borderId="43" xfId="0" applyFont="1" applyFill="1" applyBorder="1" applyAlignment="1" applyProtection="1">
      <alignment horizontal="center" vertical="center" wrapText="1"/>
      <protection/>
    </xf>
    <xf numFmtId="0" fontId="25" fillId="7" borderId="14" xfId="0" applyFont="1" applyFill="1" applyBorder="1" applyAlignment="1" applyProtection="1">
      <alignment horizontal="center" vertical="center" wrapText="1"/>
      <protection/>
    </xf>
    <xf numFmtId="0" fontId="25" fillId="7" borderId="44" xfId="0" applyFont="1" applyFill="1" applyBorder="1" applyAlignment="1" applyProtection="1">
      <alignment horizontal="center" vertical="center" wrapText="1"/>
      <protection/>
    </xf>
    <xf numFmtId="0" fontId="25" fillId="7" borderId="12" xfId="0" applyFont="1" applyFill="1" applyBorder="1" applyAlignment="1" applyProtection="1">
      <alignment horizontal="center" vertical="center" wrapText="1"/>
      <protection/>
    </xf>
    <xf numFmtId="0" fontId="25" fillId="5" borderId="29" xfId="0" applyFont="1" applyFill="1" applyBorder="1" applyAlignment="1" applyProtection="1">
      <alignment horizontal="left" vertical="center"/>
      <protection/>
    </xf>
    <xf numFmtId="0" fontId="25" fillId="5" borderId="3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1" fillId="0" borderId="26" xfId="0" applyFont="1" applyBorder="1" applyAlignment="1">
      <alignment horizontal="left" vertical="center" wrapText="1"/>
    </xf>
    <xf numFmtId="0" fontId="10" fillId="0" borderId="2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7</xdr:row>
      <xdr:rowOff>28575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5900" cy="15335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28575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14192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9525</xdr:colOff>
      <xdr:row>7</xdr:row>
      <xdr:rowOff>104775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562100" cy="17145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219075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5" cy="13716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6</xdr:row>
      <xdr:rowOff>371475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6400" cy="18097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4"/>
  <sheetViews>
    <sheetView showGridLines="0" workbookViewId="0" topLeftCell="A1">
      <selection activeCell="C25" sqref="C25"/>
    </sheetView>
  </sheetViews>
  <sheetFormatPr defaultColWidth="15.140625" defaultRowHeight="15"/>
  <cols>
    <col min="1" max="1" width="9.7109375" style="2" customWidth="1"/>
    <col min="2" max="2" width="36.28125" style="2" customWidth="1"/>
    <col min="3" max="3" width="19.140625" style="2" customWidth="1"/>
    <col min="4" max="7" width="14.28125" style="2" customWidth="1"/>
    <col min="8" max="8" width="11.7109375" style="2" customWidth="1"/>
    <col min="9" max="9" width="8.28125" style="2" customWidth="1"/>
    <col min="10" max="26" width="10.00390625" style="2" customWidth="1"/>
    <col min="27" max="16384" width="15.140625" style="2" customWidth="1"/>
  </cols>
  <sheetData>
    <row r="1" spans="1:9" ht="15.75" customHeight="1">
      <c r="A1" s="1"/>
      <c r="B1" s="200" t="s">
        <v>83</v>
      </c>
      <c r="C1" s="201"/>
      <c r="D1" s="201"/>
      <c r="E1" s="201"/>
      <c r="F1" s="201"/>
      <c r="G1" s="201"/>
      <c r="H1" s="201"/>
      <c r="I1" s="201"/>
    </row>
    <row r="2" spans="1:9" ht="15.75" customHeight="1">
      <c r="A2" s="1"/>
      <c r="B2" s="201"/>
      <c r="C2" s="201"/>
      <c r="D2" s="201"/>
      <c r="E2" s="201"/>
      <c r="F2" s="201"/>
      <c r="G2" s="201"/>
      <c r="H2" s="201"/>
      <c r="I2" s="201"/>
    </row>
    <row r="3" spans="1:9" ht="15.75" customHeight="1">
      <c r="A3" s="1"/>
      <c r="B3" s="201"/>
      <c r="C3" s="201"/>
      <c r="D3" s="201"/>
      <c r="E3" s="201"/>
      <c r="F3" s="201"/>
      <c r="G3" s="201"/>
      <c r="H3" s="201"/>
      <c r="I3" s="201"/>
    </row>
    <row r="4" spans="1:9" ht="15.75" customHeight="1">
      <c r="A4" s="1"/>
      <c r="B4" s="39"/>
      <c r="C4" s="39"/>
      <c r="D4" s="39"/>
      <c r="E4" s="39"/>
      <c r="F4" s="39"/>
      <c r="G4" s="39"/>
      <c r="H4" s="39"/>
      <c r="I4" s="39"/>
    </row>
    <row r="5" spans="1:9" ht="15.75" customHeight="1">
      <c r="A5" s="1"/>
      <c r="B5" s="200" t="s">
        <v>0</v>
      </c>
      <c r="C5" s="200"/>
      <c r="D5" s="200"/>
      <c r="E5" s="200"/>
      <c r="F5" s="200"/>
      <c r="G5" s="200"/>
      <c r="H5" s="200"/>
      <c r="I5" s="200"/>
    </row>
    <row r="6" spans="1:9" ht="15.75" customHeight="1">
      <c r="A6" s="1"/>
      <c r="B6" s="3"/>
      <c r="C6" s="4"/>
      <c r="D6" s="4"/>
      <c r="E6" s="1"/>
      <c r="F6" s="1"/>
      <c r="G6" s="1"/>
      <c r="H6" s="1"/>
      <c r="I6" s="1"/>
    </row>
    <row r="7" spans="1:9" ht="24" customHeight="1">
      <c r="A7" s="1"/>
      <c r="B7" s="150" t="s">
        <v>1</v>
      </c>
      <c r="C7" s="203"/>
      <c r="D7" s="203"/>
      <c r="E7" s="203"/>
      <c r="F7" s="203"/>
      <c r="G7" s="203"/>
      <c r="H7" s="203"/>
      <c r="I7" s="203"/>
    </row>
    <row r="8" spans="1:9" ht="28.5" customHeight="1">
      <c r="A8" s="1"/>
      <c r="B8" s="144" t="s">
        <v>2</v>
      </c>
      <c r="C8" s="7"/>
      <c r="D8" s="8"/>
      <c r="E8" s="8"/>
      <c r="F8" s="8"/>
      <c r="G8" s="8"/>
      <c r="H8" s="8"/>
      <c r="I8" s="8"/>
    </row>
    <row r="9" spans="1:9" ht="24" customHeight="1">
      <c r="A9" s="1"/>
      <c r="B9" s="143" t="s">
        <v>3</v>
      </c>
      <c r="C9" s="6"/>
      <c r="D9" s="6"/>
      <c r="E9" s="6"/>
      <c r="F9" s="8"/>
      <c r="G9" s="8"/>
      <c r="H9" s="8"/>
      <c r="I9" s="8"/>
    </row>
    <row r="10" spans="1:9" ht="31.5" customHeight="1">
      <c r="A10" s="1"/>
      <c r="B10" s="145" t="s">
        <v>4</v>
      </c>
      <c r="C10" s="9"/>
      <c r="D10" s="9"/>
      <c r="E10" s="9"/>
      <c r="F10" s="10"/>
      <c r="G10" s="10"/>
      <c r="H10" s="10"/>
      <c r="I10" s="10"/>
    </row>
    <row r="11" spans="1:9" ht="28.5" customHeight="1">
      <c r="A11" s="1"/>
      <c r="B11" s="145" t="s">
        <v>5</v>
      </c>
      <c r="C11" s="8"/>
      <c r="D11" s="10"/>
      <c r="E11" s="10"/>
      <c r="F11" s="10"/>
      <c r="G11" s="10"/>
      <c r="H11" s="10"/>
      <c r="I11" s="10"/>
    </row>
    <row r="12" spans="1:9" ht="24" customHeight="1">
      <c r="A12" s="1"/>
      <c r="B12" s="143" t="s">
        <v>6</v>
      </c>
      <c r="C12" s="11"/>
      <c r="D12" s="6"/>
      <c r="E12" s="6"/>
      <c r="F12" s="6"/>
      <c r="G12" s="6"/>
      <c r="H12" s="6"/>
      <c r="I12" s="6"/>
    </row>
    <row r="13" spans="1:9" ht="24" customHeight="1">
      <c r="A13" s="1"/>
      <c r="B13" s="143" t="s">
        <v>7</v>
      </c>
      <c r="C13" s="6"/>
      <c r="D13" s="6"/>
      <c r="E13" s="6"/>
      <c r="F13" s="8"/>
      <c r="G13" s="8"/>
      <c r="H13" s="8"/>
      <c r="I13" s="8"/>
    </row>
    <row r="14" spans="1:9" ht="24" customHeight="1">
      <c r="A14" s="1"/>
      <c r="B14" s="144" t="s">
        <v>8</v>
      </c>
      <c r="C14" s="11"/>
      <c r="D14" s="11"/>
      <c r="E14" s="11"/>
      <c r="F14" s="8"/>
      <c r="G14" s="8"/>
      <c r="H14" s="8"/>
      <c r="I14" s="8"/>
    </row>
    <row r="15" spans="1:9" ht="24" customHeight="1">
      <c r="A15" s="1"/>
      <c r="B15" s="143" t="s">
        <v>9</v>
      </c>
      <c r="C15" s="11"/>
      <c r="D15" s="11"/>
      <c r="E15" s="11"/>
      <c r="F15" s="8"/>
      <c r="G15" s="8"/>
      <c r="H15" s="8"/>
      <c r="I15" s="8"/>
    </row>
    <row r="16" spans="1:9" ht="24" customHeight="1">
      <c r="A16" s="1"/>
      <c r="B16" s="143" t="s">
        <v>10</v>
      </c>
      <c r="C16" s="12"/>
      <c r="D16" s="11"/>
      <c r="E16" s="11"/>
      <c r="F16" s="8"/>
      <c r="G16" s="8"/>
      <c r="H16" s="8"/>
      <c r="I16" s="8"/>
    </row>
    <row r="17" spans="1:9" ht="24" customHeight="1">
      <c r="A17" s="1"/>
      <c r="B17" s="143"/>
      <c r="C17" s="202" t="s">
        <v>11</v>
      </c>
      <c r="D17" s="202"/>
      <c r="E17" s="202"/>
      <c r="F17" s="1"/>
      <c r="G17" s="1"/>
      <c r="H17" s="1"/>
      <c r="I17" s="1"/>
    </row>
    <row r="18" spans="1:9" ht="24" customHeight="1">
      <c r="A18" s="1"/>
      <c r="B18" s="146"/>
      <c r="C18" s="1"/>
      <c r="D18" s="1"/>
      <c r="E18" s="1"/>
      <c r="F18" s="1"/>
      <c r="G18" s="1"/>
      <c r="H18" s="1"/>
      <c r="I18" s="1"/>
    </row>
    <row r="19" spans="1:9" ht="35.25" customHeight="1">
      <c r="A19" s="1"/>
      <c r="B19" s="147"/>
      <c r="C19" s="13" t="s">
        <v>12</v>
      </c>
      <c r="D19" s="14" t="s">
        <v>13</v>
      </c>
      <c r="E19" s="14" t="s">
        <v>14</v>
      </c>
      <c r="F19" s="14" t="s">
        <v>15</v>
      </c>
      <c r="G19" s="14" t="s">
        <v>16</v>
      </c>
      <c r="H19" s="1"/>
      <c r="I19" s="1"/>
    </row>
    <row r="20" spans="1:9" ht="24" customHeight="1">
      <c r="A20" s="1"/>
      <c r="B20" s="146"/>
      <c r="C20" s="15" t="s">
        <v>17</v>
      </c>
      <c r="D20" s="180"/>
      <c r="E20" s="180"/>
      <c r="F20" s="180"/>
      <c r="G20" s="180"/>
      <c r="H20" s="1"/>
      <c r="I20" s="1"/>
    </row>
    <row r="21" spans="1:9" ht="15">
      <c r="A21" s="1"/>
      <c r="B21" s="146"/>
      <c r="C21" s="1"/>
      <c r="D21" s="1"/>
      <c r="E21" s="1"/>
      <c r="F21" s="1"/>
      <c r="G21" s="1"/>
      <c r="H21" s="1"/>
      <c r="I21" s="1"/>
    </row>
    <row r="22" spans="1:9" ht="16.5" customHeight="1">
      <c r="A22" s="1"/>
      <c r="B22" s="147"/>
      <c r="C22" s="15" t="s">
        <v>18</v>
      </c>
      <c r="D22" s="180"/>
      <c r="E22" s="180"/>
      <c r="F22" s="180"/>
      <c r="G22" s="180"/>
      <c r="H22" s="1"/>
      <c r="I22" s="1"/>
    </row>
    <row r="23" spans="1:9" ht="8.25" customHeight="1">
      <c r="A23" s="1"/>
      <c r="B23" s="146"/>
      <c r="C23" s="1"/>
      <c r="D23" s="1"/>
      <c r="E23" s="1"/>
      <c r="F23" s="1"/>
      <c r="G23" s="1"/>
      <c r="H23" s="1"/>
      <c r="I23" s="1"/>
    </row>
    <row r="24" spans="1:9" ht="24" customHeight="1">
      <c r="A24" s="1"/>
      <c r="B24" s="148" t="s">
        <v>19</v>
      </c>
      <c r="C24" s="8"/>
      <c r="D24" s="1"/>
      <c r="E24" s="1"/>
      <c r="F24" s="1"/>
      <c r="G24" s="1"/>
      <c r="H24" s="1"/>
      <c r="I24" s="1"/>
    </row>
    <row r="25" spans="1:9" ht="24" customHeight="1">
      <c r="A25" s="1"/>
      <c r="B25" s="147" t="s">
        <v>20</v>
      </c>
      <c r="C25" s="9"/>
      <c r="D25" s="16"/>
      <c r="E25" s="16"/>
      <c r="F25" s="16"/>
      <c r="G25" s="16"/>
      <c r="H25" s="16"/>
      <c r="I25" s="16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">
      <c r="A994" s="1"/>
      <c r="B994" s="1"/>
      <c r="C994" s="1"/>
      <c r="D994" s="1"/>
      <c r="E994" s="1"/>
      <c r="F994" s="1"/>
      <c r="G994" s="1"/>
      <c r="H994" s="1"/>
      <c r="I994" s="1"/>
    </row>
  </sheetData>
  <sheetProtection algorithmName="SHA-512" hashValue="F7ccutinTAikNlkJxTUXmNskEeFNiqj4PPADNzAeZs9w6FmXq6JF3dFVN8jjZj4cuCyfFSHIL/t7MvFFuusQCg==" saltValue="BfXv2DxE6MIDrLErIKy9sQ==" spinCount="100000" sheet="1" objects="1" scenarios="1" selectLockedCells="1"/>
  <protectedRanges>
    <protectedRange sqref="C25" name="Intervalo4"/>
    <protectedRange sqref="D22:G22" name="Intervalo3"/>
    <protectedRange sqref="D20:G20" name="Intervalo2"/>
    <protectedRange sqref="C7:C16" name="Intervalo1"/>
  </protectedRanges>
  <mergeCells count="4">
    <mergeCell ref="B1:I3"/>
    <mergeCell ref="B5:I5"/>
    <mergeCell ref="C17:E17"/>
    <mergeCell ref="C7:I7"/>
  </mergeCells>
  <printOptions/>
  <pageMargins left="0.7" right="0.7" top="0.75" bottom="0.75" header="0.3" footer="0.3"/>
  <pageSetup fitToHeight="1" fitToWidth="1" horizontalDpi="600" verticalDpi="600" orientation="landscape" paperSize="9" scale="6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47"/>
  <sheetViews>
    <sheetView showGridLines="0" tabSelected="1" workbookViewId="0" topLeftCell="F3">
      <selection activeCell="K11" sqref="K11"/>
    </sheetView>
  </sheetViews>
  <sheetFormatPr defaultColWidth="8.8515625" defaultRowHeight="15"/>
  <cols>
    <col min="1" max="1" width="19.140625" style="90" customWidth="1"/>
    <col min="2" max="2" width="9.140625" style="90" customWidth="1"/>
    <col min="3" max="5" width="8.8515625" style="90" customWidth="1"/>
    <col min="6" max="6" width="106.28125" style="90" bestFit="1" customWidth="1"/>
    <col min="7" max="7" width="8.8515625" style="90" customWidth="1"/>
    <col min="8" max="8" width="61.7109375" style="90" customWidth="1"/>
    <col min="9" max="9" width="15.28125" style="90" customWidth="1"/>
    <col min="10" max="10" width="17.8515625" style="90" customWidth="1"/>
    <col min="11" max="11" width="38.140625" style="90" customWidth="1"/>
    <col min="12" max="12" width="31.140625" style="90" customWidth="1"/>
    <col min="13" max="13" width="32.140625" style="90" customWidth="1"/>
    <col min="14" max="14" width="79.7109375" style="90" bestFit="1" customWidth="1"/>
    <col min="15" max="16384" width="8.8515625" style="90" customWidth="1"/>
  </cols>
  <sheetData>
    <row r="1" spans="2:10" s="159" customFormat="1" ht="37.5" customHeight="1">
      <c r="B1" s="204" t="str">
        <f>Identificação!B1</f>
        <v>FORMULÁRIO DE CANDIDATURA AO CONCURSO DE RECRUTAMENTO DE UM PROFESSOR ADJUNTO</v>
      </c>
      <c r="C1" s="205"/>
      <c r="D1" s="205"/>
      <c r="E1" s="205"/>
      <c r="F1" s="205"/>
      <c r="G1" s="205"/>
      <c r="H1" s="205"/>
      <c r="I1" s="205"/>
      <c r="J1" s="205"/>
    </row>
    <row r="2" spans="2:10" s="159" customFormat="1" ht="6.75" customHeight="1">
      <c r="B2" s="206"/>
      <c r="C2" s="205"/>
      <c r="D2" s="205"/>
      <c r="E2" s="205"/>
      <c r="F2" s="205"/>
      <c r="G2" s="205"/>
      <c r="H2" s="205"/>
      <c r="J2" s="139"/>
    </row>
    <row r="3" spans="2:10" s="159" customFormat="1" ht="15.75" customHeight="1" thickBot="1">
      <c r="B3" s="207" t="s">
        <v>21</v>
      </c>
      <c r="C3" s="208"/>
      <c r="D3" s="209">
        <f>Identificação!C7</f>
        <v>0</v>
      </c>
      <c r="E3" s="210"/>
      <c r="F3" s="210"/>
      <c r="G3" s="210"/>
      <c r="H3" s="210"/>
      <c r="J3" s="139"/>
    </row>
    <row r="4" spans="2:10" s="159" customFormat="1" ht="12" customHeight="1">
      <c r="B4" s="160"/>
      <c r="C4" s="161"/>
      <c r="D4" s="162"/>
      <c r="E4" s="162"/>
      <c r="F4" s="163"/>
      <c r="G4" s="164"/>
      <c r="H4" s="139"/>
      <c r="J4" s="139"/>
    </row>
    <row r="5" spans="2:10" s="159" customFormat="1" ht="18.75" customHeight="1">
      <c r="B5" s="165" t="s">
        <v>137</v>
      </c>
      <c r="F5" s="166"/>
      <c r="G5" s="167"/>
      <c r="H5" s="168"/>
      <c r="J5" s="139"/>
    </row>
    <row r="6" spans="2:10" s="159" customFormat="1" ht="18.75" customHeight="1" thickBot="1">
      <c r="B6" s="169"/>
      <c r="C6" s="143"/>
      <c r="D6" s="143"/>
      <c r="E6" s="143"/>
      <c r="F6" s="166"/>
      <c r="G6" s="167"/>
      <c r="H6" s="168"/>
      <c r="J6" s="139"/>
    </row>
    <row r="7" spans="2:14" s="159" customFormat="1" ht="18.75" customHeight="1">
      <c r="B7" s="169"/>
      <c r="C7" s="143"/>
      <c r="D7" s="143"/>
      <c r="E7" s="143"/>
      <c r="F7" s="218" t="s">
        <v>22</v>
      </c>
      <c r="G7" s="216" t="s">
        <v>23</v>
      </c>
      <c r="H7" s="216" t="s">
        <v>24</v>
      </c>
      <c r="I7" s="216" t="s">
        <v>25</v>
      </c>
      <c r="J7" s="216" t="s">
        <v>26</v>
      </c>
      <c r="K7" s="226" t="s">
        <v>27</v>
      </c>
      <c r="L7" s="227"/>
      <c r="M7" s="228"/>
      <c r="N7" s="220" t="s">
        <v>28</v>
      </c>
    </row>
    <row r="8" spans="2:14" s="159" customFormat="1" ht="18.75" customHeight="1">
      <c r="B8" s="169"/>
      <c r="C8" s="143"/>
      <c r="D8" s="143"/>
      <c r="E8" s="143"/>
      <c r="F8" s="219"/>
      <c r="G8" s="217"/>
      <c r="H8" s="217"/>
      <c r="I8" s="217"/>
      <c r="J8" s="217"/>
      <c r="K8" s="107" t="s">
        <v>29</v>
      </c>
      <c r="L8" s="107" t="s">
        <v>30</v>
      </c>
      <c r="M8" s="107" t="s">
        <v>31</v>
      </c>
      <c r="N8" s="221"/>
    </row>
    <row r="9" spans="2:14" s="171" customFormat="1" ht="18.75" customHeight="1">
      <c r="B9" s="170"/>
      <c r="F9" s="91" t="s">
        <v>32</v>
      </c>
      <c r="G9" s="151" t="s">
        <v>33</v>
      </c>
      <c r="H9" s="151" t="s">
        <v>34</v>
      </c>
      <c r="I9" s="151" t="s">
        <v>35</v>
      </c>
      <c r="J9" s="151" t="s">
        <v>36</v>
      </c>
      <c r="K9" s="107" t="s">
        <v>37</v>
      </c>
      <c r="L9" s="123" t="s">
        <v>38</v>
      </c>
      <c r="M9" s="108" t="s">
        <v>39</v>
      </c>
      <c r="N9" s="124" t="s">
        <v>40</v>
      </c>
    </row>
    <row r="10" spans="6:14" ht="36" customHeight="1">
      <c r="F10" s="229" t="s">
        <v>138</v>
      </c>
      <c r="G10" s="59" t="s">
        <v>41</v>
      </c>
      <c r="H10" s="60" t="s">
        <v>196</v>
      </c>
      <c r="I10" s="59" t="s">
        <v>192</v>
      </c>
      <c r="J10" s="59">
        <v>25</v>
      </c>
      <c r="K10" s="35"/>
      <c r="L10" s="125">
        <f>J10*K10</f>
        <v>0</v>
      </c>
      <c r="M10" s="125"/>
      <c r="N10" s="175"/>
    </row>
    <row r="11" spans="6:14" ht="36" customHeight="1">
      <c r="F11" s="230"/>
      <c r="G11" s="59" t="s">
        <v>42</v>
      </c>
      <c r="H11" s="60" t="s">
        <v>193</v>
      </c>
      <c r="I11" s="59" t="s">
        <v>192</v>
      </c>
      <c r="J11" s="59">
        <v>5</v>
      </c>
      <c r="K11" s="35"/>
      <c r="L11" s="125">
        <f>J11*K11</f>
        <v>0</v>
      </c>
      <c r="M11" s="125"/>
      <c r="N11" s="175"/>
    </row>
    <row r="12" spans="6:14" ht="15">
      <c r="F12" s="61" t="s">
        <v>139</v>
      </c>
      <c r="G12" s="119"/>
      <c r="H12" s="104"/>
      <c r="I12" s="119"/>
      <c r="J12" s="120"/>
      <c r="K12" s="154"/>
      <c r="L12" s="126">
        <f>MIN(30,(SUM(L10:L11)))</f>
        <v>0</v>
      </c>
      <c r="M12" s="126">
        <f>L12</f>
        <v>0</v>
      </c>
      <c r="N12" s="127"/>
    </row>
    <row r="13" spans="6:14" ht="15">
      <c r="F13" s="213" t="s">
        <v>136</v>
      </c>
      <c r="G13" s="121"/>
      <c r="H13" s="58" t="s">
        <v>140</v>
      </c>
      <c r="I13" s="211" t="s">
        <v>141</v>
      </c>
      <c r="J13" s="212"/>
      <c r="K13" s="155"/>
      <c r="L13" s="83">
        <f>MIN(5,(SUM(L14:L15)))</f>
        <v>0</v>
      </c>
      <c r="M13" s="83"/>
      <c r="N13" s="176"/>
    </row>
    <row r="14" spans="6:14" ht="15">
      <c r="F14" s="214"/>
      <c r="G14" s="66" t="s">
        <v>43</v>
      </c>
      <c r="H14" s="60" t="s">
        <v>142</v>
      </c>
      <c r="I14" s="66" t="s">
        <v>48</v>
      </c>
      <c r="J14" s="66">
        <v>3</v>
      </c>
      <c r="K14" s="36"/>
      <c r="L14" s="128">
        <f>J14*K14</f>
        <v>0</v>
      </c>
      <c r="M14" s="129"/>
      <c r="N14" s="175"/>
    </row>
    <row r="15" spans="6:14" ht="15">
      <c r="F15" s="214"/>
      <c r="G15" s="66" t="s">
        <v>44</v>
      </c>
      <c r="H15" s="60" t="s">
        <v>50</v>
      </c>
      <c r="I15" s="66" t="s">
        <v>48</v>
      </c>
      <c r="J15" s="66">
        <v>0.5</v>
      </c>
      <c r="K15" s="36"/>
      <c r="L15" s="128">
        <f>J15*K15</f>
        <v>0</v>
      </c>
      <c r="M15" s="129"/>
      <c r="N15" s="175"/>
    </row>
    <row r="16" spans="6:14" ht="14.25" customHeight="1">
      <c r="F16" s="214"/>
      <c r="G16" s="121"/>
      <c r="H16" s="58" t="s">
        <v>143</v>
      </c>
      <c r="I16" s="211" t="s">
        <v>144</v>
      </c>
      <c r="J16" s="212"/>
      <c r="K16" s="156"/>
      <c r="L16" s="83">
        <f>MIN(10,(SUM(L17:L18)))</f>
        <v>0</v>
      </c>
      <c r="M16" s="129"/>
      <c r="N16" s="175"/>
    </row>
    <row r="17" spans="6:14" ht="15">
      <c r="F17" s="214"/>
      <c r="G17" s="66" t="s">
        <v>45</v>
      </c>
      <c r="H17" s="60" t="s">
        <v>145</v>
      </c>
      <c r="I17" s="66" t="s">
        <v>54</v>
      </c>
      <c r="J17" s="66">
        <v>0.5</v>
      </c>
      <c r="K17" s="36"/>
      <c r="L17" s="128">
        <f>J17*K17</f>
        <v>0</v>
      </c>
      <c r="M17" s="129"/>
      <c r="N17" s="175"/>
    </row>
    <row r="18" spans="6:14" ht="15">
      <c r="F18" s="214"/>
      <c r="G18" s="66" t="s">
        <v>46</v>
      </c>
      <c r="H18" s="60" t="s">
        <v>146</v>
      </c>
      <c r="I18" s="66" t="s">
        <v>54</v>
      </c>
      <c r="J18" s="66">
        <v>0.25</v>
      </c>
      <c r="K18" s="36"/>
      <c r="L18" s="128">
        <f>J18*K18</f>
        <v>0</v>
      </c>
      <c r="M18" s="129"/>
      <c r="N18" s="175"/>
    </row>
    <row r="19" spans="6:14" ht="15">
      <c r="F19" s="214"/>
      <c r="G19" s="121"/>
      <c r="H19" s="58" t="s">
        <v>147</v>
      </c>
      <c r="I19" s="211" t="s">
        <v>148</v>
      </c>
      <c r="J19" s="212"/>
      <c r="K19" s="156"/>
      <c r="L19" s="83">
        <f>MIN(20,(SUM(L20:L23)))</f>
        <v>0</v>
      </c>
      <c r="M19" s="129"/>
      <c r="N19" s="175"/>
    </row>
    <row r="20" spans="6:14" ht="15">
      <c r="F20" s="214"/>
      <c r="G20" s="66" t="s">
        <v>47</v>
      </c>
      <c r="H20" s="60" t="s">
        <v>189</v>
      </c>
      <c r="I20" s="66" t="s">
        <v>61</v>
      </c>
      <c r="J20" s="66">
        <v>2</v>
      </c>
      <c r="K20" s="36"/>
      <c r="L20" s="128">
        <f>J20*K20</f>
        <v>0</v>
      </c>
      <c r="M20" s="129"/>
      <c r="N20" s="175"/>
    </row>
    <row r="21" spans="6:14" ht="15">
      <c r="F21" s="214"/>
      <c r="G21" s="66" t="s">
        <v>49</v>
      </c>
      <c r="H21" s="60" t="s">
        <v>190</v>
      </c>
      <c r="I21" s="66" t="s">
        <v>61</v>
      </c>
      <c r="J21" s="66">
        <v>1</v>
      </c>
      <c r="K21" s="36"/>
      <c r="L21" s="128">
        <f>J21*K21</f>
        <v>0</v>
      </c>
      <c r="M21" s="129"/>
      <c r="N21" s="175"/>
    </row>
    <row r="22" spans="6:14" ht="15">
      <c r="F22" s="214"/>
      <c r="G22" s="66" t="s">
        <v>51</v>
      </c>
      <c r="H22" s="60" t="s">
        <v>187</v>
      </c>
      <c r="I22" s="66" t="s">
        <v>61</v>
      </c>
      <c r="J22" s="66">
        <v>1.5</v>
      </c>
      <c r="K22" s="36"/>
      <c r="L22" s="128">
        <f>J22*K22</f>
        <v>0</v>
      </c>
      <c r="M22" s="129"/>
      <c r="N22" s="175"/>
    </row>
    <row r="23" spans="6:14" ht="15">
      <c r="F23" s="214"/>
      <c r="G23" s="66" t="s">
        <v>52</v>
      </c>
      <c r="H23" s="60" t="s">
        <v>188</v>
      </c>
      <c r="I23" s="66" t="s">
        <v>61</v>
      </c>
      <c r="J23" s="66">
        <v>0.75</v>
      </c>
      <c r="K23" s="36"/>
      <c r="L23" s="128">
        <f>J23*K23</f>
        <v>0</v>
      </c>
      <c r="M23" s="129"/>
      <c r="N23" s="175"/>
    </row>
    <row r="24" spans="6:14" ht="15">
      <c r="F24" s="214"/>
      <c r="G24" s="121"/>
      <c r="H24" s="58" t="s">
        <v>149</v>
      </c>
      <c r="I24" s="224" t="s">
        <v>144</v>
      </c>
      <c r="J24" s="225"/>
      <c r="K24" s="156"/>
      <c r="L24" s="83">
        <f>MIN(10,(SUM(L25:L26)))</f>
        <v>0</v>
      </c>
      <c r="M24" s="129"/>
      <c r="N24" s="175"/>
    </row>
    <row r="25" spans="6:14" ht="15">
      <c r="F25" s="214"/>
      <c r="G25" s="66" t="s">
        <v>53</v>
      </c>
      <c r="H25" s="60" t="s">
        <v>60</v>
      </c>
      <c r="I25" s="66" t="s">
        <v>64</v>
      </c>
      <c r="J25" s="66">
        <v>1</v>
      </c>
      <c r="K25" s="36"/>
      <c r="L25" s="128">
        <f>J25*K25</f>
        <v>0</v>
      </c>
      <c r="M25" s="129"/>
      <c r="N25" s="175"/>
    </row>
    <row r="26" spans="6:14" ht="15" customHeight="1">
      <c r="F26" s="215"/>
      <c r="G26" s="66" t="s">
        <v>55</v>
      </c>
      <c r="H26" s="60" t="s">
        <v>58</v>
      </c>
      <c r="I26" s="66" t="s">
        <v>64</v>
      </c>
      <c r="J26" s="66">
        <v>0.5</v>
      </c>
      <c r="K26" s="36"/>
      <c r="L26" s="128">
        <f>J26*K26</f>
        <v>0</v>
      </c>
      <c r="M26" s="129"/>
      <c r="N26" s="175"/>
    </row>
    <row r="27" spans="6:14" ht="15">
      <c r="F27" s="61" t="s">
        <v>67</v>
      </c>
      <c r="G27" s="103"/>
      <c r="H27" s="104"/>
      <c r="I27" s="103"/>
      <c r="J27" s="103"/>
      <c r="K27" s="157"/>
      <c r="L27" s="130">
        <f>L13+L16+L19+L24</f>
        <v>0</v>
      </c>
      <c r="M27" s="126">
        <f>L27</f>
        <v>0</v>
      </c>
      <c r="N27" s="177"/>
    </row>
    <row r="28" spans="6:14" ht="18.75" customHeight="1">
      <c r="F28" s="213" t="s">
        <v>150</v>
      </c>
      <c r="G28" s="121"/>
      <c r="H28" s="121"/>
      <c r="I28" s="211" t="s">
        <v>141</v>
      </c>
      <c r="J28" s="212"/>
      <c r="K28" s="156"/>
      <c r="L28" s="128"/>
      <c r="M28" s="129"/>
      <c r="N28" s="175"/>
    </row>
    <row r="29" spans="6:14" ht="25.5" customHeight="1">
      <c r="F29" s="214"/>
      <c r="G29" s="66" t="s">
        <v>56</v>
      </c>
      <c r="H29" s="60" t="s">
        <v>151</v>
      </c>
      <c r="I29" s="66" t="s">
        <v>70</v>
      </c>
      <c r="J29" s="66">
        <v>3</v>
      </c>
      <c r="K29" s="36"/>
      <c r="L29" s="128">
        <f>J29*K29</f>
        <v>0</v>
      </c>
      <c r="M29" s="129"/>
      <c r="N29" s="175"/>
    </row>
    <row r="30" spans="6:14" ht="15">
      <c r="F30" s="215"/>
      <c r="G30" s="66" t="s">
        <v>57</v>
      </c>
      <c r="H30" s="60" t="s">
        <v>152</v>
      </c>
      <c r="I30" s="66" t="s">
        <v>70</v>
      </c>
      <c r="J30" s="66">
        <v>2</v>
      </c>
      <c r="K30" s="36"/>
      <c r="L30" s="128">
        <f>J30*K30</f>
        <v>0</v>
      </c>
      <c r="M30" s="129"/>
      <c r="N30" s="175"/>
    </row>
    <row r="31" spans="6:14" ht="15">
      <c r="F31" s="61" t="s">
        <v>67</v>
      </c>
      <c r="G31" s="103"/>
      <c r="H31" s="104"/>
      <c r="I31" s="103"/>
      <c r="J31" s="103"/>
      <c r="K31" s="157"/>
      <c r="L31" s="130">
        <f>MIN(5,(SUM(L29:L30)))</f>
        <v>0</v>
      </c>
      <c r="M31" s="126">
        <f>L31</f>
        <v>0</v>
      </c>
      <c r="N31" s="177"/>
    </row>
    <row r="32" spans="6:14" ht="15">
      <c r="F32" s="213" t="s">
        <v>71</v>
      </c>
      <c r="G32" s="121"/>
      <c r="H32" s="121"/>
      <c r="I32" s="211" t="s">
        <v>141</v>
      </c>
      <c r="J32" s="212"/>
      <c r="K32" s="156"/>
      <c r="L32" s="128"/>
      <c r="M32" s="131"/>
      <c r="N32" s="175"/>
    </row>
    <row r="33" spans="6:14" ht="30">
      <c r="F33" s="214"/>
      <c r="G33" s="66"/>
      <c r="H33" s="58" t="s">
        <v>153</v>
      </c>
      <c r="I33" s="65"/>
      <c r="J33" s="65"/>
      <c r="K33" s="156"/>
      <c r="L33" s="83">
        <f>MIN(5,(SUM(L34:L35)))</f>
        <v>0</v>
      </c>
      <c r="M33" s="131"/>
      <c r="N33" s="175"/>
    </row>
    <row r="34" spans="6:14" ht="15">
      <c r="F34" s="214"/>
      <c r="G34" s="66" t="s">
        <v>59</v>
      </c>
      <c r="H34" s="60" t="s">
        <v>60</v>
      </c>
      <c r="I34" s="66" t="s">
        <v>72</v>
      </c>
      <c r="J34" s="66">
        <v>1</v>
      </c>
      <c r="K34" s="36"/>
      <c r="L34" s="128">
        <f>J34*K34</f>
        <v>0</v>
      </c>
      <c r="M34" s="131"/>
      <c r="N34" s="175"/>
    </row>
    <row r="35" spans="6:14" ht="15">
      <c r="F35" s="214"/>
      <c r="G35" s="66" t="s">
        <v>62</v>
      </c>
      <c r="H35" s="60" t="s">
        <v>58</v>
      </c>
      <c r="I35" s="66" t="s">
        <v>72</v>
      </c>
      <c r="J35" s="66">
        <v>0.5</v>
      </c>
      <c r="K35" s="36"/>
      <c r="L35" s="128">
        <f>J35*K35</f>
        <v>0</v>
      </c>
      <c r="M35" s="131"/>
      <c r="N35" s="175"/>
    </row>
    <row r="36" spans="6:14" ht="15.75" customHeight="1">
      <c r="F36" s="214"/>
      <c r="G36" s="121"/>
      <c r="H36" s="58" t="s">
        <v>154</v>
      </c>
      <c r="I36" s="211" t="s">
        <v>191</v>
      </c>
      <c r="J36" s="212"/>
      <c r="K36" s="156"/>
      <c r="L36" s="83">
        <f>MIN(0.5,(SUM(L37:L38)))</f>
        <v>0</v>
      </c>
      <c r="M36" s="131"/>
      <c r="N36" s="175"/>
    </row>
    <row r="37" spans="6:14" ht="15">
      <c r="F37" s="214"/>
      <c r="G37" s="66" t="s">
        <v>63</v>
      </c>
      <c r="H37" s="60" t="s">
        <v>60</v>
      </c>
      <c r="I37" s="66" t="s">
        <v>72</v>
      </c>
      <c r="J37" s="66">
        <v>0.25</v>
      </c>
      <c r="K37" s="36"/>
      <c r="L37" s="128">
        <f>J37*K37</f>
        <v>0</v>
      </c>
      <c r="M37" s="131"/>
      <c r="N37" s="175"/>
    </row>
    <row r="38" spans="6:14" ht="15" customHeight="1">
      <c r="F38" s="215"/>
      <c r="G38" s="66" t="s">
        <v>65</v>
      </c>
      <c r="H38" s="60" t="s">
        <v>58</v>
      </c>
      <c r="I38" s="66" t="s">
        <v>72</v>
      </c>
      <c r="J38" s="66">
        <v>0.15</v>
      </c>
      <c r="K38" s="36"/>
      <c r="L38" s="128">
        <f>J38*K38</f>
        <v>0</v>
      </c>
      <c r="M38" s="131"/>
      <c r="N38" s="175"/>
    </row>
    <row r="39" spans="6:14" ht="15">
      <c r="F39" s="61" t="s">
        <v>67</v>
      </c>
      <c r="G39" s="103"/>
      <c r="H39" s="104"/>
      <c r="I39" s="103"/>
      <c r="J39" s="103"/>
      <c r="K39" s="158"/>
      <c r="L39" s="132">
        <f>L33+L36</f>
        <v>0</v>
      </c>
      <c r="M39" s="132">
        <f>L39</f>
        <v>0</v>
      </c>
      <c r="N39" s="178"/>
    </row>
    <row r="40" spans="6:14" ht="15" customHeight="1">
      <c r="F40" s="213" t="s">
        <v>73</v>
      </c>
      <c r="G40" s="65"/>
      <c r="H40" s="58"/>
      <c r="I40" s="211" t="s">
        <v>141</v>
      </c>
      <c r="J40" s="212"/>
      <c r="K40" s="156"/>
      <c r="L40" s="128"/>
      <c r="M40" s="129"/>
      <c r="N40" s="175"/>
    </row>
    <row r="41" spans="6:14" ht="15">
      <c r="F41" s="214"/>
      <c r="G41" s="66" t="s">
        <v>66</v>
      </c>
      <c r="H41" s="97" t="s">
        <v>155</v>
      </c>
      <c r="I41" s="66" t="s">
        <v>48</v>
      </c>
      <c r="J41" s="66">
        <v>3</v>
      </c>
      <c r="K41" s="36"/>
      <c r="L41" s="128">
        <f>J41*K41</f>
        <v>0</v>
      </c>
      <c r="M41" s="131"/>
      <c r="N41" s="175"/>
    </row>
    <row r="42" spans="6:14" ht="15">
      <c r="F42" s="214"/>
      <c r="G42" s="66" t="s">
        <v>68</v>
      </c>
      <c r="H42" s="97" t="s">
        <v>156</v>
      </c>
      <c r="I42" s="66" t="s">
        <v>48</v>
      </c>
      <c r="J42" s="66">
        <v>0.75</v>
      </c>
      <c r="K42" s="36"/>
      <c r="L42" s="128">
        <f>J42*K42</f>
        <v>0</v>
      </c>
      <c r="M42" s="131"/>
      <c r="N42" s="175"/>
    </row>
    <row r="43" spans="6:14" ht="15">
      <c r="F43" s="214"/>
      <c r="G43" s="66" t="s">
        <v>69</v>
      </c>
      <c r="H43" s="97" t="s">
        <v>157</v>
      </c>
      <c r="I43" s="66" t="s">
        <v>74</v>
      </c>
      <c r="J43" s="66">
        <v>2</v>
      </c>
      <c r="K43" s="118"/>
      <c r="L43" s="128">
        <f>J43*K43</f>
        <v>0</v>
      </c>
      <c r="M43" s="133"/>
      <c r="N43" s="179"/>
    </row>
    <row r="44" spans="6:14" ht="15">
      <c r="F44" s="215"/>
      <c r="G44" s="66" t="s">
        <v>197</v>
      </c>
      <c r="H44" s="97" t="s">
        <v>158</v>
      </c>
      <c r="I44" s="66" t="s">
        <v>74</v>
      </c>
      <c r="J44" s="66">
        <v>1</v>
      </c>
      <c r="K44" s="36"/>
      <c r="L44" s="128">
        <f>J44*K44</f>
        <v>0</v>
      </c>
      <c r="M44" s="131"/>
      <c r="N44" s="175"/>
    </row>
    <row r="45" spans="6:14" ht="16" thickBot="1">
      <c r="F45" s="67" t="s">
        <v>67</v>
      </c>
      <c r="G45" s="122"/>
      <c r="H45" s="122"/>
      <c r="I45" s="122"/>
      <c r="J45" s="122"/>
      <c r="K45" s="122"/>
      <c r="L45" s="134">
        <f>MIN(5,(SUM(L41:L44)))</f>
        <v>0</v>
      </c>
      <c r="M45" s="135">
        <f>L45</f>
        <v>0</v>
      </c>
      <c r="N45" s="136"/>
    </row>
    <row r="46" spans="6:14" ht="16" thickBot="1">
      <c r="F46" s="162"/>
      <c r="G46" s="161"/>
      <c r="H46" s="162"/>
      <c r="I46" s="163"/>
      <c r="J46" s="172"/>
      <c r="K46" s="173"/>
      <c r="L46" s="137"/>
      <c r="M46" s="138"/>
      <c r="N46" s="139"/>
    </row>
    <row r="47" spans="6:14" ht="16.5" customHeight="1" thickBot="1" thickTop="1">
      <c r="F47" s="139"/>
      <c r="G47" s="161"/>
      <c r="H47" s="222" t="s">
        <v>82</v>
      </c>
      <c r="I47" s="222"/>
      <c r="J47" s="223"/>
      <c r="K47" s="174"/>
      <c r="L47" s="140">
        <f>SUM(L12+L27+L31+L39+L45)</f>
        <v>0</v>
      </c>
      <c r="M47" s="141">
        <f>SUM(M12+M27+M31+M39+M45)</f>
        <v>0</v>
      </c>
      <c r="N47" s="142"/>
    </row>
    <row r="48" ht="16" thickTop="1"/>
  </sheetData>
  <sheetProtection algorithmName="SHA-512" hashValue="EqDGL7bZln2Meaau1p+EfGuNdBgz1NykLbSXgMw0a28ce6J9cq5OtL+UM4vkQMintM/gKJTrWZqzuFZM+G+wAg==" saltValue="M5iXCBrrs3WceKzwBE9Zig==" spinCount="100000" sheet="1" objects="1" scenarios="1" selectLockedCells="1"/>
  <protectedRanges>
    <protectedRange sqref="N10:N45" name="Intervalo9"/>
    <protectedRange sqref="K44" name="Intervalo4"/>
    <protectedRange sqref="K40:K42" name="Intervalo3"/>
    <protectedRange sqref="K14:K38" name="Intervalo2"/>
    <protectedRange sqref="K12 K10:K11" name="Intervalo1"/>
  </protectedRanges>
  <mergeCells count="25">
    <mergeCell ref="F40:F44"/>
    <mergeCell ref="F32:F38"/>
    <mergeCell ref="N7:N8"/>
    <mergeCell ref="H47:J47"/>
    <mergeCell ref="I13:J13"/>
    <mergeCell ref="I16:J16"/>
    <mergeCell ref="I19:J19"/>
    <mergeCell ref="I24:J24"/>
    <mergeCell ref="I28:J28"/>
    <mergeCell ref="I32:J32"/>
    <mergeCell ref="I40:J40"/>
    <mergeCell ref="K7:M7"/>
    <mergeCell ref="F10:F11"/>
    <mergeCell ref="B1:J1"/>
    <mergeCell ref="B2:H2"/>
    <mergeCell ref="B3:C3"/>
    <mergeCell ref="D3:H3"/>
    <mergeCell ref="I36:J36"/>
    <mergeCell ref="F13:F26"/>
    <mergeCell ref="J7:J8"/>
    <mergeCell ref="F28:F30"/>
    <mergeCell ref="F7:F8"/>
    <mergeCell ref="G7:G8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40"/>
  <sheetViews>
    <sheetView showGridLines="0" zoomScale="113" zoomScaleNormal="113" workbookViewId="0" topLeftCell="I1">
      <selection activeCell="N11" sqref="N11"/>
    </sheetView>
  </sheetViews>
  <sheetFormatPr defaultColWidth="8.8515625" defaultRowHeight="15"/>
  <cols>
    <col min="1" max="1" width="24.421875" style="90" customWidth="1"/>
    <col min="2" max="4" width="8.8515625" style="90" customWidth="1"/>
    <col min="5" max="5" width="11.421875" style="90" customWidth="1"/>
    <col min="6" max="6" width="32.28125" style="90" customWidth="1"/>
    <col min="7" max="7" width="9.7109375" style="90" customWidth="1"/>
    <col min="8" max="8" width="94.00390625" style="90" customWidth="1"/>
    <col min="9" max="9" width="26.7109375" style="90" customWidth="1"/>
    <col min="10" max="10" width="24.28125" style="90" customWidth="1"/>
    <col min="11" max="11" width="36.421875" style="90" customWidth="1"/>
    <col min="12" max="12" width="24.421875" style="90" customWidth="1"/>
    <col min="13" max="13" width="30.421875" style="90" customWidth="1"/>
    <col min="14" max="14" width="96.421875" style="90" customWidth="1"/>
    <col min="15" max="16384" width="8.8515625" style="90" customWidth="1"/>
  </cols>
  <sheetData>
    <row r="1" spans="2:10" s="159" customFormat="1" ht="37.5" customHeight="1">
      <c r="B1" s="204" t="str">
        <f>Identificação!B1</f>
        <v>FORMULÁRIO DE CANDIDATURA AO CONCURSO DE RECRUTAMENTO DE UM PROFESSOR ADJUNTO</v>
      </c>
      <c r="C1" s="205"/>
      <c r="D1" s="205"/>
      <c r="E1" s="205"/>
      <c r="F1" s="205"/>
      <c r="G1" s="205"/>
      <c r="H1" s="205"/>
      <c r="I1" s="205"/>
      <c r="J1" s="205"/>
    </row>
    <row r="2" spans="2:9" s="159" customFormat="1" ht="6.75" customHeight="1">
      <c r="B2" s="206"/>
      <c r="C2" s="205"/>
      <c r="D2" s="205"/>
      <c r="E2" s="205"/>
      <c r="F2" s="205"/>
      <c r="G2" s="205"/>
      <c r="H2" s="205"/>
      <c r="I2" s="205"/>
    </row>
    <row r="3" spans="2:9" s="159" customFormat="1" ht="15.75" customHeight="1" thickBot="1">
      <c r="B3" s="207" t="s">
        <v>21</v>
      </c>
      <c r="C3" s="208"/>
      <c r="D3" s="209">
        <f>Identificação!C7</f>
        <v>0</v>
      </c>
      <c r="E3" s="210"/>
      <c r="F3" s="210"/>
      <c r="G3" s="210"/>
      <c r="H3" s="210"/>
      <c r="I3" s="210"/>
    </row>
    <row r="4" spans="2:9" s="159" customFormat="1" ht="12" customHeight="1">
      <c r="B4" s="160"/>
      <c r="C4" s="161"/>
      <c r="D4" s="162"/>
      <c r="E4" s="162"/>
      <c r="F4" s="163"/>
      <c r="G4" s="164"/>
      <c r="H4" s="139"/>
      <c r="I4" s="139"/>
    </row>
    <row r="5" spans="2:9" s="159" customFormat="1" ht="18.75" customHeight="1">
      <c r="B5" s="165" t="s">
        <v>186</v>
      </c>
      <c r="F5" s="166"/>
      <c r="G5" s="167"/>
      <c r="H5" s="168"/>
      <c r="I5" s="181"/>
    </row>
    <row r="6" spans="2:9" s="159" customFormat="1" ht="18.75" customHeight="1" thickBot="1">
      <c r="B6" s="169"/>
      <c r="C6" s="143"/>
      <c r="D6" s="143"/>
      <c r="E6" s="143"/>
      <c r="F6" s="166"/>
      <c r="G6" s="167"/>
      <c r="H6" s="168"/>
      <c r="I6" s="168"/>
    </row>
    <row r="7" spans="2:14" s="159" customFormat="1" ht="18.75" customHeight="1">
      <c r="B7" s="169"/>
      <c r="C7" s="143"/>
      <c r="D7" s="143"/>
      <c r="E7" s="143"/>
      <c r="F7" s="233" t="s">
        <v>22</v>
      </c>
      <c r="G7" s="235" t="s">
        <v>23</v>
      </c>
      <c r="H7" s="237" t="s">
        <v>24</v>
      </c>
      <c r="I7" s="235" t="s">
        <v>25</v>
      </c>
      <c r="J7" s="237" t="s">
        <v>26</v>
      </c>
      <c r="K7" s="226" t="s">
        <v>27</v>
      </c>
      <c r="L7" s="227"/>
      <c r="M7" s="228"/>
      <c r="N7" s="182" t="s">
        <v>28</v>
      </c>
    </row>
    <row r="8" spans="2:14" s="159" customFormat="1" ht="18.75" customHeight="1">
      <c r="B8" s="169"/>
      <c r="C8" s="143"/>
      <c r="D8" s="143"/>
      <c r="E8" s="143"/>
      <c r="F8" s="234"/>
      <c r="G8" s="236"/>
      <c r="H8" s="238"/>
      <c r="I8" s="236"/>
      <c r="J8" s="238"/>
      <c r="K8" s="107" t="s">
        <v>29</v>
      </c>
      <c r="L8" s="107" t="s">
        <v>30</v>
      </c>
      <c r="M8" s="183" t="s">
        <v>31</v>
      </c>
      <c r="N8" s="184"/>
    </row>
    <row r="9" spans="2:14" s="159" customFormat="1" ht="18.75" customHeight="1">
      <c r="B9" s="169"/>
      <c r="C9" s="143"/>
      <c r="D9" s="143"/>
      <c r="E9" s="143"/>
      <c r="F9" s="91" t="s">
        <v>32</v>
      </c>
      <c r="G9" s="152" t="s">
        <v>33</v>
      </c>
      <c r="H9" s="152" t="s">
        <v>34</v>
      </c>
      <c r="I9" s="152" t="s">
        <v>35</v>
      </c>
      <c r="J9" s="152" t="s">
        <v>36</v>
      </c>
      <c r="K9" s="107" t="s">
        <v>37</v>
      </c>
      <c r="L9" s="107" t="s">
        <v>38</v>
      </c>
      <c r="M9" s="108" t="s">
        <v>39</v>
      </c>
      <c r="N9" s="109" t="s">
        <v>40</v>
      </c>
    </row>
    <row r="10" spans="6:14" ht="15" customHeight="1">
      <c r="F10" s="213" t="s">
        <v>159</v>
      </c>
      <c r="G10" s="92"/>
      <c r="H10" s="93"/>
      <c r="I10" s="239" t="s">
        <v>148</v>
      </c>
      <c r="J10" s="240"/>
      <c r="K10" s="186"/>
      <c r="L10" s="110"/>
      <c r="M10" s="110"/>
      <c r="N10" s="111"/>
    </row>
    <row r="11" spans="6:14" ht="15">
      <c r="F11" s="215"/>
      <c r="G11" s="92" t="s">
        <v>97</v>
      </c>
      <c r="H11" s="93" t="s">
        <v>160</v>
      </c>
      <c r="I11" s="92" t="s">
        <v>161</v>
      </c>
      <c r="J11" s="92">
        <v>1</v>
      </c>
      <c r="K11" s="187"/>
      <c r="L11" s="110">
        <f>(J11*K11)</f>
        <v>0</v>
      </c>
      <c r="M11" s="110"/>
      <c r="N11" s="185"/>
    </row>
    <row r="12" spans="6:14" ht="15">
      <c r="F12" s="94" t="s">
        <v>67</v>
      </c>
      <c r="G12" s="64"/>
      <c r="H12" s="63"/>
      <c r="I12" s="64"/>
      <c r="J12" s="64"/>
      <c r="K12" s="188"/>
      <c r="L12" s="112">
        <f>MIN(20,(SUM(L11)))</f>
        <v>0</v>
      </c>
      <c r="M12" s="112">
        <f>L12</f>
        <v>0</v>
      </c>
      <c r="N12" s="113"/>
    </row>
    <row r="13" spans="6:14" ht="15">
      <c r="F13" s="213" t="s">
        <v>162</v>
      </c>
      <c r="G13" s="95"/>
      <c r="H13" s="96"/>
      <c r="I13" s="239" t="s">
        <v>163</v>
      </c>
      <c r="J13" s="240"/>
      <c r="K13" s="186"/>
      <c r="L13" s="110"/>
      <c r="M13" s="110"/>
      <c r="N13" s="111"/>
    </row>
    <row r="14" spans="6:14" ht="15" customHeight="1">
      <c r="F14" s="214"/>
      <c r="G14" s="92" t="s">
        <v>98</v>
      </c>
      <c r="H14" s="97" t="s">
        <v>164</v>
      </c>
      <c r="I14" s="92" t="s">
        <v>165</v>
      </c>
      <c r="J14" s="92">
        <v>0.5</v>
      </c>
      <c r="K14" s="187"/>
      <c r="L14" s="110">
        <f>J14*K14</f>
        <v>0</v>
      </c>
      <c r="M14" s="110"/>
      <c r="N14" s="185"/>
    </row>
    <row r="15" spans="6:14" ht="15" customHeight="1">
      <c r="F15" s="215"/>
      <c r="G15" s="92" t="s">
        <v>99</v>
      </c>
      <c r="H15" s="93" t="s">
        <v>166</v>
      </c>
      <c r="I15" s="92" t="s">
        <v>165</v>
      </c>
      <c r="J15" s="92">
        <v>1</v>
      </c>
      <c r="K15" s="187"/>
      <c r="L15" s="110">
        <f>J15*K15</f>
        <v>0</v>
      </c>
      <c r="M15" s="110"/>
      <c r="N15" s="185"/>
    </row>
    <row r="16" spans="6:14" ht="15" customHeight="1">
      <c r="F16" s="94" t="s">
        <v>67</v>
      </c>
      <c r="G16" s="64"/>
      <c r="H16" s="98"/>
      <c r="I16" s="64"/>
      <c r="J16" s="64"/>
      <c r="K16" s="188"/>
      <c r="L16" s="112">
        <f>MIN(30,(SUM(L14:L15)))</f>
        <v>0</v>
      </c>
      <c r="M16" s="112">
        <f>L16</f>
        <v>0</v>
      </c>
      <c r="N16" s="113"/>
    </row>
    <row r="17" spans="6:14" ht="15" customHeight="1">
      <c r="F17" s="213" t="s">
        <v>167</v>
      </c>
      <c r="G17" s="95"/>
      <c r="H17" s="96"/>
      <c r="I17" s="239" t="s">
        <v>148</v>
      </c>
      <c r="J17" s="240"/>
      <c r="K17" s="186"/>
      <c r="L17" s="110"/>
      <c r="M17" s="110"/>
      <c r="N17" s="111"/>
    </row>
    <row r="18" spans="6:14" ht="15">
      <c r="F18" s="214"/>
      <c r="G18" s="92" t="s">
        <v>100</v>
      </c>
      <c r="H18" s="97" t="s">
        <v>168</v>
      </c>
      <c r="I18" s="92" t="s">
        <v>165</v>
      </c>
      <c r="J18" s="92">
        <v>0.5</v>
      </c>
      <c r="K18" s="187"/>
      <c r="L18" s="110">
        <f>J18*K18</f>
        <v>0</v>
      </c>
      <c r="M18" s="110"/>
      <c r="N18" s="185"/>
    </row>
    <row r="19" spans="6:14" ht="15" customHeight="1">
      <c r="F19" s="214"/>
      <c r="G19" s="92" t="s">
        <v>101</v>
      </c>
      <c r="H19" s="97" t="s">
        <v>169</v>
      </c>
      <c r="I19" s="92" t="s">
        <v>165</v>
      </c>
      <c r="J19" s="92">
        <v>0.3</v>
      </c>
      <c r="K19" s="187"/>
      <c r="L19" s="110">
        <f>J19*K19</f>
        <v>0</v>
      </c>
      <c r="M19" s="110"/>
      <c r="N19" s="185"/>
    </row>
    <row r="20" spans="6:14" ht="15">
      <c r="F20" s="215"/>
      <c r="G20" s="92" t="s">
        <v>102</v>
      </c>
      <c r="H20" s="97" t="s">
        <v>170</v>
      </c>
      <c r="I20" s="92" t="s">
        <v>165</v>
      </c>
      <c r="J20" s="92">
        <v>0.5</v>
      </c>
      <c r="K20" s="187"/>
      <c r="L20" s="110">
        <f>J20*K20</f>
        <v>0</v>
      </c>
      <c r="M20" s="110"/>
      <c r="N20" s="185"/>
    </row>
    <row r="21" spans="6:14" ht="15">
      <c r="F21" s="94" t="s">
        <v>67</v>
      </c>
      <c r="G21" s="98"/>
      <c r="H21" s="98"/>
      <c r="I21" s="98"/>
      <c r="J21" s="98"/>
      <c r="K21" s="189"/>
      <c r="L21" s="112">
        <f>MIN(20,(SUM(L18:L20)))</f>
        <v>0</v>
      </c>
      <c r="M21" s="112">
        <f>L21</f>
        <v>0</v>
      </c>
      <c r="N21" s="114"/>
    </row>
    <row r="22" spans="6:14" ht="15">
      <c r="F22" s="213" t="s">
        <v>171</v>
      </c>
      <c r="G22" s="95"/>
      <c r="H22" s="96"/>
      <c r="I22" s="239" t="s">
        <v>141</v>
      </c>
      <c r="J22" s="240"/>
      <c r="K22" s="186"/>
      <c r="L22" s="110"/>
      <c r="M22" s="110"/>
      <c r="N22" s="111"/>
    </row>
    <row r="23" spans="6:14" ht="15">
      <c r="F23" s="214"/>
      <c r="G23" s="92" t="s">
        <v>104</v>
      </c>
      <c r="H23" s="97" t="s">
        <v>172</v>
      </c>
      <c r="I23" s="92" t="s">
        <v>103</v>
      </c>
      <c r="J23" s="92">
        <v>0.1</v>
      </c>
      <c r="K23" s="187"/>
      <c r="L23" s="110">
        <f>J23*K23</f>
        <v>0</v>
      </c>
      <c r="M23" s="110"/>
      <c r="N23" s="185"/>
    </row>
    <row r="24" spans="6:14" ht="15">
      <c r="F24" s="214"/>
      <c r="G24" s="92" t="s">
        <v>107</v>
      </c>
      <c r="H24" s="97" t="s">
        <v>105</v>
      </c>
      <c r="I24" s="92" t="s">
        <v>106</v>
      </c>
      <c r="J24" s="92">
        <v>0.5</v>
      </c>
      <c r="K24" s="187"/>
      <c r="L24" s="110">
        <f>J24*K24</f>
        <v>0</v>
      </c>
      <c r="M24" s="110"/>
      <c r="N24" s="185"/>
    </row>
    <row r="25" spans="6:14" ht="16.5" customHeight="1">
      <c r="F25" s="214"/>
      <c r="G25" s="92" t="s">
        <v>109</v>
      </c>
      <c r="H25" s="97" t="s">
        <v>108</v>
      </c>
      <c r="I25" s="92" t="s">
        <v>103</v>
      </c>
      <c r="J25" s="92">
        <v>0.4</v>
      </c>
      <c r="K25" s="187"/>
      <c r="L25" s="110">
        <f>J25*K25</f>
        <v>0</v>
      </c>
      <c r="M25" s="110"/>
      <c r="N25" s="185"/>
    </row>
    <row r="26" spans="6:14" ht="15">
      <c r="F26" s="214"/>
      <c r="G26" s="92" t="s">
        <v>111</v>
      </c>
      <c r="H26" s="97" t="s">
        <v>110</v>
      </c>
      <c r="I26" s="92" t="s">
        <v>103</v>
      </c>
      <c r="J26" s="92">
        <v>0.5</v>
      </c>
      <c r="K26" s="187"/>
      <c r="L26" s="110">
        <f>J26*K26</f>
        <v>0</v>
      </c>
      <c r="M26" s="110"/>
      <c r="N26" s="185"/>
    </row>
    <row r="27" spans="6:14" ht="15">
      <c r="F27" s="215"/>
      <c r="G27" s="92" t="s">
        <v>112</v>
      </c>
      <c r="H27" s="97" t="s">
        <v>114</v>
      </c>
      <c r="I27" s="92" t="s">
        <v>115</v>
      </c>
      <c r="J27" s="92">
        <v>1</v>
      </c>
      <c r="K27" s="187"/>
      <c r="L27" s="110">
        <f>J27*K27</f>
        <v>0</v>
      </c>
      <c r="M27" s="110"/>
      <c r="N27" s="185"/>
    </row>
    <row r="28" spans="6:14" ht="15">
      <c r="F28" s="99" t="s">
        <v>67</v>
      </c>
      <c r="G28" s="64"/>
      <c r="H28" s="98"/>
      <c r="I28" s="64"/>
      <c r="J28" s="64"/>
      <c r="K28" s="188"/>
      <c r="L28" s="112">
        <f>MIN(5,(SUM(L23:L27)))</f>
        <v>0</v>
      </c>
      <c r="M28" s="112">
        <f>L28</f>
        <v>0</v>
      </c>
      <c r="N28" s="113"/>
    </row>
    <row r="29" spans="6:14" ht="15">
      <c r="F29" s="213" t="s">
        <v>173</v>
      </c>
      <c r="G29" s="100"/>
      <c r="H29" s="101"/>
      <c r="I29" s="231" t="s">
        <v>148</v>
      </c>
      <c r="J29" s="232"/>
      <c r="K29" s="186"/>
      <c r="L29" s="110"/>
      <c r="M29" s="110"/>
      <c r="N29" s="111"/>
    </row>
    <row r="30" spans="6:14" ht="15">
      <c r="F30" s="214"/>
      <c r="G30" s="66" t="s">
        <v>113</v>
      </c>
      <c r="H30" s="97" t="s">
        <v>174</v>
      </c>
      <c r="I30" s="66" t="s">
        <v>80</v>
      </c>
      <c r="J30" s="66">
        <v>3</v>
      </c>
      <c r="K30" s="187"/>
      <c r="L30" s="110">
        <f>J30*K30</f>
        <v>0</v>
      </c>
      <c r="M30" s="110"/>
      <c r="N30" s="185"/>
    </row>
    <row r="31" spans="6:14" ht="15">
      <c r="F31" s="215"/>
      <c r="G31" s="66" t="s">
        <v>175</v>
      </c>
      <c r="H31" s="97" t="s">
        <v>176</v>
      </c>
      <c r="I31" s="66" t="s">
        <v>81</v>
      </c>
      <c r="J31" s="66">
        <v>2</v>
      </c>
      <c r="K31" s="187"/>
      <c r="L31" s="110">
        <f>J31*K31</f>
        <v>0</v>
      </c>
      <c r="M31" s="110"/>
      <c r="N31" s="185"/>
    </row>
    <row r="32" spans="6:14" ht="15">
      <c r="F32" s="102" t="s">
        <v>67</v>
      </c>
      <c r="G32" s="103"/>
      <c r="H32" s="104"/>
      <c r="I32" s="103"/>
      <c r="J32" s="103"/>
      <c r="K32" s="188"/>
      <c r="L32" s="112">
        <f>MIN(20,(SUM(L30:L31)))</f>
        <v>0</v>
      </c>
      <c r="M32" s="112">
        <f>L32</f>
        <v>0</v>
      </c>
      <c r="N32" s="113"/>
    </row>
    <row r="33" spans="6:14" ht="15">
      <c r="F33" s="213" t="s">
        <v>177</v>
      </c>
      <c r="G33" s="65"/>
      <c r="H33" s="58"/>
      <c r="I33" s="211" t="s">
        <v>141</v>
      </c>
      <c r="J33" s="212"/>
      <c r="K33" s="186"/>
      <c r="L33" s="110"/>
      <c r="M33" s="110"/>
      <c r="N33" s="111"/>
    </row>
    <row r="34" spans="6:14" ht="15">
      <c r="F34" s="214"/>
      <c r="G34" s="66" t="s">
        <v>178</v>
      </c>
      <c r="H34" s="97" t="s">
        <v>75</v>
      </c>
      <c r="I34" s="66" t="s">
        <v>76</v>
      </c>
      <c r="J34" s="66">
        <v>2</v>
      </c>
      <c r="K34" s="187"/>
      <c r="L34" s="110">
        <f>J34*K34</f>
        <v>0</v>
      </c>
      <c r="M34" s="110"/>
      <c r="N34" s="185"/>
    </row>
    <row r="35" spans="6:14" ht="15">
      <c r="F35" s="214"/>
      <c r="G35" s="66" t="s">
        <v>179</v>
      </c>
      <c r="H35" s="97" t="s">
        <v>77</v>
      </c>
      <c r="I35" s="66" t="s">
        <v>76</v>
      </c>
      <c r="J35" s="66">
        <v>1</v>
      </c>
      <c r="K35" s="187"/>
      <c r="L35" s="110">
        <f>J35*K35</f>
        <v>0</v>
      </c>
      <c r="M35" s="110"/>
      <c r="N35" s="185"/>
    </row>
    <row r="36" spans="6:14" ht="15">
      <c r="F36" s="214"/>
      <c r="G36" s="66" t="s">
        <v>180</v>
      </c>
      <c r="H36" s="97" t="s">
        <v>78</v>
      </c>
      <c r="I36" s="66" t="s">
        <v>76</v>
      </c>
      <c r="J36" s="66">
        <v>0.25</v>
      </c>
      <c r="K36" s="187"/>
      <c r="L36" s="110">
        <f>J36*K36</f>
        <v>0</v>
      </c>
      <c r="M36" s="110"/>
      <c r="N36" s="185"/>
    </row>
    <row r="37" spans="6:14" ht="15">
      <c r="F37" s="215"/>
      <c r="G37" s="66" t="s">
        <v>181</v>
      </c>
      <c r="H37" s="97" t="s">
        <v>79</v>
      </c>
      <c r="I37" s="66" t="s">
        <v>76</v>
      </c>
      <c r="J37" s="66">
        <v>1.5</v>
      </c>
      <c r="K37" s="187"/>
      <c r="L37" s="110">
        <f>J37*K37</f>
        <v>0</v>
      </c>
      <c r="M37" s="110"/>
      <c r="N37" s="185"/>
    </row>
    <row r="38" spans="6:14" ht="16" thickBot="1">
      <c r="F38" s="67" t="s">
        <v>67</v>
      </c>
      <c r="G38" s="105"/>
      <c r="H38" s="106"/>
      <c r="I38" s="105"/>
      <c r="J38" s="105"/>
      <c r="K38" s="190"/>
      <c r="L38" s="112">
        <f>MIN(5,(SUM(L34:L37)))</f>
        <v>0</v>
      </c>
      <c r="M38" s="112">
        <f>L38</f>
        <v>0</v>
      </c>
      <c r="N38" s="115"/>
    </row>
    <row r="39" ht="16" thickBot="1"/>
    <row r="40" spans="11:27" ht="18" thickBot="1">
      <c r="K40" s="153" t="s">
        <v>116</v>
      </c>
      <c r="L40" s="116">
        <f>SUM(L12,L16,L21,L28,L32,L38)</f>
        <v>0</v>
      </c>
      <c r="M40" s="117">
        <f>SUM(M12,M16,M21,M28,M32,M38)</f>
        <v>0</v>
      </c>
      <c r="AA40" s="171"/>
    </row>
  </sheetData>
  <sheetProtection algorithmName="SHA-512" hashValue="55Gsuzb+VQJ6cS3a9w3RtrL0zSVnugbMaGBN/zPK4cpLA4moJeJSj/o4yLZNU9Q8jxZ3KLZMqaPSGrM69ICoXA==" saltValue="FmX3mTbGBaZ2hrkopJoT1Q==" spinCount="100000" sheet="1" objects="1" scenarios="1" selectLockedCells="1"/>
  <mergeCells count="22">
    <mergeCell ref="I22:J22"/>
    <mergeCell ref="I7:I8"/>
    <mergeCell ref="J7:J8"/>
    <mergeCell ref="I10:J10"/>
    <mergeCell ref="I13:J13"/>
    <mergeCell ref="I17:J17"/>
    <mergeCell ref="F33:F37"/>
    <mergeCell ref="K7:M7"/>
    <mergeCell ref="I33:J33"/>
    <mergeCell ref="I29:J29"/>
    <mergeCell ref="B1:J1"/>
    <mergeCell ref="B2:I2"/>
    <mergeCell ref="B3:C3"/>
    <mergeCell ref="D3:I3"/>
    <mergeCell ref="F10:F11"/>
    <mergeCell ref="F13:F15"/>
    <mergeCell ref="F17:F20"/>
    <mergeCell ref="F22:F27"/>
    <mergeCell ref="F29:F31"/>
    <mergeCell ref="F7:F8"/>
    <mergeCell ref="G7:G8"/>
    <mergeCell ref="H7:H8"/>
  </mergeCells>
  <printOptions/>
  <pageMargins left="0.7" right="0.7" top="0.75" bottom="0.75" header="0.3" footer="0.3"/>
  <pageSetup fitToHeight="1" fitToWidth="1" horizontalDpi="600" verticalDpi="600" orientation="landscape" paperSize="9" scale="2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N25"/>
  <sheetViews>
    <sheetView showGridLines="0" workbookViewId="0" topLeftCell="C1">
      <selection activeCell="C24" sqref="C24"/>
    </sheetView>
  </sheetViews>
  <sheetFormatPr defaultColWidth="8.8515625" defaultRowHeight="15"/>
  <cols>
    <col min="1" max="1" width="18.28125" style="53" customWidth="1"/>
    <col min="2" max="5" width="8.8515625" style="53" customWidth="1"/>
    <col min="6" max="6" width="45.7109375" style="53" customWidth="1"/>
    <col min="7" max="7" width="4.7109375" style="53" bestFit="1" customWidth="1"/>
    <col min="8" max="8" width="61.421875" style="53" customWidth="1"/>
    <col min="9" max="9" width="14.8515625" style="53" customWidth="1"/>
    <col min="10" max="10" width="9.421875" style="53" customWidth="1"/>
    <col min="11" max="11" width="36.7109375" style="53" customWidth="1"/>
    <col min="12" max="13" width="24.421875" style="53" customWidth="1"/>
    <col min="14" max="14" width="105.421875" style="53" customWidth="1"/>
    <col min="15" max="16384" width="8.8515625" style="53" customWidth="1"/>
  </cols>
  <sheetData>
    <row r="1" spans="2:11" s="40" customFormat="1" ht="37.5" customHeight="1">
      <c r="B1" s="244" t="str">
        <f>Identificação!B1</f>
        <v>FORMULÁRIO DE CANDIDATURA AO CONCURSO DE RECRUTAMENTO DE UM PROFESSOR ADJUNTO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2:11" s="40" customFormat="1" ht="6.75" customHeight="1">
      <c r="B2" s="246"/>
      <c r="C2" s="245"/>
      <c r="D2" s="245"/>
      <c r="E2" s="245"/>
      <c r="F2" s="245"/>
      <c r="G2" s="245"/>
      <c r="H2" s="245"/>
      <c r="I2" s="245"/>
      <c r="K2" s="41"/>
    </row>
    <row r="3" spans="2:11" s="40" customFormat="1" ht="15.75" customHeight="1" thickBot="1">
      <c r="B3" s="247" t="s">
        <v>21</v>
      </c>
      <c r="C3" s="248"/>
      <c r="D3" s="249">
        <f>Identificação!C7</f>
        <v>0</v>
      </c>
      <c r="E3" s="250"/>
      <c r="F3" s="250"/>
      <c r="G3" s="250"/>
      <c r="H3" s="250"/>
      <c r="I3" s="250"/>
      <c r="K3" s="41"/>
    </row>
    <row r="4" spans="2:11" s="40" customFormat="1" ht="12" customHeight="1">
      <c r="B4" s="42"/>
      <c r="C4" s="43"/>
      <c r="D4" s="44"/>
      <c r="E4" s="44"/>
      <c r="F4" s="45"/>
      <c r="G4" s="46"/>
      <c r="H4" s="41"/>
      <c r="I4" s="41"/>
      <c r="K4" s="41"/>
    </row>
    <row r="5" spans="2:11" s="40" customFormat="1" ht="18.75" customHeight="1">
      <c r="B5" s="47" t="s">
        <v>195</v>
      </c>
      <c r="F5" s="48"/>
      <c r="G5" s="49"/>
      <c r="H5" s="50"/>
      <c r="I5" s="51"/>
      <c r="K5" s="41"/>
    </row>
    <row r="6" spans="2:11" s="40" customFormat="1" ht="18.75" customHeight="1" thickBot="1">
      <c r="B6" s="52"/>
      <c r="C6" s="5"/>
      <c r="D6" s="5"/>
      <c r="E6" s="5"/>
      <c r="F6" s="48"/>
      <c r="G6" s="49"/>
      <c r="H6" s="50"/>
      <c r="I6" s="50"/>
      <c r="K6" s="41"/>
    </row>
    <row r="7" spans="2:14" s="40" customFormat="1" ht="18.75" customHeight="1">
      <c r="B7" s="52"/>
      <c r="C7" s="5"/>
      <c r="D7" s="5"/>
      <c r="E7" s="5"/>
      <c r="F7" s="251" t="s">
        <v>22</v>
      </c>
      <c r="G7" s="253" t="s">
        <v>23</v>
      </c>
      <c r="H7" s="241" t="s">
        <v>24</v>
      </c>
      <c r="I7" s="241" t="s">
        <v>25</v>
      </c>
      <c r="J7" s="241" t="s">
        <v>26</v>
      </c>
      <c r="K7" s="243" t="s">
        <v>27</v>
      </c>
      <c r="L7" s="243"/>
      <c r="M7" s="243"/>
      <c r="N7" s="194" t="s">
        <v>28</v>
      </c>
    </row>
    <row r="8" spans="2:14" s="40" customFormat="1" ht="36" customHeight="1">
      <c r="B8" s="52"/>
      <c r="C8" s="5"/>
      <c r="D8" s="5"/>
      <c r="E8" s="5"/>
      <c r="F8" s="252"/>
      <c r="G8" s="254"/>
      <c r="H8" s="242"/>
      <c r="I8" s="242"/>
      <c r="J8" s="242"/>
      <c r="K8" s="195" t="s">
        <v>29</v>
      </c>
      <c r="L8" s="195" t="s">
        <v>30</v>
      </c>
      <c r="M8" s="183" t="s">
        <v>31</v>
      </c>
      <c r="N8" s="196"/>
    </row>
    <row r="9" spans="2:14" s="40" customFormat="1" ht="18.75" customHeight="1">
      <c r="B9" s="52"/>
      <c r="C9" s="5"/>
      <c r="D9" s="5"/>
      <c r="E9" s="5"/>
      <c r="F9" s="55" t="s">
        <v>32</v>
      </c>
      <c r="G9" s="56" t="s">
        <v>33</v>
      </c>
      <c r="H9" s="56" t="s">
        <v>34</v>
      </c>
      <c r="I9" s="57" t="s">
        <v>35</v>
      </c>
      <c r="J9" s="56" t="s">
        <v>36</v>
      </c>
      <c r="K9" s="71" t="s">
        <v>37</v>
      </c>
      <c r="L9" s="71" t="s">
        <v>38</v>
      </c>
      <c r="M9" s="72" t="s">
        <v>39</v>
      </c>
      <c r="N9" s="73" t="s">
        <v>40</v>
      </c>
    </row>
    <row r="10" spans="6:14" ht="15">
      <c r="F10" s="213" t="s">
        <v>117</v>
      </c>
      <c r="G10" s="58"/>
      <c r="H10" s="58"/>
      <c r="I10" s="211" t="s">
        <v>182</v>
      </c>
      <c r="J10" s="212"/>
      <c r="K10" s="90"/>
      <c r="L10" s="74"/>
      <c r="M10" s="75"/>
      <c r="N10" s="76"/>
    </row>
    <row r="11" spans="6:14" ht="15">
      <c r="F11" s="214"/>
      <c r="G11" s="59" t="s">
        <v>118</v>
      </c>
      <c r="H11" s="60" t="s">
        <v>119</v>
      </c>
      <c r="I11" s="59" t="s">
        <v>161</v>
      </c>
      <c r="J11" s="59">
        <v>2.5</v>
      </c>
      <c r="K11" s="37"/>
      <c r="L11" s="74">
        <f aca="true" t="shared" si="0" ref="L11:L19">J11*K11</f>
        <v>0</v>
      </c>
      <c r="M11" s="75"/>
      <c r="N11" s="191"/>
    </row>
    <row r="12" spans="6:14" ht="15">
      <c r="F12" s="214"/>
      <c r="G12" s="59" t="s">
        <v>120</v>
      </c>
      <c r="H12" s="60" t="s">
        <v>121</v>
      </c>
      <c r="I12" s="59" t="s">
        <v>161</v>
      </c>
      <c r="J12" s="59">
        <v>2</v>
      </c>
      <c r="K12" s="37"/>
      <c r="L12" s="74">
        <f t="shared" si="0"/>
        <v>0</v>
      </c>
      <c r="M12" s="75"/>
      <c r="N12" s="191"/>
    </row>
    <row r="13" spans="6:14" ht="15">
      <c r="F13" s="214"/>
      <c r="G13" s="59" t="s">
        <v>122</v>
      </c>
      <c r="H13" s="60" t="s">
        <v>123</v>
      </c>
      <c r="I13" s="59" t="s">
        <v>161</v>
      </c>
      <c r="J13" s="59">
        <v>1</v>
      </c>
      <c r="K13" s="37"/>
      <c r="L13" s="74">
        <f t="shared" si="0"/>
        <v>0</v>
      </c>
      <c r="M13" s="75"/>
      <c r="N13" s="191"/>
    </row>
    <row r="14" spans="6:14" ht="15">
      <c r="F14" s="214"/>
      <c r="G14" s="59" t="s">
        <v>124</v>
      </c>
      <c r="H14" s="60" t="s">
        <v>125</v>
      </c>
      <c r="I14" s="59" t="s">
        <v>161</v>
      </c>
      <c r="J14" s="59">
        <v>0.75</v>
      </c>
      <c r="K14" s="37"/>
      <c r="L14" s="74">
        <f t="shared" si="0"/>
        <v>0</v>
      </c>
      <c r="M14" s="75"/>
      <c r="N14" s="191"/>
    </row>
    <row r="15" spans="6:14" ht="15">
      <c r="F15" s="214"/>
      <c r="G15" s="59" t="s">
        <v>96</v>
      </c>
      <c r="H15" s="60" t="s">
        <v>126</v>
      </c>
      <c r="I15" s="59" t="s">
        <v>161</v>
      </c>
      <c r="J15" s="59">
        <v>1.5</v>
      </c>
      <c r="K15" s="37"/>
      <c r="L15" s="74">
        <f t="shared" si="0"/>
        <v>0</v>
      </c>
      <c r="M15" s="75"/>
      <c r="N15" s="191"/>
    </row>
    <row r="16" spans="6:14" ht="15">
      <c r="F16" s="214"/>
      <c r="G16" s="59" t="s">
        <v>127</v>
      </c>
      <c r="H16" s="60" t="s">
        <v>128</v>
      </c>
      <c r="I16" s="59" t="s">
        <v>161</v>
      </c>
      <c r="J16" s="59">
        <v>1</v>
      </c>
      <c r="K16" s="37"/>
      <c r="L16" s="74">
        <f t="shared" si="0"/>
        <v>0</v>
      </c>
      <c r="M16" s="75"/>
      <c r="N16" s="191"/>
    </row>
    <row r="17" spans="6:14" ht="15">
      <c r="F17" s="214"/>
      <c r="G17" s="59" t="s">
        <v>129</v>
      </c>
      <c r="H17" s="60" t="s">
        <v>130</v>
      </c>
      <c r="I17" s="59" t="s">
        <v>161</v>
      </c>
      <c r="J17" s="59">
        <v>0.5</v>
      </c>
      <c r="K17" s="35"/>
      <c r="L17" s="74">
        <f t="shared" si="0"/>
        <v>0</v>
      </c>
      <c r="M17" s="75"/>
      <c r="N17" s="191"/>
    </row>
    <row r="18" spans="6:14" ht="15">
      <c r="F18" s="214"/>
      <c r="G18" s="59" t="s">
        <v>131</v>
      </c>
      <c r="H18" s="60" t="s">
        <v>132</v>
      </c>
      <c r="I18" s="59" t="s">
        <v>161</v>
      </c>
      <c r="J18" s="59">
        <v>0.25</v>
      </c>
      <c r="K18" s="35"/>
      <c r="L18" s="74">
        <f t="shared" si="0"/>
        <v>0</v>
      </c>
      <c r="M18" s="75"/>
      <c r="N18" s="191"/>
    </row>
    <row r="19" spans="6:14" ht="15">
      <c r="F19" s="215"/>
      <c r="G19" s="59" t="s">
        <v>133</v>
      </c>
      <c r="H19" s="60" t="s">
        <v>134</v>
      </c>
      <c r="I19" s="59" t="s">
        <v>161</v>
      </c>
      <c r="J19" s="59">
        <v>0.5</v>
      </c>
      <c r="K19" s="197"/>
      <c r="L19" s="74">
        <f t="shared" si="0"/>
        <v>0</v>
      </c>
      <c r="M19" s="77"/>
      <c r="N19" s="192"/>
    </row>
    <row r="20" spans="6:14" ht="15">
      <c r="F20" s="61" t="s">
        <v>67</v>
      </c>
      <c r="G20" s="62"/>
      <c r="H20" s="63"/>
      <c r="I20" s="64"/>
      <c r="J20" s="64"/>
      <c r="K20" s="198"/>
      <c r="L20" s="78">
        <f>MIN(5,(SUM(L11:L19)))</f>
        <v>0</v>
      </c>
      <c r="M20" s="79">
        <f>L20</f>
        <v>0</v>
      </c>
      <c r="N20" s="80"/>
    </row>
    <row r="21" spans="6:14" ht="15">
      <c r="F21" s="255" t="s">
        <v>183</v>
      </c>
      <c r="G21" s="65"/>
      <c r="H21" s="58"/>
      <c r="I21" s="231" t="s">
        <v>163</v>
      </c>
      <c r="J21" s="232"/>
      <c r="K21" s="38"/>
      <c r="L21" s="74"/>
      <c r="M21" s="81"/>
      <c r="N21" s="76"/>
    </row>
    <row r="22" spans="6:14" ht="15">
      <c r="F22" s="256"/>
      <c r="G22" s="59" t="s">
        <v>135</v>
      </c>
      <c r="H22" s="60" t="s">
        <v>184</v>
      </c>
      <c r="I22" s="66" t="s">
        <v>185</v>
      </c>
      <c r="J22" s="66">
        <v>2</v>
      </c>
      <c r="K22" s="197"/>
      <c r="L22" s="82">
        <f>J22*K22</f>
        <v>0</v>
      </c>
      <c r="M22" s="83"/>
      <c r="N22" s="193"/>
    </row>
    <row r="23" spans="6:14" ht="16" thickBot="1">
      <c r="F23" s="67" t="s">
        <v>67</v>
      </c>
      <c r="G23" s="68"/>
      <c r="H23" s="68"/>
      <c r="I23" s="69"/>
      <c r="J23" s="69"/>
      <c r="K23" s="199"/>
      <c r="L23" s="84">
        <f>MIN(30,(SUM(L22)))</f>
        <v>0</v>
      </c>
      <c r="M23" s="85">
        <f>L23</f>
        <v>0</v>
      </c>
      <c r="N23" s="86"/>
    </row>
    <row r="24" spans="6:14" ht="16" thickBot="1">
      <c r="F24" s="70"/>
      <c r="G24" s="222" t="s">
        <v>194</v>
      </c>
      <c r="H24" s="257"/>
      <c r="I24" s="257"/>
      <c r="J24" s="257"/>
      <c r="K24" s="54"/>
      <c r="L24" s="87">
        <f>SUM(L20,L23)</f>
        <v>0</v>
      </c>
      <c r="M24" s="88">
        <f>SUM(M20,M23)</f>
        <v>0</v>
      </c>
      <c r="N24" s="89"/>
    </row>
    <row r="25" spans="12:14" ht="16" thickTop="1">
      <c r="L25" s="90"/>
      <c r="M25" s="90"/>
      <c r="N25" s="90"/>
    </row>
  </sheetData>
  <sheetProtection algorithmName="SHA-512" hashValue="OIZ6d84JEdrD6wEKpgIRvkQO/OVRiIXcigmcC4RQ1HA9k+yvUbmLbsDj5PT8/u8gTtcZlj7UMMVjqAZY2pKebA==" saltValue="KUyDs10Gyv8X8QvNafitrA==" spinCount="100000" sheet="1" objects="1" scenarios="1" selectLockedCells="1"/>
  <protectedRanges>
    <protectedRange sqref="K11:K18" name="Intervalo1"/>
    <protectedRange sqref="K20:K21" name="Intervalo2"/>
    <protectedRange sqref="N10:N22" name="Intervalo3"/>
  </protectedRanges>
  <mergeCells count="15">
    <mergeCell ref="F10:F19"/>
    <mergeCell ref="F21:F22"/>
    <mergeCell ref="I10:J10"/>
    <mergeCell ref="I21:J21"/>
    <mergeCell ref="G24:J24"/>
    <mergeCell ref="H7:H8"/>
    <mergeCell ref="I7:I8"/>
    <mergeCell ref="K7:M7"/>
    <mergeCell ref="B1:K1"/>
    <mergeCell ref="B2:I2"/>
    <mergeCell ref="B3:C3"/>
    <mergeCell ref="D3:I3"/>
    <mergeCell ref="F7:F8"/>
    <mergeCell ref="G7:G8"/>
    <mergeCell ref="J7:J8"/>
  </mergeCells>
  <printOptions/>
  <pageMargins left="0.7" right="0.7" top="0.75" bottom="0.75" header="0.3" footer="0.3"/>
  <pageSetup fitToHeight="1" fitToWidth="1" horizontalDpi="600" verticalDpi="600" orientation="landscape" paperSize="9" scale="3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97"/>
  <sheetViews>
    <sheetView showGridLines="0" workbookViewId="0" topLeftCell="A1">
      <selection activeCell="F27" sqref="F27"/>
    </sheetView>
  </sheetViews>
  <sheetFormatPr defaultColWidth="15.140625" defaultRowHeight="15"/>
  <cols>
    <col min="1" max="1" width="17.140625" style="2" customWidth="1"/>
    <col min="2" max="2" width="8.00390625" style="2" customWidth="1"/>
    <col min="3" max="3" width="50.7109375" style="2" customWidth="1"/>
    <col min="4" max="4" width="15.8515625" style="2" customWidth="1"/>
    <col min="5" max="5" width="19.140625" style="2" customWidth="1"/>
    <col min="6" max="6" width="19.00390625" style="2" customWidth="1"/>
    <col min="7" max="7" width="18.421875" style="2" customWidth="1"/>
    <col min="8" max="8" width="8.28125" style="2" customWidth="1"/>
    <col min="9" max="9" width="7.00390625" style="2" customWidth="1"/>
    <col min="10" max="26" width="10.00390625" style="2" customWidth="1"/>
    <col min="27" max="16384" width="15.140625" style="2" customWidth="1"/>
  </cols>
  <sheetData>
    <row r="1" spans="2:26" ht="36.75" customHeight="1">
      <c r="B1" s="200" t="str">
        <f>Identificação!B1</f>
        <v>FORMULÁRIO DE CANDIDATURA AO CONCURSO DE RECRUTAMENTO DE UM PROFESSOR ADJUNTO</v>
      </c>
      <c r="C1" s="200"/>
      <c r="D1" s="200"/>
      <c r="E1" s="200"/>
      <c r="F1" s="200"/>
      <c r="G1" s="200"/>
      <c r="H1" s="200"/>
      <c r="I1" s="3"/>
      <c r="J1" s="3"/>
      <c r="K1" s="3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>
      <c r="A2" s="17"/>
      <c r="B2" s="200"/>
      <c r="C2" s="201"/>
      <c r="D2" s="201"/>
      <c r="E2" s="201"/>
      <c r="F2" s="201"/>
      <c r="G2" s="201"/>
      <c r="H2" s="201"/>
      <c r="I2" s="20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 thickBot="1">
      <c r="A3" s="1"/>
      <c r="B3" s="1"/>
      <c r="C3" s="149" t="s">
        <v>21</v>
      </c>
      <c r="D3" s="258">
        <f>Identificação!C7</f>
        <v>0</v>
      </c>
      <c r="E3" s="259"/>
      <c r="F3" s="259"/>
      <c r="G3" s="259"/>
      <c r="H3" s="259"/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 thickBot="1">
      <c r="A6" s="1"/>
      <c r="B6" s="1"/>
      <c r="C6" s="1"/>
      <c r="D6" s="1"/>
      <c r="E6" s="1"/>
      <c r="F6" s="1"/>
      <c r="G6" s="1"/>
      <c r="H6" s="1"/>
      <c r="I6" s="1"/>
    </row>
    <row r="7" spans="1:9" ht="37.5" customHeight="1" thickTop="1">
      <c r="A7" s="1"/>
      <c r="B7" s="1"/>
      <c r="C7" s="19"/>
      <c r="D7" s="20" t="s">
        <v>84</v>
      </c>
      <c r="E7" s="20" t="s">
        <v>85</v>
      </c>
      <c r="F7" s="21" t="s">
        <v>86</v>
      </c>
      <c r="G7" s="22" t="s">
        <v>87</v>
      </c>
      <c r="H7" s="1"/>
      <c r="I7" s="1"/>
    </row>
    <row r="8" spans="1:9" ht="24.75" customHeight="1">
      <c r="A8" s="1"/>
      <c r="B8" s="1"/>
      <c r="C8" s="23" t="s">
        <v>94</v>
      </c>
      <c r="D8" s="24">
        <f>'Comp. Cient. Prof.'!L47</f>
        <v>0</v>
      </c>
      <c r="E8" s="24">
        <f>'Comp. Cient. Prof.'!M47</f>
        <v>0</v>
      </c>
      <c r="F8" s="25">
        <v>0.35</v>
      </c>
      <c r="G8" s="26">
        <f>E8*F8</f>
        <v>0</v>
      </c>
      <c r="H8" s="1"/>
      <c r="I8" s="1"/>
    </row>
    <row r="9" spans="1:9" ht="24.75" customHeight="1">
      <c r="A9" s="1"/>
      <c r="B9" s="1"/>
      <c r="C9" s="23" t="s">
        <v>88</v>
      </c>
      <c r="D9" s="24">
        <f>'Comp. Pedagógica'!L40</f>
        <v>0</v>
      </c>
      <c r="E9" s="24">
        <f>'Comp. Pedagógica'!M40</f>
        <v>0</v>
      </c>
      <c r="F9" s="25">
        <v>0.5</v>
      </c>
      <c r="G9" s="26">
        <f>E9*F9</f>
        <v>0</v>
      </c>
      <c r="H9" s="1"/>
      <c r="I9" s="1"/>
    </row>
    <row r="10" spans="1:9" ht="24.75" customHeight="1" thickBot="1">
      <c r="A10" s="1"/>
      <c r="B10" s="1"/>
      <c r="C10" s="23" t="s">
        <v>95</v>
      </c>
      <c r="D10" s="24">
        <f>'Outras componentes'!L24</f>
        <v>0</v>
      </c>
      <c r="E10" s="24">
        <f>'Outras componentes'!M24</f>
        <v>0</v>
      </c>
      <c r="F10" s="25">
        <v>0.15</v>
      </c>
      <c r="G10" s="26">
        <f>E10*F10</f>
        <v>0</v>
      </c>
      <c r="H10" s="1"/>
      <c r="I10" s="1"/>
    </row>
    <row r="11" spans="1:9" ht="24.75" customHeight="1" thickBot="1">
      <c r="A11" s="1"/>
      <c r="B11" s="1"/>
      <c r="C11" s="27" t="s">
        <v>89</v>
      </c>
      <c r="D11" s="28">
        <f>D8+D9+D10</f>
        <v>0</v>
      </c>
      <c r="E11" s="29"/>
      <c r="F11" s="30"/>
      <c r="G11" s="31">
        <f>G8+G9+G10</f>
        <v>0</v>
      </c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6">
      <c r="A14" s="1"/>
      <c r="B14" s="1"/>
      <c r="C14" s="32"/>
      <c r="D14" s="1"/>
      <c r="E14" s="1"/>
      <c r="F14" s="1"/>
      <c r="G14" s="1"/>
      <c r="H14" s="1"/>
      <c r="I14" s="1"/>
    </row>
    <row r="15" spans="1:9" ht="15">
      <c r="A15" s="1"/>
      <c r="B15" s="1"/>
      <c r="C15" s="33" t="s">
        <v>90</v>
      </c>
      <c r="D15" s="1"/>
      <c r="E15" s="1"/>
      <c r="F15" s="1"/>
      <c r="G15" s="1"/>
      <c r="H15" s="1"/>
      <c r="I15" s="1"/>
    </row>
    <row r="16" spans="1:9" ht="15">
      <c r="A16" s="1"/>
      <c r="B16" s="1"/>
      <c r="C16" s="33" t="s">
        <v>91</v>
      </c>
      <c r="D16" s="1"/>
      <c r="E16" s="1"/>
      <c r="F16" s="1"/>
      <c r="G16" s="1"/>
      <c r="H16" s="1"/>
      <c r="I16" s="1"/>
    </row>
    <row r="17" spans="1:9" ht="15">
      <c r="A17" s="1"/>
      <c r="B17" s="1"/>
      <c r="C17" s="33" t="s">
        <v>92</v>
      </c>
      <c r="D17" s="1"/>
      <c r="E17" s="1"/>
      <c r="F17" s="1"/>
      <c r="G17" s="1"/>
      <c r="H17" s="1"/>
      <c r="I17" s="1"/>
    </row>
    <row r="18" spans="1:9" ht="15">
      <c r="A18" s="1"/>
      <c r="B18" s="1"/>
      <c r="C18" s="33" t="s">
        <v>93</v>
      </c>
      <c r="D18" s="1"/>
      <c r="E18" s="1"/>
      <c r="F18" s="1"/>
      <c r="G18" s="1"/>
      <c r="H18" s="1"/>
      <c r="I18" s="1"/>
    </row>
    <row r="19" spans="1:9" ht="15">
      <c r="A19" s="1"/>
      <c r="B19" s="1"/>
      <c r="C19" s="34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34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5">
      <c r="A997" s="1"/>
      <c r="B997" s="1"/>
      <c r="C997" s="1"/>
      <c r="D997" s="1"/>
      <c r="E997" s="1"/>
      <c r="F997" s="1"/>
      <c r="G997" s="1"/>
      <c r="H997" s="1"/>
      <c r="I997" s="1"/>
    </row>
  </sheetData>
  <sheetProtection algorithmName="SHA-512" hashValue="oM417kI0L0p+b1z46ThaEm6J24NSmp6FzFiK1RhhpYhKLdnvxgyYCYjJJ8z3mWaryK3doM4ePvjwhV9H9/rjTg==" saltValue="nMrEq0cLFu3VU7ZGBe4CEQ==" spinCount="100000" sheet="1" objects="1" scenarios="1" selectLockedCells="1"/>
  <mergeCells count="3">
    <mergeCell ref="B1:H1"/>
    <mergeCell ref="B2:I2"/>
    <mergeCell ref="D3:H3"/>
  </mergeCells>
  <printOptions/>
  <pageMargins left="0.7" right="0.7" top="0.75" bottom="0.75" header="0.3" footer="0.3"/>
  <pageSetup fitToHeight="1" fitToWidth="1" horizontalDpi="600" verticalDpi="6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Graciano Paulo</cp:lastModifiedBy>
  <dcterms:created xsi:type="dcterms:W3CDTF">2020-01-09T12:12:53Z</dcterms:created>
  <dcterms:modified xsi:type="dcterms:W3CDTF">2021-03-24T21:59:07Z</dcterms:modified>
  <cp:category/>
  <cp:version/>
  <cp:contentType/>
  <cp:contentStatus/>
</cp:coreProperties>
</file>