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Y:\dgrh\Concursos\Docentes\2020\Concursos Docentes_Internos_2020\Publicado site\"/>
    </mc:Choice>
  </mc:AlternateContent>
  <bookViews>
    <workbookView xWindow="0" yWindow="0" windowWidth="19632" windowHeight="5784" tabRatio="926"/>
  </bookViews>
  <sheets>
    <sheet name="1.Identificação " sheetId="10" r:id="rId1"/>
    <sheet name="2.CE_Comp. Téc.-Cient." sheetId="1" r:id="rId2"/>
    <sheet name="3.CE_Comp. Ped." sheetId="6" r:id="rId3"/>
    <sheet name="4.CE_Comp. Org." sheetId="5" r:id="rId4"/>
    <sheet name="5.CE_Pontuação" sheetId="11" r:id="rId5"/>
  </sheets>
  <definedNames>
    <definedName name="_1.Identificação___C8_I8" localSheetId="0">'1.Identificação '!$C$8:$I$8</definedName>
    <definedName name="_xlnm.Print_Area" localSheetId="0">'1.Identificação '!$B$1:$L$29</definedName>
    <definedName name="_xlnm.Print_Area" localSheetId="1">'2.CE_Comp. Téc.-Cient.'!$B$2:$L$70</definedName>
    <definedName name="_xlnm.Print_Area" localSheetId="2">'3.CE_Comp. Ped.'!$B$2:$L$43</definedName>
    <definedName name="_xlnm.Print_Area" localSheetId="3">'4.CE_Comp. Org.'!$B$3:$L$50</definedName>
    <definedName name="_xlnm.Print_Area" localSheetId="4">'5.CE_Pontuação'!$B$2:$J$24</definedName>
    <definedName name="Nome" localSheetId="0">'1.Identificação '!$C$8:$I$8</definedName>
    <definedName name="_xlnm.Print_Titles" localSheetId="1">'2.CE_Comp. Téc.-Cient.'!$2:$13</definedName>
    <definedName name="_xlnm.Print_Titles" localSheetId="2">'3.CE_Comp. Ped.'!$2:$13</definedName>
    <definedName name="_xlnm.Print_Titles" localSheetId="3">'4.CE_Comp. Org.'!$2:$13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7" i="11" l="1"/>
  <c r="C7" i="11"/>
  <c r="E7" i="5"/>
  <c r="C7" i="5"/>
  <c r="E7" i="6"/>
  <c r="C7" i="6"/>
  <c r="D7" i="1"/>
  <c r="C7" i="1"/>
  <c r="J14" i="1" l="1"/>
  <c r="I24" i="11" l="1"/>
  <c r="J25" i="1" l="1"/>
  <c r="J24" i="1"/>
  <c r="F14" i="11" l="1"/>
  <c r="F13" i="11"/>
  <c r="F12" i="11"/>
  <c r="F15" i="11" l="1"/>
  <c r="J37" i="1"/>
  <c r="J40" i="1" s="1"/>
  <c r="K40" i="1" s="1"/>
  <c r="J14" i="5"/>
  <c r="J16" i="6"/>
  <c r="J32" i="6"/>
  <c r="J31" i="6"/>
  <c r="J39" i="6"/>
  <c r="J41" i="6" s="1"/>
  <c r="K41" i="6" s="1"/>
  <c r="J36" i="6"/>
  <c r="J35" i="6"/>
  <c r="J33" i="6"/>
  <c r="J30" i="6"/>
  <c r="J28" i="6"/>
  <c r="J27" i="6"/>
  <c r="J26" i="6"/>
  <c r="J29" i="6" s="1"/>
  <c r="K29" i="6" s="1"/>
  <c r="J23" i="6"/>
  <c r="J22" i="6"/>
  <c r="J19" i="6"/>
  <c r="J18" i="6"/>
  <c r="J21" i="6" s="1"/>
  <c r="K21" i="6" s="1"/>
  <c r="J15" i="6"/>
  <c r="J14" i="6"/>
  <c r="J67" i="1"/>
  <c r="J66" i="1"/>
  <c r="J65" i="1"/>
  <c r="J63" i="1"/>
  <c r="J62" i="1"/>
  <c r="J61" i="1"/>
  <c r="J60" i="1"/>
  <c r="J59" i="1"/>
  <c r="J58" i="1"/>
  <c r="J57" i="1"/>
  <c r="J56" i="1"/>
  <c r="J55" i="1"/>
  <c r="J53" i="1"/>
  <c r="J52" i="1"/>
  <c r="J51" i="1"/>
  <c r="J50" i="1"/>
  <c r="J47" i="1"/>
  <c r="J46" i="1"/>
  <c r="J49" i="1" s="1"/>
  <c r="K49" i="1" s="1"/>
  <c r="J44" i="1"/>
  <c r="J43" i="1"/>
  <c r="J42" i="1"/>
  <c r="J41" i="1"/>
  <c r="J35" i="1"/>
  <c r="J34" i="1"/>
  <c r="J26" i="1"/>
  <c r="J41" i="5"/>
  <c r="J19" i="5"/>
  <c r="J47" i="5"/>
  <c r="J46" i="5"/>
  <c r="J28" i="5"/>
  <c r="J29" i="5"/>
  <c r="J40" i="5"/>
  <c r="J42" i="5"/>
  <c r="J44" i="5"/>
  <c r="J43" i="5"/>
  <c r="J39" i="5"/>
  <c r="J32" i="1"/>
  <c r="J37" i="5"/>
  <c r="J36" i="5"/>
  <c r="J35" i="5"/>
  <c r="J34" i="5"/>
  <c r="J33" i="5"/>
  <c r="J31" i="5"/>
  <c r="J30" i="5"/>
  <c r="J27" i="5"/>
  <c r="J25" i="5"/>
  <c r="J24" i="5"/>
  <c r="J23" i="5"/>
  <c r="J21" i="5"/>
  <c r="J20" i="5"/>
  <c r="J18" i="5"/>
  <c r="J16" i="5"/>
  <c r="J15" i="5"/>
  <c r="J33" i="1"/>
  <c r="J31" i="1"/>
  <c r="J30" i="1"/>
  <c r="J29" i="1"/>
  <c r="J28" i="1"/>
  <c r="J23" i="1"/>
  <c r="J22" i="1"/>
  <c r="J21" i="1"/>
  <c r="J20" i="1"/>
  <c r="J19" i="1"/>
  <c r="J18" i="1"/>
  <c r="J17" i="1"/>
  <c r="J16" i="1"/>
  <c r="J15" i="1"/>
  <c r="J32" i="5" l="1"/>
  <c r="K32" i="5" s="1"/>
  <c r="J48" i="5"/>
  <c r="K48" i="5" s="1"/>
  <c r="J45" i="5"/>
  <c r="K45" i="5" s="1"/>
  <c r="J38" i="5"/>
  <c r="K38" i="5" s="1"/>
  <c r="J26" i="5"/>
  <c r="K26" i="5" s="1"/>
  <c r="J22" i="5"/>
  <c r="K22" i="5" s="1"/>
  <c r="J17" i="5"/>
  <c r="J34" i="6"/>
  <c r="K34" i="6" s="1"/>
  <c r="J38" i="6"/>
  <c r="K38" i="6" s="1"/>
  <c r="J25" i="6"/>
  <c r="K25" i="6" s="1"/>
  <c r="J17" i="6"/>
  <c r="K17" i="6" s="1"/>
  <c r="J68" i="1"/>
  <c r="K68" i="1" s="1"/>
  <c r="J64" i="1"/>
  <c r="K64" i="1" s="1"/>
  <c r="J54" i="1"/>
  <c r="K54" i="1" s="1"/>
  <c r="J45" i="1"/>
  <c r="K45" i="1" s="1"/>
  <c r="J36" i="1"/>
  <c r="K36" i="1" s="1"/>
  <c r="J27" i="1"/>
  <c r="K27" i="1" s="1"/>
  <c r="K17" i="5" l="1"/>
  <c r="K50" i="5" s="1"/>
  <c r="J50" i="5"/>
  <c r="D14" i="11" s="1"/>
  <c r="E14" i="11"/>
  <c r="G14" i="11" s="1"/>
  <c r="J43" i="6"/>
  <c r="D13" i="11" s="1"/>
  <c r="I23" i="11" s="1"/>
  <c r="K43" i="6"/>
  <c r="E13" i="11" s="1"/>
  <c r="G13" i="11" s="1"/>
  <c r="K70" i="1"/>
  <c r="E12" i="11" s="1"/>
  <c r="G12" i="11" s="1"/>
  <c r="J70" i="1"/>
  <c r="D12" i="11" s="1"/>
  <c r="I22" i="11" l="1"/>
  <c r="I21" i="11"/>
  <c r="D15" i="11"/>
  <c r="G15" i="11"/>
  <c r="E15" i="11"/>
</calcChain>
</file>

<file path=xl/sharedStrings.xml><?xml version="1.0" encoding="utf-8"?>
<sst xmlns="http://schemas.openxmlformats.org/spreadsheetml/2006/main" count="469" uniqueCount="332">
  <si>
    <t>O21</t>
  </si>
  <si>
    <t>O5</t>
  </si>
  <si>
    <t>O6</t>
  </si>
  <si>
    <t>O7</t>
  </si>
  <si>
    <t>O8</t>
  </si>
  <si>
    <t>Identificação do(s) Anexo(s) comprovativo(s)</t>
    <phoneticPr fontId="2" type="noConversion"/>
  </si>
  <si>
    <t>O20</t>
  </si>
  <si>
    <t>Elementos a valorizar</t>
    <phoneticPr fontId="5" type="noConversion"/>
  </si>
  <si>
    <t>Item</t>
  </si>
  <si>
    <r>
      <t>Elemento</t>
    </r>
    <r>
      <rPr>
        <b/>
        <sz val="10"/>
        <rFont val="Calibri"/>
        <family val="2"/>
      </rPr>
      <t>s</t>
    </r>
    <r>
      <rPr>
        <b/>
        <sz val="10"/>
        <rFont val="Calibri"/>
        <family val="2"/>
        <scheme val="minor"/>
      </rPr>
      <t xml:space="preserve"> a valorizar</t>
    </r>
  </si>
  <si>
    <t>Unidade</t>
    <phoneticPr fontId="2" type="noConversion"/>
  </si>
  <si>
    <t>Pontos</t>
  </si>
  <si>
    <r>
      <t xml:space="preserve">Nº </t>
    </r>
    <r>
      <rPr>
        <b/>
        <sz val="10"/>
        <rFont val="Calibri"/>
        <family val="2"/>
      </rPr>
      <t>(</t>
    </r>
    <r>
      <rPr>
        <b/>
        <sz val="10"/>
        <rFont val="Calibri"/>
        <family val="2"/>
        <scheme val="minor"/>
      </rPr>
      <t>ou fracção</t>
    </r>
    <r>
      <rPr>
        <b/>
        <sz val="10"/>
        <rFont val="Calibri"/>
        <family val="2"/>
      </rPr>
      <t xml:space="preserve">) de elementos a pontuar </t>
    </r>
  </si>
  <si>
    <t>O3</t>
  </si>
  <si>
    <t>O22</t>
  </si>
  <si>
    <t xml:space="preserve">COMPONENTE ORGANIZACIONAL (Ponderação na Pontuação Final = </t>
    <phoneticPr fontId="5" type="noConversion"/>
  </si>
  <si>
    <t>Componente Organizacional</t>
    <phoneticPr fontId="9" type="noConversion"/>
  </si>
  <si>
    <t>Pontuação Total</t>
    <phoneticPr fontId="2" type="noConversion"/>
  </si>
  <si>
    <t>O17</t>
  </si>
  <si>
    <t>Componente Pedagógica</t>
    <phoneticPr fontId="9" type="noConversion"/>
  </si>
  <si>
    <t>Pontuação Total</t>
    <phoneticPr fontId="9" type="noConversion"/>
  </si>
  <si>
    <t xml:space="preserve">Pontuação a Considerar </t>
    <phoneticPr fontId="9" type="noConversion"/>
  </si>
  <si>
    <t>Factor de ponderação</t>
    <phoneticPr fontId="9" type="noConversion"/>
  </si>
  <si>
    <t>Pontuação Ponderada</t>
    <phoneticPr fontId="9" type="noConversion"/>
  </si>
  <si>
    <t>O9</t>
  </si>
  <si>
    <t>O16</t>
  </si>
  <si>
    <t>O10</t>
  </si>
  <si>
    <t>Especialidade</t>
  </si>
  <si>
    <t>Universidade</t>
  </si>
  <si>
    <t>Ano</t>
  </si>
  <si>
    <t>Sub-Total</t>
    <phoneticPr fontId="2" type="noConversion"/>
  </si>
  <si>
    <t>Pontuação a considerar</t>
    <phoneticPr fontId="2" type="noConversion"/>
  </si>
  <si>
    <t>Dimensão</t>
    <phoneticPr fontId="5" type="noConversion"/>
  </si>
  <si>
    <t>Item</t>
    <phoneticPr fontId="5" type="noConversion"/>
  </si>
  <si>
    <t>Doutoramento:</t>
  </si>
  <si>
    <t>Mestrado:</t>
  </si>
  <si>
    <t>Licenciatura:</t>
  </si>
  <si>
    <t>Identificação do(s) Anexo(s) comprovativo(s)</t>
    <phoneticPr fontId="2" type="noConversion"/>
  </si>
  <si>
    <t>Auto-Pontuação do candidato</t>
  </si>
  <si>
    <t>VIII</t>
  </si>
  <si>
    <t>C1</t>
  </si>
  <si>
    <t>Unidade</t>
    <phoneticPr fontId="5" type="noConversion"/>
  </si>
  <si>
    <t xml:space="preserve">Nº (ou fracção) de elementos a pontuar </t>
    <phoneticPr fontId="2" type="noConversion"/>
  </si>
  <si>
    <t>Auto-Pontuação do candidato</t>
    <phoneticPr fontId="2" type="noConversion"/>
  </si>
  <si>
    <t>O18</t>
  </si>
  <si>
    <t>Pontuação do candidato</t>
  </si>
  <si>
    <t>I</t>
    <phoneticPr fontId="2" type="noConversion"/>
  </si>
  <si>
    <t>II</t>
    <phoneticPr fontId="2" type="noConversion"/>
  </si>
  <si>
    <t>artigo</t>
  </si>
  <si>
    <t>Componente Técnico-Científica</t>
    <phoneticPr fontId="9" type="noConversion"/>
  </si>
  <si>
    <t>O4</t>
  </si>
  <si>
    <t>Sub-Total</t>
    <phoneticPr fontId="5" type="noConversion"/>
  </si>
  <si>
    <t>COMPONENTE PEDAGÓGICA (Ponderação na Pontuação Final =</t>
    <phoneticPr fontId="5" type="noConversion"/>
  </si>
  <si>
    <t>Sub-Total</t>
  </si>
  <si>
    <t>O12</t>
  </si>
  <si>
    <t>O13</t>
  </si>
  <si>
    <t xml:space="preserve">          IDENTIFICAÇÃO</t>
  </si>
  <si>
    <t>Nome do candidato:</t>
    <phoneticPr fontId="9" type="noConversion"/>
  </si>
  <si>
    <t>O14</t>
  </si>
  <si>
    <t>Morada Completa:</t>
    <phoneticPr fontId="9" type="noConversion"/>
  </si>
  <si>
    <t>Cidade:</t>
  </si>
  <si>
    <t>Código Postal:</t>
  </si>
  <si>
    <t>Telemóvel:</t>
  </si>
  <si>
    <t>e-mail:</t>
  </si>
  <si>
    <t>Habilitação Académica:</t>
  </si>
  <si>
    <t>Área Disciplinar</t>
  </si>
  <si>
    <t>curso</t>
  </si>
  <si>
    <t>O19</t>
  </si>
  <si>
    <t>I</t>
  </si>
  <si>
    <t>II</t>
  </si>
  <si>
    <t>III</t>
  </si>
  <si>
    <t>IV</t>
  </si>
  <si>
    <t>V</t>
  </si>
  <si>
    <t>VI</t>
  </si>
  <si>
    <t>VII</t>
  </si>
  <si>
    <t>livro</t>
  </si>
  <si>
    <t>C3</t>
  </si>
  <si>
    <t>C4</t>
  </si>
  <si>
    <t>C5</t>
  </si>
  <si>
    <t>C6</t>
  </si>
  <si>
    <t>C7</t>
  </si>
  <si>
    <t>C8</t>
  </si>
  <si>
    <t>C9</t>
  </si>
  <si>
    <t>C10</t>
  </si>
  <si>
    <t>capítulo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</si>
  <si>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</si>
  <si>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</si>
  <si>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</si>
  <si>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</si>
  <si>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</si>
  <si>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</si>
  <si>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</si>
  <si>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</si>
  <si>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</si>
  <si>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evento</t>
  </si>
  <si>
    <t>C2</t>
  </si>
  <si>
    <t>P4</t>
  </si>
  <si>
    <t>P6</t>
  </si>
  <si>
    <t>P7</t>
  </si>
  <si>
    <t>P8</t>
  </si>
  <si>
    <t>P9</t>
  </si>
  <si>
    <t>P10</t>
  </si>
  <si>
    <t>O11</t>
  </si>
  <si>
    <t>O15</t>
  </si>
  <si>
    <t>O2</t>
  </si>
  <si>
    <t>O1</t>
  </si>
  <si>
    <t>P1</t>
  </si>
  <si>
    <t>P2</t>
  </si>
  <si>
    <t>P3</t>
  </si>
  <si>
    <t>P5</t>
  </si>
  <si>
    <t xml:space="preserve">Livro de edição internacional com ISBN </t>
  </si>
  <si>
    <t xml:space="preserve">Livro de edição nacional com ISBN </t>
  </si>
  <si>
    <t xml:space="preserve">Capítulo ou capítulos de um livro de edição internacional com ISBN </t>
  </si>
  <si>
    <t xml:space="preserve">Capítulo ou capítulos de um livro de edição nacional com ISBN </t>
  </si>
  <si>
    <t xml:space="preserve">Artigo em ata de encontro científico internacional </t>
  </si>
  <si>
    <t xml:space="preserve">Artigo em ata de encontro científico nacional </t>
  </si>
  <si>
    <t xml:space="preserve">Palestra/ Comunicação convidada em evento científico internacional </t>
  </si>
  <si>
    <t>palestra/comunicação</t>
  </si>
  <si>
    <t xml:space="preserve">Palestra/ Comunicação convidada em evento científico nacional </t>
  </si>
  <si>
    <t>palestra/documentação</t>
  </si>
  <si>
    <t>apresentação</t>
  </si>
  <si>
    <t xml:space="preserve">Apresentação oral em evento técnico-científico nacional </t>
  </si>
  <si>
    <t xml:space="preserve">Poster ou resumo de trabalho em evento técnico-científico internacional </t>
  </si>
  <si>
    <t>poster/resumo</t>
  </si>
  <si>
    <t xml:space="preserve">Poster ou resumo de trabalho em evento técnico-científico nacional </t>
  </si>
  <si>
    <r>
      <t xml:space="preserve">Artigo em revista internacional com </t>
    </r>
    <r>
      <rPr>
        <i/>
        <sz val="10"/>
        <color theme="1"/>
        <rFont val="Calibri"/>
        <family val="2"/>
        <scheme val="minor"/>
      </rPr>
      <t>referee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</si>
  <si>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Artigo em revista internacional sem </t>
    </r>
    <r>
      <rPr>
        <i/>
        <sz val="10"/>
        <color theme="1"/>
        <rFont val="Calibri"/>
        <family val="2"/>
        <scheme val="minor"/>
      </rPr>
      <t>referee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</si>
  <si>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Artigo em revista científica nacional com </t>
    </r>
    <r>
      <rPr>
        <i/>
        <sz val="10"/>
        <color theme="1"/>
        <rFont val="Calibri"/>
        <family val="2"/>
        <scheme val="minor"/>
      </rPr>
      <t>referee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</si>
  <si>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Artigo em revista científica nacional sem </t>
    </r>
    <r>
      <rPr>
        <i/>
        <sz val="10"/>
        <color theme="1"/>
        <rFont val="Calibri"/>
        <family val="2"/>
        <scheme val="minor"/>
      </rPr>
      <t>referee</t>
    </r>
    <r>
      <rPr>
        <sz val="10"/>
        <color theme="1"/>
        <rFont val="Calibri"/>
        <family val="2"/>
        <scheme val="minor"/>
      </rPr>
      <t xml:space="preserve"> </t>
    </r>
  </si>
  <si>
    <t xml:space="preserve">Pontuação máxima a considerar </t>
  </si>
  <si>
    <t>patente</t>
  </si>
  <si>
    <t xml:space="preserve">Patentes  </t>
  </si>
  <si>
    <t>Pontuação máxima a considerar</t>
  </si>
  <si>
    <r>
      <rPr>
        <b/>
        <sz val="10"/>
        <rFont val="Calibri"/>
        <family val="2"/>
      </rPr>
      <t>Outras</t>
    </r>
    <r>
      <rPr>
        <sz val="10"/>
        <rFont val="Calibri"/>
        <family val="2"/>
      </rPr>
      <t xml:space="preserve"> (</t>
    </r>
    <r>
      <rPr>
        <sz val="9"/>
        <rFont val="Calibri"/>
        <family val="2"/>
      </rPr>
      <t>Pontuação máxima a considerar</t>
    </r>
    <r>
      <rPr>
        <sz val="10"/>
        <rFont val="Calibri"/>
        <family val="2"/>
      </rPr>
      <t xml:space="preserve">) </t>
    </r>
  </si>
  <si>
    <t xml:space="preserve">Manuais e livros de apoio à docência publicados </t>
  </si>
  <si>
    <t>livro/manual</t>
  </si>
  <si>
    <t xml:space="preserve">Elaboração de apontamentos impressos, cadernos de exercícios, software, manual de práticas de laboratório, produções audiovisuais, etc. </t>
  </si>
  <si>
    <t>item</t>
  </si>
  <si>
    <t xml:space="preserve">Responsável por unidades curriculares (uc) de cursos de 1º ciclo do ensino superior </t>
  </si>
  <si>
    <t>uc/ano letivo</t>
  </si>
  <si>
    <t xml:space="preserve">Responsável por unidades curriculares de cursos de 2º e 3º ciclos do ensino superior </t>
  </si>
  <si>
    <t>seminário/ curso de formação e uc</t>
  </si>
  <si>
    <t>ação</t>
  </si>
  <si>
    <t>Exercício de Funções Dirigentes e de Gestão</t>
  </si>
  <si>
    <t>Participação em Júris</t>
  </si>
  <si>
    <t>O23</t>
  </si>
  <si>
    <t>O24</t>
  </si>
  <si>
    <t>O25</t>
  </si>
  <si>
    <t>Participação em grupos de trabalho/comissões</t>
  </si>
  <si>
    <t>O26</t>
  </si>
  <si>
    <t>O27</t>
  </si>
  <si>
    <t>ano ou fração</t>
  </si>
  <si>
    <t xml:space="preserve">ano ou fração </t>
  </si>
  <si>
    <t xml:space="preserve">Coordenação de outros órgãos de natureza científica e pedagógica (comissões de gestão de departamento, comissões científicas de departamento, etc) </t>
  </si>
  <si>
    <t xml:space="preserve">Participação em outros órgãos de coordenação científica e pedagógica (comissões de gestão de departamento, comissões científicas de departamento, etc) </t>
  </si>
  <si>
    <t xml:space="preserve">Director de Curso (Mestrado/Formação Especializada ou Pós-Graduada /Licenciatura /Bacharelato /Curso de Especialização Tecnológica) </t>
  </si>
  <si>
    <t xml:space="preserve">Membro de Comissão Científica de curso conferente de grau académico </t>
  </si>
  <si>
    <t xml:space="preserve">Membro de júris de seriação de alunos (ex: pós-graduação, mestrado, concursos para &gt; 23 anos) </t>
  </si>
  <si>
    <t>concurso</t>
  </si>
  <si>
    <t xml:space="preserve">Presidente de júris de recrutamento de docentes do ensino superior </t>
  </si>
  <si>
    <t xml:space="preserve">Membro de júris de recrutamento de docentes do ensino superior </t>
  </si>
  <si>
    <t xml:space="preserve">Presidente de júris de recrutamento de funcionários não docentes </t>
  </si>
  <si>
    <t xml:space="preserve">Membro de júris de recrutamento de funcionários não docentes </t>
  </si>
  <si>
    <t xml:space="preserve">Responsável por serviço ao exterior/estudo, projeto ou atividades de formação </t>
  </si>
  <si>
    <t xml:space="preserve">Co-responsável por serviço ao exterior/estudo, projeto ou atividades de formação </t>
  </si>
  <si>
    <t xml:space="preserve">Representação de instituição ou de estabelecimento de ensino superior em entidades externas </t>
  </si>
  <si>
    <t xml:space="preserve">Membro de Comissão organizadora de evento (cujos destinatários principais pertençam à comunidade externa) </t>
  </si>
  <si>
    <t xml:space="preserve">Outros projetos/atividades relevantes no âmbito do ensino superior </t>
  </si>
  <si>
    <t xml:space="preserve">entidade/ ano ou fração </t>
  </si>
  <si>
    <t>projeto/ atividade</t>
  </si>
  <si>
    <t xml:space="preserve">Responsável por grupo proponente de novo curso/adequação de curso </t>
  </si>
  <si>
    <t xml:space="preserve">Membro de grupo proponente de novo curso/adequação de curso </t>
  </si>
  <si>
    <t xml:space="preserve">Responsável por processo de acreditação de curso (PEP) </t>
  </si>
  <si>
    <t xml:space="preserve">Co-responsável por processo de acreditação de curso (PEP) </t>
  </si>
  <si>
    <t xml:space="preserve">Participação noutros grupos de trabalho/comissões (de carácter não científico) </t>
  </si>
  <si>
    <t>grupo / comissão</t>
  </si>
  <si>
    <t xml:space="preserve">Outras funções profissionais relevantes no âmbito do ensino superior  ou da área do concurso </t>
  </si>
  <si>
    <t>função e ano ou fração</t>
  </si>
  <si>
    <t xml:space="preserve">Organização de Cursos Livres/Cursos de Formação Contínua/Outros Cursos não conferentes de Grau </t>
  </si>
  <si>
    <t xml:space="preserve">Participação em programas de mobilidade internacional (com finalidade organizacional) </t>
  </si>
  <si>
    <t>programa</t>
  </si>
  <si>
    <t xml:space="preserve"> </t>
  </si>
  <si>
    <t>COMPONENTE TÉCNICO-CIENTÍFICA (Ponderação na Pontuação Final =</t>
  </si>
  <si>
    <t>Produção</t>
  </si>
  <si>
    <t>Comunicações</t>
  </si>
  <si>
    <t>Patentes</t>
  </si>
  <si>
    <t>Publicações científicas e criações artisticas ou tecnológicas</t>
  </si>
  <si>
    <t>Dimensão</t>
  </si>
  <si>
    <t>Parâmetros</t>
  </si>
  <si>
    <t>IX</t>
  </si>
  <si>
    <t>X</t>
  </si>
  <si>
    <t>Reconhecimento</t>
  </si>
  <si>
    <t>Prémios</t>
  </si>
  <si>
    <t>prémio</t>
  </si>
  <si>
    <t>C21</t>
  </si>
  <si>
    <t>C22</t>
  </si>
  <si>
    <t>C23</t>
  </si>
  <si>
    <t>C24</t>
  </si>
  <si>
    <t>Citações</t>
  </si>
  <si>
    <t>h-index</t>
  </si>
  <si>
    <t>citações</t>
  </si>
  <si>
    <t>Participação  em projeto científico financiado por entidade externa</t>
  </si>
  <si>
    <t>Participação  como perito/especialista/consultor em projeto científico</t>
  </si>
  <si>
    <t>Membro de corpo editorial de publicação periódica</t>
  </si>
  <si>
    <t>Revisão de artigos para revistas</t>
  </si>
  <si>
    <t>Pertença a centro/unidade de investigação reconhecida pela FCT ou entidade congénere de âmbito nacional ou internacional</t>
  </si>
  <si>
    <t>Participação em júris de mestrado</t>
  </si>
  <si>
    <t>Outras formas de reconhecimento</t>
  </si>
  <si>
    <t>h-index (Scopus ou Web of Knowledge)</t>
  </si>
  <si>
    <t xml:space="preserve">Coordenação </t>
  </si>
  <si>
    <t>Coordenação de grupo/unidade de investigação</t>
  </si>
  <si>
    <t>Coordenação de projeto científico financiado por entidade externa</t>
  </si>
  <si>
    <t>Outros projetos ou ações reconhecidos como relevantes</t>
  </si>
  <si>
    <t>Coordenação Científica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</si>
  <si>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</si>
  <si>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</si>
  <si>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</si>
  <si>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</si>
  <si>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</si>
  <si>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</si>
  <si>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</si>
  <si>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</si>
  <si>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</si>
  <si>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</si>
  <si>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</si>
  <si>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</si>
  <si>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</si>
  <si>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</si>
  <si>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</si>
  <si>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</si>
  <si>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</si>
  <si>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</si>
  <si>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júri</t>
  </si>
  <si>
    <t>projeto</t>
  </si>
  <si>
    <t>publicação</t>
  </si>
  <si>
    <t>Organização de eventos científicos/artisticos/tecnológicos</t>
  </si>
  <si>
    <t>Participação em comité Cientifico de conferência ou revista</t>
  </si>
  <si>
    <t>conferência/revista</t>
  </si>
  <si>
    <t>comunicação</t>
  </si>
  <si>
    <t>conferência</t>
  </si>
  <si>
    <t>centro/unidade</t>
  </si>
  <si>
    <t>grupo/unidade</t>
  </si>
  <si>
    <t>Pontuação máxima aconsiderar</t>
  </si>
  <si>
    <t xml:space="preserve">Produção de recursos  pedagógicos </t>
  </si>
  <si>
    <t>Atividade letiva</t>
  </si>
  <si>
    <t>Participação em Júris externos à Unidade Orgânica do IPC em que lecciona</t>
  </si>
  <si>
    <t>Arguição de Projeto/Estágio/Relatório final de Bacharelato , Cursos de Estudos Superiores Especializados  Licenciatura</t>
  </si>
  <si>
    <t>Participação em atividades Académicas</t>
  </si>
  <si>
    <t xml:space="preserve">Lecionação de seminários, de cursos de formação e de unidades curriculares (uc)  não contabilizadas em Distribuição do Serviço Docente </t>
  </si>
  <si>
    <t>Coordenação e/ou orientação e/ou supervisão de estágios/projetos/trabalhos finais de Bacharelatos, Cursos de Estudos Superiores Especializados e de Licenciaturas</t>
  </si>
  <si>
    <t>Coordenação e/ou orientação e/ou supervisão de estágios/projetos/trabalhos finais de Mestrados</t>
  </si>
  <si>
    <t>Coordenação e orientação pedagógica</t>
  </si>
  <si>
    <t>Participação em Júris de Trabalhos Finais/Teses/ Dissertações/Relatórios Finais de Mestrado ou de cursos de Formação Especializada e Pós-Graduada</t>
  </si>
  <si>
    <t>Participação em ações de formação para atualização científica e técnica  na sua área de docência</t>
  </si>
  <si>
    <t>Participação em ações de formação em pedagogia e didática</t>
  </si>
  <si>
    <t>P11</t>
  </si>
  <si>
    <t>P12</t>
  </si>
  <si>
    <t>Coordenação e participação em projetos de intervenção pedagógica</t>
  </si>
  <si>
    <t>P13</t>
  </si>
  <si>
    <t>P14</t>
  </si>
  <si>
    <t>Participação em projetos pedagógicos institucionais (fora do âmbito da sua UC)</t>
  </si>
  <si>
    <t>Coordenação de projetos pedagógicos  institucionais (fora do âmbito da sua UC)</t>
  </si>
  <si>
    <t>P15</t>
  </si>
  <si>
    <t>Outras atividades pedagógicas</t>
  </si>
  <si>
    <t>TOTAL DA COMPONENTE PEDAGÓGICA</t>
  </si>
  <si>
    <t xml:space="preserve">Experiência docente </t>
  </si>
  <si>
    <t>Até 30 horas</t>
  </si>
  <si>
    <t>Mais de 30 horas</t>
  </si>
  <si>
    <t>Exercício de Funções Dirigentes e participação em órgãos estatutários do IPC e das UO</t>
  </si>
  <si>
    <t xml:space="preserve">Pró-Presidente, Vice-Presidente de UO ou vogal de Comissão Instaladora de UO </t>
  </si>
  <si>
    <t xml:space="preserve">Participação em órgãos de gestão colegiais estatutários de Instituições ou Estabelecimentos de Ensino Superior (Conselho Geral, Conselho Técnico-Científico, Conselho Científico, Conselho Pedagógico, Assembleia de Representantes, etc) </t>
  </si>
  <si>
    <t xml:space="preserve">Responsável por Centro/Gabinete/Serviço </t>
  </si>
  <si>
    <t>Participação em órgãos de gestão e coordenação científica</t>
  </si>
  <si>
    <t>Presidente de órgãos de gestão colegiais estatutários de Instituições ou Estabelecimentos de Ensino Superior (Conselho Geral, Conselho Técnico-Científico, Conselho Científico, Conselho Pedagógico, Assembleia de Representantes, etc) ou Provedor do Estudante do IPC.</t>
  </si>
  <si>
    <t xml:space="preserve">Desempenho de funções estatutárias e/ou de responsabilidade Académica </t>
  </si>
  <si>
    <t>Coordenador de área científica (ou equivalente, desde que não pontuada noutro item)</t>
  </si>
  <si>
    <t>Participação em Júris e em projetos/atividades de extensão e de prestação de serviços à comunidade</t>
  </si>
  <si>
    <t>Categoria Profissional:</t>
  </si>
  <si>
    <t>Unidade Orgânica do IPC:</t>
  </si>
  <si>
    <t>TOTAL DA COMPONENTE ORGANIZACIONAL</t>
  </si>
  <si>
    <t>Pontuação Final</t>
  </si>
  <si>
    <t>Número total de citações (Google académico) excluindo auto-citações</t>
  </si>
  <si>
    <t>TOTAL DA COMPONENTE TÉCNICO-CIENTÍFICA</t>
  </si>
  <si>
    <t>Revisão de comunicações para congressos e encontros científicos</t>
  </si>
  <si>
    <t>Atividades de cariz pedagógico, formação e atualização técnica, científica e pedagógica e outras</t>
  </si>
  <si>
    <t>Participação em júris académicos na Unidade orgânica em que leciona</t>
  </si>
  <si>
    <t>Arguição de Trabalhos Finais/Teses/ Dissertações/Relatórios Finais de Mestrado ou de cursos de Formação Especializada e Pós-Graduada</t>
  </si>
  <si>
    <t xml:space="preserve">Atividades de auto-formação </t>
  </si>
  <si>
    <r>
      <t xml:space="preserve">Apresentação oral em evento técnico-científico internacional </t>
    </r>
    <r>
      <rPr>
        <strike/>
        <sz val="10"/>
        <color rgb="FFC00000"/>
        <rFont val="Calibri"/>
        <family val="2"/>
      </rPr>
      <t xml:space="preserve"> </t>
    </r>
  </si>
  <si>
    <t>Resultados de criação artistica vinculada a espaços de exposição, de concerto e de teatro de âmbito nacional</t>
  </si>
  <si>
    <t>Resultados de criação artistica vinculada a espaços de exposição, de concerto e de teatro de âmbito internacional</t>
  </si>
  <si>
    <t>Prémio individual atribuido em concurso com júri de seleção nacional</t>
  </si>
  <si>
    <t>Prémio em co-autoria, atribuido em concurso com júri de seleção nacional</t>
  </si>
  <si>
    <t>Prémio individual atribuido em concurso com júri de seleção internacional</t>
  </si>
  <si>
    <t>Prémio em co-autoria, atribuido em concurso com júri de seleção internacional</t>
  </si>
  <si>
    <t>Participação em júris de doutoramento</t>
  </si>
  <si>
    <t xml:space="preserve">Participação em júris de provas públicas para professor </t>
  </si>
  <si>
    <t>Participação em júris para atribuição do título de especialista</t>
  </si>
  <si>
    <t>Participação em conferências como Chair, discussant, presidente de mesa, moderador ou equivalente</t>
  </si>
  <si>
    <t>P16</t>
  </si>
  <si>
    <t>P17</t>
  </si>
  <si>
    <t>Projetos/atividades de extensão e de prestação de serviços à comunidade</t>
  </si>
  <si>
    <r>
      <rPr>
        <b/>
        <sz val="10"/>
        <color indexed="8"/>
        <rFont val="Calibri"/>
        <family val="2"/>
      </rPr>
      <t>Outras atividades</t>
    </r>
    <r>
      <rPr>
        <sz val="9"/>
        <color indexed="8"/>
        <rFont val="Calibri"/>
        <family val="2"/>
      </rPr>
      <t xml:space="preserve"> (Pontuação máxima a considerar)</t>
    </r>
  </si>
  <si>
    <t>Participação em grupos de trabalho/comissões e outras atividades</t>
  </si>
  <si>
    <t>O28</t>
  </si>
  <si>
    <r>
      <t xml:space="preserve">Presidente de IP, Presidente de Comissão Instaladora de IP ou UO, Vice-Presidente de IP, Presidente ou Director de UO de ensino superior </t>
    </r>
    <r>
      <rPr>
        <sz val="10"/>
        <rFont val="Calibri"/>
        <family val="2"/>
      </rPr>
      <t>ou de investigação.</t>
    </r>
  </si>
  <si>
    <t>CONCURSO INTERNO PARA PROFESSOR COORDENADOR</t>
  </si>
  <si>
    <t>1-</t>
  </si>
  <si>
    <t xml:space="preserve">3- </t>
  </si>
  <si>
    <t>4-</t>
  </si>
  <si>
    <t>Criação artistica ou tecnológica  registada na SPA</t>
  </si>
  <si>
    <t>Outras Criações artisticas ou tecnológicas</t>
  </si>
  <si>
    <t>C11.1</t>
  </si>
  <si>
    <t>C11.2</t>
  </si>
  <si>
    <t>C11.3</t>
  </si>
  <si>
    <t xml:space="preserve">Criação artistica ou tecnológica validada externamente (por juri/ editora/museu/Casa da Música/fundação C. Gulbenkian/etc.) </t>
  </si>
  <si>
    <t>Critérios de desempate a usar sucessivamente</t>
  </si>
  <si>
    <t>2-</t>
  </si>
  <si>
    <t>Pontuação Total no conjunto das 3 componentes</t>
  </si>
  <si>
    <t>Pontuação total resultante da adição das componentes Ténico-Científica e Pedagógica</t>
  </si>
  <si>
    <t>Pontuação na componente Pedagógica</t>
  </si>
  <si>
    <t>Antiguidade na categoria atual</t>
  </si>
  <si>
    <t>Antiguidade na categoria  (anos)</t>
  </si>
  <si>
    <t>PONTUAÇÃO DO CURRICULO (CE)</t>
  </si>
  <si>
    <t>Avaliação e Pontuação do Currículo do Candidato</t>
  </si>
  <si>
    <t>Avaliação e Pontuação do Curriculodo Candidato</t>
  </si>
  <si>
    <t xml:space="preserve">Avaliação e Pontuação do Curriculo do Candidato </t>
  </si>
  <si>
    <t>Avaliação e Pontuação do Curriculo do Candidato</t>
  </si>
  <si>
    <t xml:space="preserve">Na avaliação curricular dos docentes admitidos a concurso serão contabilizadas as atividades e produções científicas, </t>
  </si>
  <si>
    <t xml:space="preserve">técnicas, artísticas e pedagógicas realizadas pelos docentes no âmbito da sua atividade como docentes e investigadores </t>
  </si>
  <si>
    <t xml:space="preserve">do ensino superior, quer sejam enquadradas na área do concurso ou na área específica das suas habilitações académicas </t>
  </si>
  <si>
    <t>de licenciatura, mestrado e doutoramento.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</si>
</sst>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  <font>
      <sz val="11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8"/>
      <name val="Verdana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b/>
      <i/>
      <sz val="11"/>
      <color indexed="8"/>
      <name val="Arial Narrow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b/>
      <sz val="14"/>
      <name val="Calibri"/>
      <family val="2"/>
    </font>
    <font>
      <sz val="14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name val="Calibri"/>
      <family val="2"/>
    </font>
    <font>
      <sz val="14"/>
      <name val="Calibri"/>
      <family val="2"/>
    </font>
    <font>
      <b/>
      <sz val="9"/>
      <name val="Calibri"/>
      <family val="2"/>
    </font>
    <font>
      <b/>
      <sz val="14"/>
      <color indexed="8"/>
      <name val="Calibri"/>
      <family val="2"/>
    </font>
    <font>
      <i/>
      <sz val="10"/>
      <color theme="1"/>
      <name val="Calibri"/>
      <family val="2"/>
      <scheme val="minor"/>
    </font>
    <font>
      <b/>
      <sz val="10"/>
      <color rgb="FF0070C0"/>
      <name val="Calibri"/>
      <family val="2"/>
    </font>
    <font>
      <b/>
      <sz val="10"/>
      <color theme="6" tint="-0.499984740745262"/>
      <name val="Calibri"/>
      <family val="2"/>
    </font>
    <font>
      <b/>
      <sz val="12"/>
      <color theme="9" tint="-0.499984740745262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 tint="0.34998626667073579"/>
      <name val="Calibri"/>
      <family val="2"/>
    </font>
    <font>
      <sz val="9"/>
      <color theme="1" tint="0.34998626667073579"/>
      <name val="Calibri"/>
      <family val="2"/>
    </font>
    <font>
      <sz val="9"/>
      <color theme="1" tint="0.34998626667073579"/>
      <name val="Calibri"/>
      <family val="2"/>
      <scheme val="minor"/>
    </font>
    <font>
      <sz val="12"/>
      <name val="Calibri"/>
      <family val="2"/>
    </font>
    <font>
      <b/>
      <sz val="12"/>
      <color theme="6" tint="-0.499984740745262"/>
      <name val="Calibri"/>
      <family val="2"/>
    </font>
    <font>
      <b/>
      <sz val="12"/>
      <color theme="3" tint="0.39997558519241921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12"/>
      <color theme="4" tint="-0.249977111117893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trike/>
      <sz val="10"/>
      <color rgb="FFC00000"/>
      <name val="Calibri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362">
    <xf numFmtId="0" fontId="0" fillId="0" borderId="0" xfId="0"/>
    <xf numFmtId="0" fontId="0" fillId="0" borderId="0" xfId="0" applyFont="1"/>
    <xf numFmtId="0" fontId="11" fillId="0" borderId="0" xfId="0" applyFont="1" applyFill="1" applyBorder="1" applyAlignment="1">
      <alignment vertical="center" wrapText="1"/>
    </xf>
    <xf numFmtId="0" fontId="25" fillId="0" borderId="0" xfId="1" applyFont="1" applyAlignment="1" applyProtection="1"/>
    <xf numFmtId="0" fontId="25" fillId="0" borderId="0" xfId="1" applyFont="1" applyAlignment="1" applyProtection="1">
      <alignment horizontal="right" vertical="center"/>
    </xf>
    <xf numFmtId="0" fontId="10" fillId="0" borderId="0" xfId="0" applyFont="1" applyBorder="1" applyAlignment="1">
      <alignment vertical="center"/>
    </xf>
    <xf numFmtId="0" fontId="25" fillId="0" borderId="0" xfId="1" applyFont="1" applyBorder="1" applyAlignment="1" applyProtection="1"/>
    <xf numFmtId="0" fontId="25" fillId="0" borderId="8" xfId="1" applyFont="1" applyFill="1" applyBorder="1" applyAlignment="1" applyProtection="1"/>
    <xf numFmtId="0" fontId="20" fillId="0" borderId="7" xfId="0" applyFont="1" applyFill="1" applyBorder="1" applyAlignment="1" applyProtection="1">
      <alignment horizontal="center" vertical="center"/>
      <protection locked="0"/>
    </xf>
    <xf numFmtId="0" fontId="20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11" fillId="0" borderId="0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/>
    </xf>
    <xf numFmtId="0" fontId="44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0" xfId="0"/>
    <xf numFmtId="0" fontId="23" fillId="4" borderId="2" xfId="0" applyFont="1" applyFill="1" applyBorder="1" applyAlignment="1">
      <alignment horizontal="center" vertical="center" wrapText="1"/>
    </xf>
    <xf numFmtId="2" fontId="30" fillId="0" borderId="2" xfId="0" applyNumberFormat="1" applyFont="1" applyFill="1" applyBorder="1" applyAlignment="1">
      <alignment horizontal="center" vertical="center"/>
    </xf>
    <xf numFmtId="2" fontId="31" fillId="0" borderId="2" xfId="0" applyNumberFormat="1" applyFont="1" applyFill="1" applyBorder="1" applyAlignment="1">
      <alignment horizontal="center" vertical="center"/>
    </xf>
    <xf numFmtId="2" fontId="32" fillId="0" borderId="2" xfId="0" applyNumberFormat="1" applyFont="1" applyBorder="1" applyAlignment="1">
      <alignment horizontal="center" vertical="center"/>
    </xf>
    <xf numFmtId="2" fontId="32" fillId="5" borderId="2" xfId="0" applyNumberFormat="1" applyFont="1" applyFill="1" applyBorder="1" applyAlignment="1">
      <alignment horizontal="center" vertical="center"/>
    </xf>
    <xf numFmtId="164" fontId="18" fillId="0" borderId="2" xfId="0" applyNumberFormat="1" applyFont="1" applyFill="1" applyBorder="1" applyAlignment="1">
      <alignment horizontal="center" vertical="center"/>
    </xf>
    <xf numFmtId="164" fontId="18" fillId="0" borderId="2" xfId="0" applyNumberFormat="1" applyFont="1" applyBorder="1" applyAlignment="1">
      <alignment horizontal="center" vertical="center"/>
    </xf>
    <xf numFmtId="0" fontId="0" fillId="0" borderId="0" xfId="0" applyFill="1" applyBorder="1"/>
    <xf numFmtId="0" fontId="23" fillId="0" borderId="0" xfId="0" applyFont="1" applyFill="1" applyBorder="1" applyAlignment="1">
      <alignment horizontal="center" vertical="center" wrapText="1"/>
    </xf>
    <xf numFmtId="0" fontId="33" fillId="0" borderId="0" xfId="0" applyFont="1"/>
    <xf numFmtId="0" fontId="23" fillId="5" borderId="2" xfId="0" applyFont="1" applyFill="1" applyBorder="1" applyAlignment="1">
      <alignment vertical="center"/>
    </xf>
    <xf numFmtId="2" fontId="23" fillId="5" borderId="2" xfId="0" applyNumberFormat="1" applyFont="1" applyFill="1" applyBorder="1" applyAlignment="1">
      <alignment horizontal="center" vertical="center"/>
    </xf>
    <xf numFmtId="164" fontId="18" fillId="5" borderId="2" xfId="0" applyNumberFormat="1" applyFont="1" applyFill="1" applyBorder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43" fillId="0" borderId="2" xfId="0" applyFont="1" applyBorder="1" applyAlignment="1">
      <alignment horizontal="center" vertical="center"/>
    </xf>
    <xf numFmtId="2" fontId="34" fillId="0" borderId="2" xfId="0" applyNumberFormat="1" applyFont="1" applyBorder="1"/>
    <xf numFmtId="0" fontId="34" fillId="0" borderId="2" xfId="0" applyFont="1" applyBorder="1"/>
    <xf numFmtId="0" fontId="43" fillId="0" borderId="6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3" fillId="0" borderId="7" xfId="0" applyFont="1" applyBorder="1" applyAlignment="1">
      <alignment horizontal="left" vertical="center"/>
    </xf>
    <xf numFmtId="0" fontId="0" fillId="2" borderId="0" xfId="0" applyFill="1" applyBorder="1" applyAlignment="1" applyProtection="1">
      <alignment vertical="center"/>
    </xf>
    <xf numFmtId="0" fontId="0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top" wrapText="1"/>
    </xf>
    <xf numFmtId="0" fontId="13" fillId="0" borderId="0" xfId="0" applyFont="1" applyFill="1" applyBorder="1" applyAlignment="1" applyProtection="1">
      <alignment horizontal="center" vertical="top" wrapText="1"/>
    </xf>
    <xf numFmtId="0" fontId="0" fillId="0" borderId="0" xfId="0" applyFont="1" applyFill="1" applyBorder="1" applyAlignment="1" applyProtection="1">
      <alignment vertical="top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 wrapText="1"/>
    </xf>
    <xf numFmtId="164" fontId="15" fillId="0" borderId="0" xfId="0" applyNumberFormat="1" applyFont="1" applyFill="1" applyBorder="1" applyAlignment="1" applyProtection="1">
      <alignment horizontal="left" vertical="top" wrapText="1"/>
    </xf>
    <xf numFmtId="0" fontId="0" fillId="0" borderId="8" xfId="0" applyFont="1" applyFill="1" applyBorder="1" applyProtection="1"/>
    <xf numFmtId="0" fontId="21" fillId="0" borderId="0" xfId="0" applyFont="1" applyFill="1" applyBorder="1" applyProtection="1"/>
    <xf numFmtId="0" fontId="22" fillId="3" borderId="7" xfId="0" applyFont="1" applyFill="1" applyBorder="1" applyAlignment="1" applyProtection="1">
      <alignment horizontal="center" vertical="center" wrapText="1"/>
    </xf>
    <xf numFmtId="0" fontId="17" fillId="3" borderId="2" xfId="0" applyFont="1" applyFill="1" applyBorder="1" applyAlignment="1" applyProtection="1">
      <alignment horizontal="center" vertical="center" wrapText="1"/>
    </xf>
    <xf numFmtId="0" fontId="17" fillId="3" borderId="14" xfId="0" applyFont="1" applyFill="1" applyBorder="1" applyAlignment="1" applyProtection="1">
      <alignment horizontal="center" vertical="center" wrapText="1"/>
    </xf>
    <xf numFmtId="0" fontId="17" fillId="3" borderId="3" xfId="0" applyFont="1" applyFill="1" applyBorder="1" applyAlignment="1" applyProtection="1">
      <alignment horizontal="center" vertical="center" wrapText="1"/>
    </xf>
    <xf numFmtId="0" fontId="20" fillId="0" borderId="7" xfId="0" applyFont="1" applyFill="1" applyBorder="1" applyAlignment="1" applyProtection="1">
      <alignment horizontal="center" vertical="center" wrapText="1"/>
    </xf>
    <xf numFmtId="2" fontId="20" fillId="0" borderId="2" xfId="0" applyNumberFormat="1" applyFont="1" applyFill="1" applyBorder="1" applyAlignment="1" applyProtection="1">
      <alignment horizontal="center" vertical="center" wrapText="1"/>
    </xf>
    <xf numFmtId="0" fontId="20" fillId="0" borderId="14" xfId="0" applyFont="1" applyFill="1" applyBorder="1" applyAlignment="1" applyProtection="1">
      <alignment horizontal="center" vertical="center" wrapText="1"/>
    </xf>
    <xf numFmtId="2" fontId="20" fillId="0" borderId="2" xfId="0" applyNumberFormat="1" applyFont="1" applyFill="1" applyBorder="1" applyAlignment="1" applyProtection="1">
      <alignment vertical="center" wrapText="1"/>
    </xf>
    <xf numFmtId="0" fontId="36" fillId="0" borderId="26" xfId="0" applyFont="1" applyFill="1" applyBorder="1" applyAlignment="1" applyProtection="1">
      <alignment horizontal="center" vertical="center" wrapText="1"/>
    </xf>
    <xf numFmtId="0" fontId="35" fillId="0" borderId="16" xfId="0" applyFont="1" applyFill="1" applyBorder="1" applyAlignment="1" applyProtection="1">
      <alignment horizontal="center" vertical="center" wrapText="1"/>
    </xf>
    <xf numFmtId="2" fontId="20" fillId="5" borderId="2" xfId="0" applyNumberFormat="1" applyFont="1" applyFill="1" applyBorder="1" applyAlignment="1" applyProtection="1">
      <alignment vertical="center" wrapText="1"/>
    </xf>
    <xf numFmtId="2" fontId="33" fillId="5" borderId="14" xfId="0" applyNumberFormat="1" applyFont="1" applyFill="1" applyBorder="1" applyAlignment="1" applyProtection="1"/>
    <xf numFmtId="0" fontId="0" fillId="4" borderId="7" xfId="0" applyFont="1" applyFill="1" applyBorder="1" applyAlignment="1" applyProtection="1">
      <alignment horizontal="center" vertical="center" wrapText="1"/>
    </xf>
    <xf numFmtId="0" fontId="20" fillId="0" borderId="10" xfId="0" applyFont="1" applyFill="1" applyBorder="1" applyAlignment="1" applyProtection="1">
      <alignment horizontal="center" vertical="center" wrapText="1"/>
    </xf>
    <xf numFmtId="2" fontId="20" fillId="0" borderId="3" xfId="0" applyNumberFormat="1" applyFont="1" applyFill="1" applyBorder="1" applyAlignment="1" applyProtection="1">
      <alignment vertical="center" wrapText="1"/>
    </xf>
    <xf numFmtId="0" fontId="20" fillId="0" borderId="2" xfId="0" applyFont="1" applyFill="1" applyBorder="1" applyAlignment="1" applyProtection="1">
      <alignment horizontal="center" vertical="center" wrapText="1"/>
    </xf>
    <xf numFmtId="2" fontId="20" fillId="0" borderId="3" xfId="0" applyNumberFormat="1" applyFont="1" applyFill="1" applyBorder="1" applyAlignment="1" applyProtection="1">
      <alignment horizontal="center" vertical="center" wrapText="1"/>
    </xf>
    <xf numFmtId="0" fontId="20" fillId="0" borderId="17" xfId="0" applyFont="1" applyFill="1" applyBorder="1" applyAlignment="1" applyProtection="1">
      <alignment horizontal="center" vertical="center" wrapText="1"/>
    </xf>
    <xf numFmtId="2" fontId="20" fillId="5" borderId="3" xfId="0" applyNumberFormat="1" applyFont="1" applyFill="1" applyBorder="1" applyAlignment="1" applyProtection="1">
      <alignment vertical="center" wrapText="1"/>
    </xf>
    <xf numFmtId="0" fontId="17" fillId="0" borderId="3" xfId="0" applyFont="1" applyFill="1" applyBorder="1" applyAlignment="1" applyProtection="1">
      <alignment horizontal="center" vertical="center" wrapText="1"/>
    </xf>
    <xf numFmtId="0" fontId="36" fillId="0" borderId="4" xfId="0" applyFont="1" applyFill="1" applyBorder="1" applyAlignment="1" applyProtection="1">
      <alignment horizontal="center" vertical="center" wrapText="1"/>
    </xf>
    <xf numFmtId="0" fontId="36" fillId="0" borderId="28" xfId="0" applyFont="1" applyFill="1" applyBorder="1" applyAlignment="1" applyProtection="1">
      <alignment horizontal="center" vertical="center" wrapText="1"/>
    </xf>
    <xf numFmtId="0" fontId="35" fillId="0" borderId="5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</xf>
    <xf numFmtId="0" fontId="36" fillId="0" borderId="5" xfId="0" applyFont="1" applyFill="1" applyBorder="1" applyAlignment="1" applyProtection="1">
      <alignment horizontal="center" vertical="center" wrapText="1"/>
    </xf>
    <xf numFmtId="2" fontId="6" fillId="4" borderId="2" xfId="0" applyNumberFormat="1" applyFont="1" applyFill="1" applyBorder="1" applyAlignment="1" applyProtection="1">
      <alignment vertical="center" wrapText="1"/>
    </xf>
    <xf numFmtId="2" fontId="14" fillId="4" borderId="14" xfId="0" applyNumberFormat="1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17" fillId="0" borderId="4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3" fillId="0" borderId="2" xfId="0" applyFont="1" applyFill="1" applyBorder="1" applyAlignment="1" applyProtection="1">
      <alignment horizontal="center" vertical="top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37" fillId="0" borderId="4" xfId="0" applyFont="1" applyFill="1" applyBorder="1" applyAlignment="1" applyProtection="1">
      <alignment horizontal="center"/>
    </xf>
    <xf numFmtId="0" fontId="18" fillId="0" borderId="1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/>
    </xf>
    <xf numFmtId="2" fontId="40" fillId="0" borderId="23" xfId="0" applyNumberFormat="1" applyFont="1" applyFill="1" applyBorder="1" applyAlignment="1" applyProtection="1">
      <alignment vertical="top" wrapText="1"/>
    </xf>
    <xf numFmtId="2" fontId="41" fillId="0" borderId="31" xfId="0" applyNumberFormat="1" applyFont="1" applyFill="1" applyBorder="1" applyAlignment="1" applyProtection="1">
      <alignment vertical="top" wrapText="1"/>
    </xf>
    <xf numFmtId="0" fontId="34" fillId="0" borderId="0" xfId="0" applyFont="1" applyFill="1" applyBorder="1" applyProtection="1"/>
    <xf numFmtId="0" fontId="43" fillId="0" borderId="0" xfId="0" applyFont="1" applyFill="1" applyBorder="1" applyProtection="1"/>
    <xf numFmtId="0" fontId="20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164" fontId="15" fillId="0" borderId="0" xfId="0" applyNumberFormat="1" applyFont="1" applyFill="1" applyAlignment="1" applyProtection="1">
      <alignment horizontal="left"/>
    </xf>
    <xf numFmtId="0" fontId="27" fillId="0" borderId="0" xfId="0" applyFont="1" applyFill="1" applyAlignment="1" applyProtection="1">
      <alignment vertical="top" wrapText="1"/>
    </xf>
    <xf numFmtId="0" fontId="27" fillId="0" borderId="0" xfId="0" applyFont="1" applyFill="1" applyBorder="1" applyAlignment="1" applyProtection="1">
      <alignment vertical="top" wrapText="1"/>
    </xf>
    <xf numFmtId="0" fontId="27" fillId="0" borderId="12" xfId="0" applyFont="1" applyFill="1" applyBorder="1" applyAlignment="1" applyProtection="1">
      <alignment vertical="top" wrapText="1"/>
    </xf>
    <xf numFmtId="0" fontId="27" fillId="0" borderId="8" xfId="0" applyFont="1" applyFill="1" applyBorder="1" applyAlignment="1" applyProtection="1">
      <alignment vertical="top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wrapText="1"/>
    </xf>
    <xf numFmtId="0" fontId="17" fillId="3" borderId="7" xfId="0" applyFont="1" applyFill="1" applyBorder="1" applyAlignment="1" applyProtection="1">
      <alignment horizontal="center" vertical="center" wrapText="1"/>
    </xf>
    <xf numFmtId="0" fontId="17" fillId="4" borderId="14" xfId="0" applyFont="1" applyFill="1" applyBorder="1" applyAlignment="1" applyProtection="1">
      <alignment horizontal="center" vertical="center" wrapText="1"/>
    </xf>
    <xf numFmtId="0" fontId="20" fillId="0" borderId="2" xfId="0" applyFont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/>
    </xf>
    <xf numFmtId="0" fontId="20" fillId="0" borderId="14" xfId="0" applyFont="1" applyFill="1" applyBorder="1" applyAlignment="1" applyProtection="1">
      <alignment horizontal="center" vertical="center"/>
    </xf>
    <xf numFmtId="2" fontId="20" fillId="0" borderId="2" xfId="0" applyNumberFormat="1" applyFont="1" applyFill="1" applyBorder="1" applyAlignment="1" applyProtection="1">
      <alignment horizontal="right" vertical="center"/>
    </xf>
    <xf numFmtId="0" fontId="20" fillId="0" borderId="7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/>
    </xf>
    <xf numFmtId="2" fontId="17" fillId="5" borderId="2" xfId="0" applyNumberFormat="1" applyFont="1" applyFill="1" applyBorder="1" applyAlignment="1" applyProtection="1">
      <alignment horizontal="right" vertical="center"/>
    </xf>
    <xf numFmtId="0" fontId="17" fillId="4" borderId="14" xfId="0" applyFont="1" applyFill="1" applyBorder="1" applyAlignment="1" applyProtection="1">
      <alignment horizontal="right" vertical="center"/>
    </xf>
    <xf numFmtId="0" fontId="20" fillId="4" borderId="7" xfId="0" applyFont="1" applyFill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horizontal="center" vertical="center" wrapText="1"/>
    </xf>
    <xf numFmtId="0" fontId="6" fillId="0" borderId="0" xfId="0" applyFont="1" applyFill="1" applyAlignment="1" applyProtection="1"/>
    <xf numFmtId="0" fontId="36" fillId="0" borderId="4" xfId="0" applyFont="1" applyBorder="1" applyAlignment="1" applyProtection="1">
      <alignment horizontal="center" vertical="center" wrapText="1"/>
    </xf>
    <xf numFmtId="0" fontId="36" fillId="0" borderId="5" xfId="0" applyFont="1" applyBorder="1" applyAlignment="1" applyProtection="1">
      <alignment horizontal="center" vertical="center" wrapText="1"/>
    </xf>
    <xf numFmtId="0" fontId="20" fillId="4" borderId="7" xfId="0" applyFont="1" applyFill="1" applyBorder="1" applyAlignment="1" applyProtection="1">
      <alignment vertical="center"/>
    </xf>
    <xf numFmtId="0" fontId="17" fillId="0" borderId="9" xfId="0" applyFont="1" applyFill="1" applyBorder="1" applyAlignment="1" applyProtection="1">
      <alignment vertical="center" wrapText="1"/>
    </xf>
    <xf numFmtId="0" fontId="20" fillId="0" borderId="7" xfId="0" applyFont="1" applyFill="1" applyBorder="1" applyAlignment="1" applyProtection="1">
      <alignment vertical="center" wrapText="1"/>
    </xf>
    <xf numFmtId="0" fontId="17" fillId="0" borderId="14" xfId="0" applyFont="1" applyFill="1" applyBorder="1" applyAlignment="1" applyProtection="1">
      <alignment horizontal="right" vertical="center"/>
    </xf>
    <xf numFmtId="0" fontId="6" fillId="0" borderId="0" xfId="0" applyFont="1" applyFill="1" applyProtection="1"/>
    <xf numFmtId="0" fontId="17" fillId="0" borderId="28" xfId="0" applyFont="1" applyFill="1" applyBorder="1" applyAlignment="1" applyProtection="1">
      <alignment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wrapText="1"/>
    </xf>
    <xf numFmtId="0" fontId="20" fillId="0" borderId="11" xfId="0" applyFont="1" applyFill="1" applyBorder="1" applyAlignment="1" applyProtection="1">
      <alignment horizontal="center" vertical="center"/>
    </xf>
    <xf numFmtId="2" fontId="20" fillId="0" borderId="3" xfId="0" applyNumberFormat="1" applyFont="1" applyFill="1" applyBorder="1" applyAlignment="1" applyProtection="1">
      <alignment horizontal="right" vertical="center"/>
    </xf>
    <xf numFmtId="0" fontId="17" fillId="0" borderId="11" xfId="0" applyFont="1" applyFill="1" applyBorder="1" applyAlignment="1" applyProtection="1">
      <alignment horizontal="center" vertical="center"/>
    </xf>
    <xf numFmtId="2" fontId="17" fillId="5" borderId="3" xfId="0" applyNumberFormat="1" applyFont="1" applyFill="1" applyBorder="1" applyAlignment="1" applyProtection="1">
      <alignment horizontal="right" vertical="center"/>
    </xf>
    <xf numFmtId="0" fontId="17" fillId="4" borderId="11" xfId="0" applyFont="1" applyFill="1" applyBorder="1" applyAlignment="1" applyProtection="1">
      <alignment horizontal="right" vertical="center"/>
    </xf>
    <xf numFmtId="0" fontId="17" fillId="0" borderId="2" xfId="0" applyFont="1" applyFill="1" applyBorder="1" applyAlignment="1" applyProtection="1">
      <alignment horizontal="center" vertical="center" wrapText="1"/>
    </xf>
    <xf numFmtId="2" fontId="17" fillId="0" borderId="2" xfId="0" applyNumberFormat="1" applyFont="1" applyFill="1" applyBorder="1" applyAlignment="1" applyProtection="1">
      <alignment horizontal="right" vertical="center"/>
    </xf>
    <xf numFmtId="0" fontId="20" fillId="5" borderId="7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/>
    </xf>
    <xf numFmtId="0" fontId="17" fillId="0" borderId="11" xfId="0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center" vertical="center"/>
    </xf>
    <xf numFmtId="0" fontId="38" fillId="0" borderId="0" xfId="0" applyFont="1" applyProtection="1"/>
    <xf numFmtId="2" fontId="42" fillId="0" borderId="20" xfId="0" applyNumberFormat="1" applyFont="1" applyFill="1" applyBorder="1" applyAlignment="1" applyProtection="1">
      <alignment horizontal="right" vertical="center"/>
    </xf>
    <xf numFmtId="2" fontId="39" fillId="0" borderId="24" xfId="0" applyNumberFormat="1" applyFont="1" applyFill="1" applyBorder="1" applyAlignment="1" applyProtection="1">
      <alignment horizontal="right" vertical="center"/>
    </xf>
    <xf numFmtId="0" fontId="38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center"/>
    </xf>
    <xf numFmtId="0" fontId="1" fillId="0" borderId="0" xfId="0" applyFont="1" applyProtection="1"/>
    <xf numFmtId="0" fontId="14" fillId="0" borderId="0" xfId="0" applyFont="1" applyProtection="1"/>
    <xf numFmtId="0" fontId="0" fillId="0" borderId="0" xfId="0" applyFont="1" applyProtection="1"/>
    <xf numFmtId="0" fontId="11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14" fillId="0" borderId="0" xfId="0" applyFont="1" applyAlignment="1" applyProtection="1">
      <alignment vertical="center" wrapText="1"/>
    </xf>
    <xf numFmtId="49" fontId="0" fillId="2" borderId="0" xfId="0" applyNumberFormat="1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wrapText="1"/>
    </xf>
    <xf numFmtId="0" fontId="14" fillId="0" borderId="0" xfId="0" applyFont="1" applyFill="1" applyProtection="1"/>
    <xf numFmtId="0" fontId="0" fillId="0" borderId="0" xfId="0" applyProtection="1"/>
    <xf numFmtId="9" fontId="28" fillId="0" borderId="0" xfId="0" applyNumberFormat="1" applyFont="1" applyFill="1" applyAlignment="1" applyProtection="1">
      <alignment horizontal="center" vertical="top" wrapText="1"/>
    </xf>
    <xf numFmtId="0" fontId="14" fillId="0" borderId="0" xfId="0" applyFont="1" applyFill="1" applyBorder="1" applyProtection="1"/>
    <xf numFmtId="0" fontId="14" fillId="0" borderId="0" xfId="0" applyFont="1" applyFill="1" applyBorder="1" applyAlignment="1" applyProtection="1">
      <alignment horizontal="center" vertical="top" wrapText="1"/>
    </xf>
    <xf numFmtId="0" fontId="14" fillId="0" borderId="8" xfId="0" applyFont="1" applyFill="1" applyBorder="1" applyProtection="1"/>
    <xf numFmtId="0" fontId="18" fillId="0" borderId="3" xfId="0" applyFont="1" applyBorder="1" applyAlignment="1" applyProtection="1">
      <alignment horizontal="center" vertical="center" wrapText="1"/>
    </xf>
    <xf numFmtId="0" fontId="19" fillId="0" borderId="2" xfId="0" applyFont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 wrapText="1"/>
    </xf>
    <xf numFmtId="0" fontId="19" fillId="0" borderId="14" xfId="0" applyFont="1" applyBorder="1" applyAlignment="1" applyProtection="1">
      <alignment horizontal="center" vertical="center" wrapText="1"/>
    </xf>
    <xf numFmtId="2" fontId="19" fillId="2" borderId="2" xfId="0" applyNumberFormat="1" applyFont="1" applyFill="1" applyBorder="1" applyAlignment="1" applyProtection="1">
      <alignment vertical="center" wrapText="1"/>
    </xf>
    <xf numFmtId="2" fontId="18" fillId="4" borderId="2" xfId="0" applyNumberFormat="1" applyFont="1" applyFill="1" applyBorder="1" applyAlignment="1" applyProtection="1">
      <alignment horizontal="right" vertical="center" wrapText="1"/>
    </xf>
    <xf numFmtId="0" fontId="18" fillId="4" borderId="14" xfId="0" applyFont="1" applyFill="1" applyBorder="1" applyAlignment="1" applyProtection="1">
      <alignment vertical="center"/>
    </xf>
    <xf numFmtId="0" fontId="19" fillId="4" borderId="7" xfId="0" applyFont="1" applyFill="1" applyBorder="1" applyProtection="1"/>
    <xf numFmtId="2" fontId="19" fillId="2" borderId="2" xfId="0" applyNumberFormat="1" applyFont="1" applyFill="1" applyBorder="1" applyAlignment="1" applyProtection="1">
      <alignment horizontal="right" vertical="center" wrapText="1"/>
    </xf>
    <xf numFmtId="0" fontId="19" fillId="0" borderId="3" xfId="0" applyFont="1" applyFill="1" applyBorder="1" applyAlignment="1" applyProtection="1">
      <alignment horizontal="center" vertical="center" wrapText="1"/>
    </xf>
    <xf numFmtId="0" fontId="19" fillId="0" borderId="14" xfId="0" applyFont="1" applyFill="1" applyBorder="1" applyAlignment="1" applyProtection="1">
      <alignment horizontal="center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19" fillId="0" borderId="5" xfId="0" applyFont="1" applyBorder="1" applyAlignment="1" applyProtection="1">
      <alignment horizontal="center" vertical="center" wrapText="1"/>
    </xf>
    <xf numFmtId="0" fontId="19" fillId="0" borderId="3" xfId="0" applyFont="1" applyBorder="1" applyAlignment="1" applyProtection="1">
      <alignment vertical="center" wrapText="1"/>
    </xf>
    <xf numFmtId="2" fontId="18" fillId="4" borderId="2" xfId="0" applyNumberFormat="1" applyFont="1" applyFill="1" applyBorder="1" applyAlignment="1" applyProtection="1">
      <alignment horizontal="right" vertical="center"/>
    </xf>
    <xf numFmtId="0" fontId="0" fillId="0" borderId="0" xfId="0" applyFill="1" applyProtection="1"/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2" fontId="18" fillId="0" borderId="0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Protection="1"/>
    <xf numFmtId="0" fontId="0" fillId="0" borderId="0" xfId="0" applyFont="1" applyFill="1" applyProtection="1"/>
    <xf numFmtId="0" fontId="43" fillId="0" borderId="0" xfId="0" applyFont="1" applyProtection="1"/>
    <xf numFmtId="2" fontId="42" fillId="0" borderId="22" xfId="0" applyNumberFormat="1" applyFont="1" applyFill="1" applyBorder="1" applyAlignment="1" applyProtection="1">
      <alignment horizontal="right" vertical="center"/>
    </xf>
    <xf numFmtId="2" fontId="39" fillId="0" borderId="18" xfId="0" applyNumberFormat="1" applyFont="1" applyFill="1" applyBorder="1" applyAlignment="1" applyProtection="1">
      <alignment horizontal="right" vertical="center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0" xfId="0" applyFill="1" applyProtection="1"/>
    <xf numFmtId="0" fontId="11" fillId="2" borderId="0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10" fillId="2" borderId="0" xfId="0" applyFont="1" applyFill="1" applyAlignment="1" applyProtection="1">
      <alignment wrapText="1"/>
    </xf>
    <xf numFmtId="0" fontId="0" fillId="2" borderId="0" xfId="0" applyFill="1" applyAlignment="1" applyProtection="1">
      <alignment horizontal="right" vertical="center"/>
    </xf>
    <xf numFmtId="0" fontId="0" fillId="2" borderId="0" xfId="0" applyFill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2" borderId="2" xfId="0" applyFill="1" applyBorder="1" applyAlignment="1" applyProtection="1">
      <alignment horizontal="left" vertical="center"/>
    </xf>
    <xf numFmtId="0" fontId="12" fillId="2" borderId="2" xfId="0" applyFont="1" applyFill="1" applyBorder="1" applyAlignment="1" applyProtection="1">
      <alignment horizontal="left" vertical="center"/>
    </xf>
    <xf numFmtId="0" fontId="0" fillId="2" borderId="2" xfId="0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10" fillId="2" borderId="0" xfId="0" applyFont="1" applyFill="1" applyAlignment="1" applyProtection="1">
      <alignment wrapText="1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6" xfId="0" applyNumberFormat="1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7" xfId="0" applyNumberForma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 wrapText="1"/>
    </xf>
    <xf numFmtId="0" fontId="17" fillId="0" borderId="3" xfId="0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center" vertical="center" wrapText="1"/>
    </xf>
    <xf numFmtId="0" fontId="33" fillId="0" borderId="11" xfId="0" applyFont="1" applyFill="1" applyBorder="1" applyAlignment="1" applyProtection="1">
      <alignment horizontal="center"/>
    </xf>
    <xf numFmtId="0" fontId="33" fillId="0" borderId="19" xfId="0" applyFont="1" applyFill="1" applyBorder="1" applyAlignment="1" applyProtection="1">
      <alignment horizontal="center"/>
    </xf>
    <xf numFmtId="0" fontId="33" fillId="0" borderId="17" xfId="0" applyFont="1" applyFill="1" applyBorder="1" applyAlignment="1" applyProtection="1">
      <alignment horizontal="center"/>
    </xf>
    <xf numFmtId="2" fontId="20" fillId="0" borderId="6" xfId="0" applyNumberFormat="1" applyFont="1" applyFill="1" applyBorder="1" applyAlignment="1" applyProtection="1">
      <alignment horizontal="left" vertical="center" wrapText="1"/>
    </xf>
    <xf numFmtId="2" fontId="20" fillId="0" borderId="7" xfId="0" applyNumberFormat="1" applyFont="1" applyFill="1" applyBorder="1" applyAlignment="1" applyProtection="1">
      <alignment horizontal="left" vertical="center" wrapText="1"/>
    </xf>
    <xf numFmtId="0" fontId="18" fillId="4" borderId="0" xfId="0" applyFont="1" applyFill="1" applyBorder="1" applyAlignment="1" applyProtection="1">
      <alignment horizontal="center" vertical="center" wrapText="1"/>
    </xf>
    <xf numFmtId="0" fontId="18" fillId="4" borderId="1" xfId="0" applyFont="1" applyFill="1" applyBorder="1" applyAlignment="1" applyProtection="1">
      <alignment horizontal="center" vertical="center" wrapText="1"/>
    </xf>
    <xf numFmtId="0" fontId="18" fillId="4" borderId="7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top" wrapText="1"/>
    </xf>
    <xf numFmtId="0" fontId="34" fillId="6" borderId="0" xfId="0" applyFont="1" applyFill="1" applyBorder="1" applyAlignment="1" applyProtection="1">
      <alignment horizontal="center"/>
    </xf>
    <xf numFmtId="0" fontId="17" fillId="0" borderId="9" xfId="0" applyFont="1" applyFill="1" applyBorder="1" applyAlignment="1" applyProtection="1">
      <alignment horizontal="center" vertical="center" wrapText="1"/>
    </xf>
    <xf numFmtId="0" fontId="17" fillId="0" borderId="28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wrapText="1"/>
    </xf>
    <xf numFmtId="0" fontId="20" fillId="0" borderId="5" xfId="0" applyFont="1" applyFill="1" applyBorder="1" applyAlignment="1" applyProtection="1">
      <alignment horizontal="center" vertical="center" wrapText="1"/>
    </xf>
    <xf numFmtId="2" fontId="20" fillId="0" borderId="9" xfId="0" applyNumberFormat="1" applyFont="1" applyFill="1" applyBorder="1" applyAlignment="1" applyProtection="1">
      <alignment horizontal="left" vertical="center" wrapText="1"/>
    </xf>
    <xf numFmtId="2" fontId="20" fillId="0" borderId="10" xfId="0" applyNumberFormat="1" applyFont="1" applyFill="1" applyBorder="1" applyAlignment="1" applyProtection="1">
      <alignment horizontal="left" vertical="center" wrapText="1"/>
    </xf>
    <xf numFmtId="2" fontId="20" fillId="0" borderId="15" xfId="0" applyNumberFormat="1" applyFont="1" applyFill="1" applyBorder="1" applyAlignment="1" applyProtection="1">
      <alignment horizontal="left" vertical="center" wrapText="1"/>
    </xf>
    <xf numFmtId="2" fontId="20" fillId="0" borderId="16" xfId="0" applyNumberFormat="1" applyFont="1" applyFill="1" applyBorder="1" applyAlignment="1" applyProtection="1">
      <alignment horizontal="left" vertical="center" wrapText="1"/>
    </xf>
    <xf numFmtId="2" fontId="20" fillId="0" borderId="3" xfId="0" applyNumberFormat="1" applyFont="1" applyFill="1" applyBorder="1" applyAlignment="1" applyProtection="1">
      <alignment horizontal="center" vertical="center" wrapText="1"/>
    </xf>
    <xf numFmtId="2" fontId="20" fillId="0" borderId="5" xfId="0" applyNumberFormat="1" applyFont="1" applyFill="1" applyBorder="1" applyAlignment="1" applyProtection="1">
      <alignment horizontal="center" vertical="center" wrapText="1"/>
    </xf>
    <xf numFmtId="0" fontId="20" fillId="0" borderId="11" xfId="0" applyFont="1" applyFill="1" applyBorder="1" applyAlignment="1" applyProtection="1">
      <alignment horizontal="center" vertical="center" wrapText="1"/>
    </xf>
    <xf numFmtId="0" fontId="20" fillId="0" borderId="17" xfId="0" applyFont="1" applyFill="1" applyBorder="1" applyAlignment="1" applyProtection="1">
      <alignment horizontal="center" vertical="center" wrapText="1"/>
    </xf>
    <xf numFmtId="0" fontId="20" fillId="0" borderId="21" xfId="0" applyFont="1" applyFill="1" applyBorder="1" applyAlignment="1" applyProtection="1">
      <alignment horizontal="center" vertical="center" wrapText="1"/>
      <protection locked="0"/>
    </xf>
    <xf numFmtId="0" fontId="20" fillId="0" borderId="30" xfId="0" applyFont="1" applyFill="1" applyBorder="1" applyAlignment="1" applyProtection="1">
      <alignment horizontal="center" vertical="center" wrapText="1"/>
      <protection locked="0"/>
    </xf>
    <xf numFmtId="0" fontId="18" fillId="4" borderId="9" xfId="0" applyFont="1" applyFill="1" applyBorder="1" applyAlignment="1" applyProtection="1">
      <alignment horizontal="center" vertical="center" wrapText="1"/>
    </xf>
    <xf numFmtId="0" fontId="18" fillId="4" borderId="27" xfId="0" applyFont="1" applyFill="1" applyBorder="1" applyAlignment="1" applyProtection="1">
      <alignment horizontal="center" vertical="center" wrapText="1"/>
    </xf>
    <xf numFmtId="0" fontId="18" fillId="4" borderId="10" xfId="0" applyFont="1" applyFill="1" applyBorder="1" applyAlignment="1" applyProtection="1">
      <alignment horizontal="center" vertical="center" wrapText="1"/>
    </xf>
    <xf numFmtId="0" fontId="17" fillId="3" borderId="3" xfId="0" applyFont="1" applyFill="1" applyBorder="1" applyAlignment="1" applyProtection="1">
      <alignment horizontal="center" vertical="center" wrapText="1"/>
    </xf>
    <xf numFmtId="0" fontId="17" fillId="3" borderId="5" xfId="0" applyFont="1" applyFill="1" applyBorder="1" applyAlignment="1" applyProtection="1">
      <alignment horizontal="center" vertical="center" wrapText="1"/>
    </xf>
    <xf numFmtId="2" fontId="20" fillId="0" borderId="3" xfId="0" applyNumberFormat="1" applyFont="1" applyFill="1" applyBorder="1" applyAlignment="1" applyProtection="1">
      <alignment horizontal="right" vertical="center" wrapText="1"/>
    </xf>
    <xf numFmtId="2" fontId="20" fillId="0" borderId="4" xfId="0" applyNumberFormat="1" applyFont="1" applyFill="1" applyBorder="1" applyAlignment="1" applyProtection="1">
      <alignment horizontal="right" vertical="center" wrapText="1"/>
    </xf>
    <xf numFmtId="2" fontId="20" fillId="0" borderId="5" xfId="0" applyNumberFormat="1" applyFont="1" applyFill="1" applyBorder="1" applyAlignment="1" applyProtection="1">
      <alignment horizontal="right" vertical="center" wrapText="1"/>
    </xf>
    <xf numFmtId="0" fontId="18" fillId="4" borderId="6" xfId="0" applyFont="1" applyFill="1" applyBorder="1" applyAlignment="1" applyProtection="1">
      <alignment horizontal="center" vertical="center" wrapText="1"/>
    </xf>
    <xf numFmtId="0" fontId="17" fillId="0" borderId="10" xfId="0" applyFont="1" applyFill="1" applyBorder="1" applyAlignment="1" applyProtection="1">
      <alignment horizontal="center" vertical="center" wrapText="1"/>
    </xf>
    <xf numFmtId="0" fontId="17" fillId="0" borderId="26" xfId="0" applyFont="1" applyFill="1" applyBorder="1" applyAlignment="1" applyProtection="1">
      <alignment horizontal="center" vertical="center" wrapText="1"/>
    </xf>
    <xf numFmtId="0" fontId="20" fillId="0" borderId="27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0" fontId="20" fillId="0" borderId="12" xfId="0" applyFont="1" applyFill="1" applyBorder="1" applyAlignment="1" applyProtection="1">
      <alignment horizontal="center" vertical="center" wrapText="1"/>
    </xf>
    <xf numFmtId="2" fontId="20" fillId="0" borderId="28" xfId="0" applyNumberFormat="1" applyFont="1" applyFill="1" applyBorder="1" applyAlignment="1" applyProtection="1">
      <alignment horizontal="left" vertical="center" wrapText="1"/>
    </xf>
    <xf numFmtId="2" fontId="20" fillId="0" borderId="26" xfId="0" applyNumberFormat="1" applyFont="1" applyFill="1" applyBorder="1" applyAlignment="1" applyProtection="1">
      <alignment horizontal="left" vertical="center" wrapText="1"/>
    </xf>
    <xf numFmtId="2" fontId="20" fillId="0" borderId="4" xfId="0" applyNumberFormat="1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10" xfId="0" applyFont="1" applyFill="1" applyBorder="1" applyAlignment="1" applyProtection="1">
      <alignment horizontal="center" vertical="center" wrapText="1"/>
      <protection locked="0"/>
    </xf>
    <xf numFmtId="0" fontId="20" fillId="0" borderId="26" xfId="0" applyFont="1" applyFill="1" applyBorder="1" applyAlignment="1" applyProtection="1">
      <alignment horizontal="center" vertical="center" wrapText="1"/>
      <protection locked="0"/>
    </xf>
    <xf numFmtId="0" fontId="20" fillId="0" borderId="16" xfId="0" applyFont="1" applyFill="1" applyBorder="1" applyAlignment="1" applyProtection="1">
      <alignment horizontal="center" vertical="center" wrapText="1"/>
      <protection locked="0"/>
    </xf>
    <xf numFmtId="0" fontId="22" fillId="3" borderId="3" xfId="0" applyFont="1" applyFill="1" applyBorder="1" applyAlignment="1" applyProtection="1">
      <alignment horizontal="center" vertical="center" wrapText="1"/>
    </xf>
    <xf numFmtId="0" fontId="22" fillId="3" borderId="5" xfId="0" applyFont="1" applyFill="1" applyBorder="1" applyAlignment="1" applyProtection="1">
      <alignment horizontal="center" vertical="center" wrapText="1"/>
    </xf>
    <xf numFmtId="2" fontId="20" fillId="0" borderId="2" xfId="0" applyNumberFormat="1" applyFont="1" applyFill="1" applyBorder="1" applyAlignment="1" applyProtection="1">
      <alignment horizontal="left" vertical="center" wrapText="1"/>
    </xf>
    <xf numFmtId="0" fontId="17" fillId="3" borderId="6" xfId="0" applyFont="1" applyFill="1" applyBorder="1" applyAlignment="1" applyProtection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</xf>
    <xf numFmtId="0" fontId="0" fillId="0" borderId="21" xfId="0" applyFont="1" applyFill="1" applyBorder="1" applyAlignment="1" applyProtection="1">
      <alignment horizontal="center" vertical="center" wrapText="1"/>
      <protection locked="0"/>
    </xf>
    <xf numFmtId="0" fontId="0" fillId="0" borderId="29" xfId="0" applyFont="1" applyFill="1" applyBorder="1" applyAlignment="1" applyProtection="1">
      <alignment horizontal="center" vertical="center" wrapText="1"/>
      <protection locked="0"/>
    </xf>
    <xf numFmtId="0" fontId="0" fillId="0" borderId="3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vertical="center" wrapText="1"/>
    </xf>
    <xf numFmtId="0" fontId="16" fillId="0" borderId="0" xfId="0" applyFont="1" applyAlignment="1" applyProtection="1">
      <alignment wrapText="1"/>
    </xf>
    <xf numFmtId="0" fontId="8" fillId="0" borderId="0" xfId="0" applyFont="1" applyFill="1" applyBorder="1" applyAlignment="1" applyProtection="1">
      <alignment horizontal="center" vertical="top" wrapText="1"/>
    </xf>
    <xf numFmtId="0" fontId="8" fillId="0" borderId="8" xfId="0" applyFont="1" applyFill="1" applyBorder="1" applyAlignment="1" applyProtection="1">
      <alignment horizontal="center" vertical="top" wrapText="1"/>
    </xf>
    <xf numFmtId="0" fontId="8" fillId="0" borderId="0" xfId="0" applyFont="1" applyFill="1" applyAlignment="1" applyProtection="1">
      <alignment horizontal="center" vertical="top" wrapText="1"/>
    </xf>
    <xf numFmtId="0" fontId="17" fillId="3" borderId="10" xfId="0" applyFont="1" applyFill="1" applyBorder="1" applyAlignment="1" applyProtection="1">
      <alignment horizontal="center" vertical="center" wrapText="1"/>
    </xf>
    <xf numFmtId="0" fontId="17" fillId="3" borderId="16" xfId="0" applyFont="1" applyFill="1" applyBorder="1" applyAlignment="1" applyProtection="1">
      <alignment horizontal="center" vertical="center" wrapText="1"/>
    </xf>
    <xf numFmtId="0" fontId="17" fillId="3" borderId="12" xfId="0" applyFont="1" applyFill="1" applyBorder="1" applyAlignment="1" applyProtection="1">
      <alignment horizontal="center" vertical="center" wrapText="1"/>
    </xf>
    <xf numFmtId="0" fontId="0" fillId="0" borderId="12" xfId="0" applyBorder="1" applyProtection="1"/>
    <xf numFmtId="0" fontId="0" fillId="0" borderId="13" xfId="0" applyBorder="1" applyProtection="1"/>
    <xf numFmtId="0" fontId="22" fillId="3" borderId="11" xfId="0" applyFont="1" applyFill="1" applyBorder="1" applyAlignment="1" applyProtection="1">
      <alignment horizontal="center" vertical="center" wrapText="1"/>
    </xf>
    <xf numFmtId="0" fontId="22" fillId="3" borderId="17" xfId="0" applyFont="1" applyFill="1" applyBorder="1" applyAlignment="1" applyProtection="1">
      <alignment horizontal="center" vertical="center" wrapText="1"/>
    </xf>
    <xf numFmtId="0" fontId="22" fillId="3" borderId="9" xfId="0" applyFont="1" applyFill="1" applyBorder="1" applyAlignment="1" applyProtection="1">
      <alignment horizontal="center" vertical="center" wrapText="1"/>
    </xf>
    <xf numFmtId="0" fontId="21" fillId="3" borderId="10" xfId="0" applyFont="1" applyFill="1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17" fillId="4" borderId="13" xfId="0" applyFont="1" applyFill="1" applyBorder="1" applyAlignment="1" applyProtection="1">
      <alignment horizontal="center" vertical="center" wrapText="1"/>
    </xf>
    <xf numFmtId="0" fontId="17" fillId="3" borderId="9" xfId="0" applyFont="1" applyFill="1" applyBorder="1" applyAlignment="1" applyProtection="1">
      <alignment vertical="center"/>
    </xf>
    <xf numFmtId="0" fontId="17" fillId="3" borderId="10" xfId="0" applyFont="1" applyFill="1" applyBorder="1" applyAlignment="1" applyProtection="1">
      <alignment vertical="center"/>
    </xf>
    <xf numFmtId="0" fontId="20" fillId="0" borderId="15" xfId="0" applyFont="1" applyBorder="1" applyAlignment="1" applyProtection="1">
      <alignment vertical="center"/>
    </xf>
    <xf numFmtId="0" fontId="20" fillId="0" borderId="16" xfId="0" applyFont="1" applyBorder="1" applyAlignment="1" applyProtection="1">
      <alignment vertical="center"/>
    </xf>
    <xf numFmtId="0" fontId="17" fillId="3" borderId="3" xfId="0" applyFont="1" applyFill="1" applyBorder="1" applyAlignment="1" applyProtection="1">
      <alignment horizontal="center" vertical="center"/>
    </xf>
    <xf numFmtId="0" fontId="17" fillId="3" borderId="5" xfId="0" applyFont="1" applyFill="1" applyBorder="1" applyAlignment="1" applyProtection="1">
      <alignment horizontal="center" vertical="center"/>
    </xf>
    <xf numFmtId="0" fontId="17" fillId="4" borderId="11" xfId="0" applyFont="1" applyFill="1" applyBorder="1" applyAlignment="1" applyProtection="1">
      <alignment horizontal="center" vertical="center"/>
    </xf>
    <xf numFmtId="0" fontId="17" fillId="4" borderId="17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top" wrapText="1"/>
    </xf>
    <xf numFmtId="0" fontId="27" fillId="0" borderId="8" xfId="0" applyFont="1" applyFill="1" applyBorder="1" applyAlignment="1" applyProtection="1">
      <alignment horizontal="center" vertical="top" wrapText="1"/>
    </xf>
    <xf numFmtId="0" fontId="26" fillId="0" borderId="0" xfId="0" applyFont="1" applyAlignment="1" applyProtection="1">
      <alignment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17" fillId="0" borderId="11" xfId="0" applyFont="1" applyFill="1" applyBorder="1" applyAlignment="1" applyProtection="1">
      <alignment horizontal="right" vertical="center"/>
    </xf>
    <xf numFmtId="0" fontId="17" fillId="0" borderId="19" xfId="0" applyFont="1" applyFill="1" applyBorder="1" applyAlignment="1" applyProtection="1">
      <alignment horizontal="right" vertical="center"/>
    </xf>
    <xf numFmtId="0" fontId="17" fillId="5" borderId="6" xfId="0" applyFont="1" applyFill="1" applyBorder="1" applyAlignment="1" applyProtection="1">
      <alignment horizontal="center" vertical="center" wrapText="1"/>
    </xf>
    <xf numFmtId="0" fontId="17" fillId="5" borderId="1" xfId="0" applyFont="1" applyFill="1" applyBorder="1" applyAlignment="1" applyProtection="1">
      <alignment horizontal="center" vertical="center" wrapText="1"/>
    </xf>
    <xf numFmtId="0" fontId="17" fillId="5" borderId="7" xfId="0" applyFont="1" applyFill="1" applyBorder="1" applyAlignment="1" applyProtection="1">
      <alignment horizontal="center" vertical="center" wrapText="1"/>
    </xf>
    <xf numFmtId="0" fontId="20" fillId="0" borderId="6" xfId="0" applyFont="1" applyFill="1" applyBorder="1" applyAlignment="1" applyProtection="1">
      <alignment horizontal="left" vertical="center" wrapText="1"/>
    </xf>
    <xf numFmtId="0" fontId="20" fillId="0" borderId="7" xfId="0" applyFont="1" applyFill="1" applyBorder="1" applyAlignment="1" applyProtection="1">
      <alignment horizontal="left" vertical="center" wrapText="1"/>
    </xf>
    <xf numFmtId="0" fontId="20" fillId="0" borderId="3" xfId="0" applyFont="1" applyFill="1" applyBorder="1" applyAlignment="1" applyProtection="1">
      <alignment horizontal="center" vertical="center"/>
    </xf>
    <xf numFmtId="0" fontId="20" fillId="0" borderId="5" xfId="0" applyFont="1" applyFill="1" applyBorder="1" applyAlignment="1" applyProtection="1">
      <alignment horizontal="center" vertical="center"/>
    </xf>
    <xf numFmtId="0" fontId="20" fillId="0" borderId="11" xfId="0" applyFont="1" applyFill="1" applyBorder="1" applyAlignment="1" applyProtection="1">
      <alignment horizontal="center" vertical="center"/>
    </xf>
    <xf numFmtId="0" fontId="20" fillId="0" borderId="17" xfId="0" applyFont="1" applyFill="1" applyBorder="1" applyAlignment="1" applyProtection="1">
      <alignment horizontal="center" vertical="center"/>
    </xf>
    <xf numFmtId="0" fontId="20" fillId="0" borderId="9" xfId="0" applyFont="1" applyFill="1" applyBorder="1" applyAlignment="1" applyProtection="1">
      <alignment horizontal="left" vertical="center" wrapText="1"/>
    </xf>
    <xf numFmtId="0" fontId="20" fillId="0" borderId="10" xfId="0" applyFont="1" applyFill="1" applyBorder="1" applyAlignment="1" applyProtection="1">
      <alignment horizontal="left" vertical="center" wrapText="1"/>
    </xf>
    <xf numFmtId="0" fontId="20" fillId="0" borderId="15" xfId="0" applyFont="1" applyFill="1" applyBorder="1" applyAlignment="1" applyProtection="1">
      <alignment horizontal="left" vertical="center" wrapText="1"/>
    </xf>
    <xf numFmtId="0" fontId="20" fillId="0" borderId="16" xfId="0" applyFont="1" applyFill="1" applyBorder="1" applyAlignment="1" applyProtection="1">
      <alignment horizontal="left" vertical="center" wrapText="1"/>
    </xf>
    <xf numFmtId="0" fontId="17" fillId="0" borderId="17" xfId="0" applyFont="1" applyFill="1" applyBorder="1" applyAlignment="1" applyProtection="1">
      <alignment horizontal="right" vertical="center"/>
    </xf>
    <xf numFmtId="2" fontId="20" fillId="0" borderId="3" xfId="0" applyNumberFormat="1" applyFont="1" applyFill="1" applyBorder="1" applyAlignment="1" applyProtection="1">
      <alignment horizontal="right" vertical="center"/>
    </xf>
    <xf numFmtId="2" fontId="20" fillId="0" borderId="5" xfId="0" applyNumberFormat="1" applyFont="1" applyFill="1" applyBorder="1" applyAlignment="1" applyProtection="1">
      <alignment horizontal="right" vertical="center"/>
    </xf>
    <xf numFmtId="0" fontId="20" fillId="0" borderId="3" xfId="0" applyFont="1" applyBorder="1" applyAlignment="1" applyProtection="1">
      <alignment horizontal="center" vertical="center" wrapText="1"/>
    </xf>
    <xf numFmtId="0" fontId="20" fillId="0" borderId="5" xfId="0" applyFont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horizontal="left" vertical="center" wrapText="1"/>
    </xf>
    <xf numFmtId="0" fontId="11" fillId="6" borderId="0" xfId="0" applyFont="1" applyFill="1" applyBorder="1" applyAlignment="1" applyProtection="1">
      <alignment horizontal="center" vertical="center" wrapText="1"/>
    </xf>
    <xf numFmtId="0" fontId="20" fillId="0" borderId="27" xfId="0" applyFont="1" applyFill="1" applyBorder="1" applyAlignment="1" applyProtection="1">
      <alignment horizontal="left" vertical="center" wrapText="1"/>
    </xf>
    <xf numFmtId="0" fontId="20" fillId="0" borderId="12" xfId="0" applyFont="1" applyFill="1" applyBorder="1" applyAlignment="1" applyProtection="1">
      <alignment horizontal="left" vertical="center" wrapText="1"/>
    </xf>
    <xf numFmtId="0" fontId="17" fillId="5" borderId="10" xfId="0" applyFont="1" applyFill="1" applyBorder="1" applyAlignment="1" applyProtection="1">
      <alignment horizontal="center" vertical="center" wrapText="1"/>
    </xf>
    <xf numFmtId="0" fontId="20" fillId="0" borderId="21" xfId="0" applyFont="1" applyFill="1" applyBorder="1" applyAlignment="1" applyProtection="1">
      <alignment horizontal="center" vertical="center"/>
      <protection locked="0"/>
    </xf>
    <xf numFmtId="0" fontId="20" fillId="0" borderId="30" xfId="0" applyFont="1" applyFill="1" applyBorder="1" applyAlignment="1" applyProtection="1">
      <alignment horizontal="center" vertical="center"/>
      <protection locked="0"/>
    </xf>
    <xf numFmtId="0" fontId="17" fillId="0" borderId="11" xfId="0" applyFont="1" applyFill="1" applyBorder="1" applyAlignment="1" applyProtection="1">
      <alignment horizontal="center" vertical="center"/>
    </xf>
    <xf numFmtId="0" fontId="17" fillId="0" borderId="17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left" vertical="center" wrapText="1"/>
    </xf>
    <xf numFmtId="2" fontId="17" fillId="0" borderId="3" xfId="0" applyNumberFormat="1" applyFont="1" applyFill="1" applyBorder="1" applyAlignment="1" applyProtection="1">
      <alignment horizontal="right" vertical="center"/>
    </xf>
    <xf numFmtId="2" fontId="17" fillId="0" borderId="5" xfId="0" applyNumberFormat="1" applyFont="1" applyFill="1" applyBorder="1" applyAlignment="1" applyProtection="1">
      <alignment horizontal="right" vertical="center"/>
    </xf>
    <xf numFmtId="0" fontId="46" fillId="0" borderId="3" xfId="0" applyFont="1" applyFill="1" applyBorder="1" applyAlignment="1" applyProtection="1">
      <alignment horizontal="center" vertical="center" wrapText="1"/>
    </xf>
    <xf numFmtId="0" fontId="46" fillId="0" borderId="4" xfId="0" applyFont="1" applyFill="1" applyBorder="1" applyAlignment="1" applyProtection="1">
      <alignment horizontal="center" vertical="center" wrapText="1"/>
    </xf>
    <xf numFmtId="0" fontId="18" fillId="4" borderId="1" xfId="0" applyFont="1" applyFill="1" applyBorder="1" applyAlignment="1" applyProtection="1">
      <alignment vertical="center"/>
    </xf>
    <xf numFmtId="0" fontId="19" fillId="0" borderId="6" xfId="0" applyFont="1" applyFill="1" applyBorder="1" applyAlignment="1" applyProtection="1">
      <alignment horizontal="left" vertical="center" wrapText="1"/>
    </xf>
    <xf numFmtId="0" fontId="19" fillId="0" borderId="7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top" wrapText="1"/>
    </xf>
    <xf numFmtId="0" fontId="14" fillId="0" borderId="8" xfId="0" applyFont="1" applyFill="1" applyBorder="1" applyAlignment="1" applyProtection="1">
      <alignment horizontal="center" vertical="top" wrapText="1"/>
    </xf>
    <xf numFmtId="0" fontId="0" fillId="0" borderId="0" xfId="0" applyProtection="1"/>
    <xf numFmtId="0" fontId="18" fillId="0" borderId="11" xfId="0" applyFont="1" applyBorder="1" applyAlignment="1" applyProtection="1">
      <alignment vertical="center"/>
    </xf>
    <xf numFmtId="0" fontId="18" fillId="0" borderId="19" xfId="0" applyFont="1" applyBorder="1" applyAlignment="1" applyProtection="1">
      <alignment vertical="center"/>
    </xf>
    <xf numFmtId="0" fontId="18" fillId="0" borderId="3" xfId="0" applyFont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</xf>
    <xf numFmtId="0" fontId="17" fillId="3" borderId="9" xfId="0" applyFont="1" applyFill="1" applyBorder="1" applyAlignment="1" applyProtection="1">
      <alignment horizontal="center" vertical="center" wrapText="1"/>
    </xf>
    <xf numFmtId="0" fontId="17" fillId="3" borderId="15" xfId="0" applyFont="1" applyFill="1" applyBorder="1" applyAlignment="1" applyProtection="1">
      <alignment horizontal="center" vertical="center" wrapText="1"/>
    </xf>
    <xf numFmtId="0" fontId="17" fillId="3" borderId="11" xfId="0" applyFont="1" applyFill="1" applyBorder="1" applyAlignment="1" applyProtection="1">
      <alignment horizontal="center" vertical="center"/>
    </xf>
    <xf numFmtId="0" fontId="17" fillId="3" borderId="17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 wrapText="1"/>
    </xf>
    <xf numFmtId="0" fontId="1" fillId="0" borderId="0" xfId="0" applyFont="1" applyFill="1" applyAlignment="1" applyProtection="1">
      <alignment wrapText="1"/>
    </xf>
    <xf numFmtId="0" fontId="14" fillId="0" borderId="0" xfId="0" applyFont="1" applyFill="1" applyAlignment="1" applyProtection="1">
      <alignment horizontal="center" vertical="top" wrapText="1"/>
    </xf>
    <xf numFmtId="0" fontId="0" fillId="0" borderId="5" xfId="0" applyBorder="1" applyAlignment="1" applyProtection="1">
      <alignment horizontal="center" vertical="center"/>
    </xf>
    <xf numFmtId="0" fontId="18" fillId="0" borderId="11" xfId="0" applyFont="1" applyBorder="1" applyAlignment="1" applyProtection="1"/>
    <xf numFmtId="0" fontId="18" fillId="0" borderId="19" xfId="0" applyFont="1" applyBorder="1" applyAlignment="1" applyProtection="1"/>
    <xf numFmtId="0" fontId="14" fillId="0" borderId="12" xfId="0" applyFont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/>
    </xf>
    <xf numFmtId="0" fontId="18" fillId="0" borderId="19" xfId="0" applyFont="1" applyBorder="1" applyAlignment="1" applyProtection="1">
      <alignment horizontal="center"/>
    </xf>
    <xf numFmtId="0" fontId="18" fillId="0" borderId="17" xfId="0" applyFont="1" applyBorder="1" applyAlignment="1" applyProtection="1">
      <alignment horizontal="center"/>
    </xf>
    <xf numFmtId="0" fontId="18" fillId="0" borderId="17" xfId="0" applyFont="1" applyBorder="1" applyAlignment="1" applyProtection="1"/>
    <xf numFmtId="0" fontId="19" fillId="0" borderId="6" xfId="0" applyFont="1" applyFill="1" applyBorder="1" applyAlignment="1" applyProtection="1">
      <alignment horizontal="left" vertical="top" wrapText="1"/>
    </xf>
    <xf numFmtId="0" fontId="19" fillId="0" borderId="7" xfId="0" applyFont="1" applyFill="1" applyBorder="1" applyAlignment="1" applyProtection="1">
      <alignment horizontal="left" vertical="top" wrapText="1"/>
    </xf>
    <xf numFmtId="0" fontId="43" fillId="0" borderId="6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3" fillId="0" borderId="7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left" vertical="center" wrapText="1"/>
    </xf>
  </cellXfs>
  <cellStyles count="2">
    <cellStyle name="Hiperligaçã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7"/>
  <sheetViews>
    <sheetView tabSelected="1" topLeftCell="A5" zoomScale="106" zoomScaleNormal="106" workbookViewId="0">
      <selection activeCell="D19" sqref="D19:F19"/>
    </sheetView>
  </sheetViews>
  <sheetFormatPr defaultColWidth="11.44140625" defaultRowHeight="14.4" x14ac:dyDescent="0.3"/>
  <cols>
    <col min="1" max="1" width="5.109375" style="184" customWidth="1"/>
    <col min="2" max="2" width="41.44140625" style="184" customWidth="1"/>
    <col min="3" max="3" width="14.44140625" style="184" customWidth="1"/>
    <col min="4" max="4" width="11.6640625" style="184" customWidth="1"/>
    <col min="5" max="5" width="15.44140625" style="184" customWidth="1"/>
    <col min="6" max="6" width="18.33203125" style="184" customWidth="1"/>
    <col min="7" max="7" width="16.44140625" style="184" customWidth="1"/>
    <col min="8" max="8" width="8.77734375" style="184" customWidth="1"/>
    <col min="9" max="9" width="24.109375" style="184" customWidth="1"/>
    <col min="10" max="10" width="11.44140625" style="184"/>
    <col min="11" max="11" width="17.6640625" style="184" customWidth="1"/>
    <col min="12" max="16384" width="11.44140625" style="184"/>
  </cols>
  <sheetData>
    <row r="2" spans="2:12" ht="18" customHeight="1" x14ac:dyDescent="0.3"/>
    <row r="3" spans="2:12" ht="26.25" customHeight="1" x14ac:dyDescent="0.3">
      <c r="B3" s="194" t="s">
        <v>306</v>
      </c>
      <c r="C3" s="194"/>
      <c r="D3" s="194"/>
      <c r="E3" s="194"/>
      <c r="F3" s="194"/>
      <c r="G3" s="194"/>
      <c r="H3" s="194"/>
      <c r="I3" s="194"/>
    </row>
    <row r="4" spans="2:12" ht="15" customHeight="1" x14ac:dyDescent="0.3">
      <c r="B4" s="194"/>
      <c r="C4" s="194"/>
      <c r="D4" s="194"/>
      <c r="E4" s="194"/>
      <c r="F4" s="194"/>
      <c r="G4" s="194"/>
      <c r="H4" s="194"/>
      <c r="I4" s="194"/>
    </row>
    <row r="5" spans="2:12" ht="15.6" x14ac:dyDescent="0.3">
      <c r="B5" s="185"/>
      <c r="C5" s="185"/>
      <c r="D5" s="185"/>
      <c r="E5" s="185"/>
      <c r="F5" s="185"/>
      <c r="G5" s="185"/>
      <c r="H5" s="185"/>
      <c r="I5" s="185"/>
    </row>
    <row r="6" spans="2:12" ht="15.6" x14ac:dyDescent="0.3">
      <c r="B6" s="195" t="s">
        <v>56</v>
      </c>
      <c r="C6" s="196"/>
      <c r="D6" s="196"/>
    </row>
    <row r="7" spans="2:12" ht="28.5" customHeight="1" x14ac:dyDescent="0.3">
      <c r="B7" s="186"/>
      <c r="C7" s="187"/>
      <c r="D7" s="187"/>
    </row>
    <row r="8" spans="2:12" ht="28.5" customHeight="1" x14ac:dyDescent="0.3">
      <c r="B8" s="188" t="s">
        <v>57</v>
      </c>
      <c r="C8" s="201"/>
      <c r="D8" s="202"/>
      <c r="E8" s="202"/>
      <c r="F8" s="202"/>
      <c r="G8" s="202"/>
      <c r="H8" s="202"/>
      <c r="I8" s="203"/>
      <c r="J8" s="189"/>
      <c r="K8" s="189"/>
      <c r="L8" s="189"/>
    </row>
    <row r="9" spans="2:12" ht="28.5" customHeight="1" x14ac:dyDescent="0.3">
      <c r="B9" s="188" t="s">
        <v>277</v>
      </c>
      <c r="C9" s="197"/>
      <c r="D9" s="197"/>
      <c r="E9" s="197"/>
      <c r="F9" s="189"/>
      <c r="G9" s="189"/>
      <c r="H9" s="189"/>
      <c r="I9" s="189"/>
      <c r="J9" s="189"/>
      <c r="K9" s="189"/>
      <c r="L9" s="189"/>
    </row>
    <row r="10" spans="2:12" ht="28.5" customHeight="1" x14ac:dyDescent="0.3">
      <c r="B10" s="188" t="s">
        <v>322</v>
      </c>
      <c r="C10" s="193"/>
      <c r="D10" s="38"/>
      <c r="E10" s="38"/>
      <c r="F10" s="190"/>
      <c r="G10" s="189"/>
      <c r="H10" s="189"/>
      <c r="I10" s="189"/>
      <c r="J10" s="189"/>
      <c r="K10" s="189"/>
      <c r="L10" s="189"/>
    </row>
    <row r="11" spans="2:12" ht="28.5" customHeight="1" x14ac:dyDescent="0.3">
      <c r="B11" s="188" t="s">
        <v>278</v>
      </c>
      <c r="C11" s="197"/>
      <c r="D11" s="197"/>
      <c r="E11" s="197"/>
      <c r="F11" s="189"/>
      <c r="G11" s="189"/>
      <c r="H11" s="189"/>
      <c r="I11" s="189"/>
      <c r="J11" s="189"/>
      <c r="K11" s="189"/>
      <c r="L11" s="189"/>
    </row>
    <row r="12" spans="2:12" ht="28.5" customHeight="1" x14ac:dyDescent="0.3">
      <c r="B12" s="188" t="s">
        <v>59</v>
      </c>
      <c r="C12" s="198"/>
      <c r="D12" s="199"/>
      <c r="E12" s="199"/>
      <c r="F12" s="199"/>
      <c r="G12" s="199"/>
      <c r="H12" s="199"/>
      <c r="I12" s="200"/>
      <c r="J12" s="189"/>
      <c r="K12" s="189"/>
      <c r="L12" s="189"/>
    </row>
    <row r="13" spans="2:12" ht="28.5" customHeight="1" x14ac:dyDescent="0.3">
      <c r="B13" s="188" t="s">
        <v>60</v>
      </c>
      <c r="C13" s="198"/>
      <c r="D13" s="199"/>
      <c r="E13" s="200"/>
      <c r="F13" s="189"/>
      <c r="G13" s="189"/>
      <c r="H13" s="189"/>
      <c r="I13" s="189"/>
      <c r="J13" s="189"/>
      <c r="K13" s="189"/>
      <c r="L13" s="189"/>
    </row>
    <row r="14" spans="2:12" ht="28.5" customHeight="1" x14ac:dyDescent="0.3">
      <c r="B14" s="188" t="s">
        <v>61</v>
      </c>
      <c r="C14" s="198"/>
      <c r="D14" s="199"/>
      <c r="E14" s="200"/>
      <c r="F14" s="189"/>
      <c r="G14" s="189"/>
      <c r="H14" s="189"/>
      <c r="I14" s="189"/>
      <c r="J14" s="189"/>
      <c r="K14" s="189"/>
      <c r="L14" s="189"/>
    </row>
    <row r="15" spans="2:12" ht="28.5" customHeight="1" x14ac:dyDescent="0.3">
      <c r="B15" s="188" t="s">
        <v>62</v>
      </c>
      <c r="C15" s="198"/>
      <c r="D15" s="199"/>
      <c r="E15" s="200"/>
      <c r="F15" s="189"/>
      <c r="G15" s="189"/>
      <c r="H15" s="189"/>
      <c r="I15" s="189"/>
      <c r="J15" s="189"/>
      <c r="K15" s="189"/>
      <c r="L15" s="189"/>
    </row>
    <row r="16" spans="2:12" ht="28.5" customHeight="1" x14ac:dyDescent="0.3">
      <c r="B16" s="188" t="s">
        <v>63</v>
      </c>
      <c r="C16" s="198"/>
      <c r="D16" s="199"/>
      <c r="E16" s="200"/>
      <c r="F16" s="189"/>
      <c r="G16" s="189"/>
      <c r="H16" s="189"/>
      <c r="I16" s="189"/>
      <c r="J16" s="189"/>
      <c r="K16" s="189"/>
      <c r="L16" s="189"/>
    </row>
    <row r="17" spans="2:12" ht="28.5" customHeight="1" x14ac:dyDescent="0.3">
      <c r="B17" s="188"/>
      <c r="C17" s="189"/>
      <c r="D17" s="189"/>
      <c r="E17" s="189"/>
      <c r="F17" s="189"/>
      <c r="G17" s="189"/>
      <c r="H17" s="189"/>
      <c r="I17" s="189"/>
      <c r="J17" s="189"/>
      <c r="K17" s="189"/>
      <c r="L17" s="189"/>
    </row>
    <row r="18" spans="2:12" ht="28.5" customHeight="1" x14ac:dyDescent="0.3">
      <c r="B18" s="188" t="s">
        <v>64</v>
      </c>
      <c r="C18" s="191"/>
      <c r="D18" s="204" t="s">
        <v>65</v>
      </c>
      <c r="E18" s="204"/>
      <c r="F18" s="204"/>
      <c r="G18" s="204" t="s">
        <v>27</v>
      </c>
      <c r="H18" s="204"/>
      <c r="I18" s="204"/>
      <c r="J18" s="204"/>
      <c r="K18" s="192" t="s">
        <v>28</v>
      </c>
      <c r="L18" s="192" t="s">
        <v>29</v>
      </c>
    </row>
    <row r="19" spans="2:12" ht="28.5" customHeight="1" x14ac:dyDescent="0.3">
      <c r="B19" s="188"/>
      <c r="C19" s="192" t="s">
        <v>34</v>
      </c>
      <c r="D19" s="197"/>
      <c r="E19" s="197"/>
      <c r="F19" s="197"/>
      <c r="G19" s="197"/>
      <c r="H19" s="197"/>
      <c r="I19" s="197"/>
      <c r="J19" s="197"/>
      <c r="K19" s="183"/>
      <c r="L19" s="183"/>
    </row>
    <row r="20" spans="2:12" ht="28.5" customHeight="1" x14ac:dyDescent="0.3">
      <c r="B20" s="188"/>
      <c r="C20" s="192" t="s">
        <v>35</v>
      </c>
      <c r="D20" s="197"/>
      <c r="E20" s="197"/>
      <c r="F20" s="197"/>
      <c r="G20" s="197"/>
      <c r="H20" s="197"/>
      <c r="I20" s="197"/>
      <c r="J20" s="197"/>
      <c r="K20" s="183"/>
      <c r="L20" s="183"/>
    </row>
    <row r="21" spans="2:12" ht="28.5" customHeight="1" x14ac:dyDescent="0.3">
      <c r="B21" s="188"/>
      <c r="C21" s="192" t="s">
        <v>36</v>
      </c>
      <c r="D21" s="198"/>
      <c r="E21" s="199"/>
      <c r="F21" s="200"/>
      <c r="G21" s="197"/>
      <c r="H21" s="197"/>
      <c r="I21" s="197"/>
      <c r="J21" s="197"/>
      <c r="K21" s="183"/>
      <c r="L21" s="183"/>
    </row>
    <row r="22" spans="2:12" ht="22.05" customHeight="1" x14ac:dyDescent="0.3"/>
    <row r="24" spans="2:12" x14ac:dyDescent="0.3">
      <c r="C24" s="184" t="s">
        <v>328</v>
      </c>
    </row>
    <row r="25" spans="2:12" x14ac:dyDescent="0.3">
      <c r="C25" s="184" t="s">
        <v>329</v>
      </c>
    </row>
    <row r="26" spans="2:12" x14ac:dyDescent="0.3">
      <c r="C26" s="184" t="s">
        <v>330</v>
      </c>
    </row>
    <row r="27" spans="2:12" x14ac:dyDescent="0.3">
      <c r="C27" s="184" t="s">
        <v>331</v>
      </c>
    </row>
  </sheetData>
  <sheetProtection algorithmName="SHA-512" hashValue="hOo75cyi3S/2I42frnlN0lvntiJt+/JgwSqyNTp8wyMWm+fq6FnnvzGWwbjGKu73eRLSzvA3+7j4HXmoYbmdgQ==" saltValue="AjDj1z4XfDcJnJfuzulj3A==" spinCount="100000" sheet="1" objects="1" scenarios="1"/>
  <mergeCells count="19">
    <mergeCell ref="D18:F18"/>
    <mergeCell ref="D19:F19"/>
    <mergeCell ref="D20:F20"/>
    <mergeCell ref="D21:F21"/>
    <mergeCell ref="G19:J19"/>
    <mergeCell ref="G20:J20"/>
    <mergeCell ref="G21:J21"/>
    <mergeCell ref="G18:J18"/>
    <mergeCell ref="C13:E13"/>
    <mergeCell ref="C14:E14"/>
    <mergeCell ref="C15:E15"/>
    <mergeCell ref="C16:E16"/>
    <mergeCell ref="C9:E9"/>
    <mergeCell ref="B3:I3"/>
    <mergeCell ref="B4:I4"/>
    <mergeCell ref="B6:D6"/>
    <mergeCell ref="C11:E11"/>
    <mergeCell ref="C12:I12"/>
    <mergeCell ref="C8:I8"/>
  </mergeCells>
  <phoneticPr fontId="9" type="noConversion"/>
  <pageMargins left="0.16" right="0.16" top="0.43000000000000005" bottom="0.47" header="0.51" footer="0.51"/>
  <pageSetup paperSize="9" scale="75" orientation="landscape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opLeftCell="A50" zoomScaleNormal="100" zoomScaleSheetLayoutView="69" zoomScalePageLayoutView="75" workbookViewId="0">
      <selection activeCell="C54" sqref="C54:I54"/>
    </sheetView>
  </sheetViews>
  <sheetFormatPr defaultColWidth="8.77734375" defaultRowHeight="14.4" x14ac:dyDescent="0.3"/>
  <cols>
    <col min="1" max="1" width="4.77734375" style="39" customWidth="1"/>
    <col min="2" max="2" width="20.33203125" style="39" customWidth="1"/>
    <col min="3" max="3" width="33.44140625" style="40" customWidth="1"/>
    <col min="4" max="4" width="6.44140625" style="41" customWidth="1"/>
    <col min="5" max="5" width="47.44140625" style="41" customWidth="1"/>
    <col min="6" max="6" width="35.109375" style="41" customWidth="1"/>
    <col min="7" max="7" width="22.6640625" style="42" customWidth="1"/>
    <col min="8" max="8" width="12" style="41" customWidth="1"/>
    <col min="9" max="9" width="18.77734375" style="43" customWidth="1"/>
    <col min="10" max="10" width="9.6640625" style="43" customWidth="1"/>
    <col min="11" max="11" width="13.33203125" style="39" customWidth="1"/>
    <col min="12" max="12" width="43.109375" style="39" customWidth="1"/>
    <col min="13" max="16384" width="8.77734375" style="39"/>
  </cols>
  <sheetData>
    <row r="1" spans="2:12" ht="15" customHeight="1" x14ac:dyDescent="0.3"/>
    <row r="2" spans="2:12" ht="15" customHeight="1" x14ac:dyDescent="0.3"/>
    <row r="3" spans="2:12" ht="24.75" customHeight="1" x14ac:dyDescent="0.3">
      <c r="C3" s="194" t="s">
        <v>306</v>
      </c>
      <c r="D3" s="194"/>
      <c r="E3" s="194"/>
      <c r="F3" s="194"/>
      <c r="G3" s="194"/>
      <c r="H3" s="194"/>
      <c r="I3" s="194"/>
      <c r="J3" s="194"/>
      <c r="K3" s="194"/>
      <c r="L3" s="194"/>
    </row>
    <row r="4" spans="2:12" ht="11.25" customHeight="1" x14ac:dyDescent="0.3"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2:12" ht="22.5" customHeight="1" x14ac:dyDescent="0.3">
      <c r="C5" s="194" t="s">
        <v>324</v>
      </c>
      <c r="D5" s="194"/>
      <c r="E5" s="194"/>
      <c r="F5" s="194"/>
      <c r="G5" s="194"/>
      <c r="H5" s="194"/>
      <c r="I5" s="194"/>
      <c r="J5" s="194"/>
      <c r="K5" s="194"/>
      <c r="L5" s="194"/>
    </row>
    <row r="6" spans="2:12" ht="14.25" customHeight="1" x14ac:dyDescent="0.3"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2:12" ht="18" customHeight="1" x14ac:dyDescent="0.3">
      <c r="C7" s="45" t="str">
        <f>'1.Identificação '!B8</f>
        <v>Nome do candidato:</v>
      </c>
      <c r="D7" s="205">
        <f>'1.Identificação '!C8</f>
        <v>0</v>
      </c>
      <c r="E7" s="205"/>
      <c r="F7" s="205"/>
      <c r="G7" s="205"/>
      <c r="H7" s="205"/>
      <c r="I7" s="205"/>
      <c r="J7" s="205"/>
    </row>
    <row r="8" spans="2:12" x14ac:dyDescent="0.3">
      <c r="C8" s="45"/>
    </row>
    <row r="9" spans="2:12" ht="18" x14ac:dyDescent="0.35">
      <c r="C9" s="263" t="s">
        <v>182</v>
      </c>
      <c r="D9" s="264"/>
      <c r="E9" s="264"/>
      <c r="F9" s="46">
        <v>0.375</v>
      </c>
      <c r="G9" s="267"/>
      <c r="H9" s="267"/>
      <c r="I9" s="265"/>
      <c r="J9" s="265"/>
    </row>
    <row r="10" spans="2:12" ht="11.25" customHeight="1" thickBot="1" x14ac:dyDescent="0.35">
      <c r="G10" s="265"/>
      <c r="H10" s="265"/>
      <c r="I10" s="266"/>
      <c r="J10" s="266"/>
      <c r="K10" s="47"/>
    </row>
    <row r="11" spans="2:12" s="48" customFormat="1" ht="31.5" customHeight="1" thickTop="1" x14ac:dyDescent="0.3">
      <c r="B11" s="237" t="s">
        <v>188</v>
      </c>
      <c r="C11" s="237" t="s">
        <v>187</v>
      </c>
      <c r="D11" s="255" t="s">
        <v>8</v>
      </c>
      <c r="E11" s="275" t="s">
        <v>9</v>
      </c>
      <c r="F11" s="276"/>
      <c r="G11" s="237" t="s">
        <v>10</v>
      </c>
      <c r="H11" s="273" t="s">
        <v>11</v>
      </c>
      <c r="I11" s="270" t="s">
        <v>43</v>
      </c>
      <c r="J11" s="271"/>
      <c r="K11" s="272"/>
      <c r="L11" s="268" t="s">
        <v>37</v>
      </c>
    </row>
    <row r="12" spans="2:12" s="48" customFormat="1" ht="48" customHeight="1" x14ac:dyDescent="0.3">
      <c r="B12" s="238"/>
      <c r="C12" s="238"/>
      <c r="D12" s="256"/>
      <c r="E12" s="277"/>
      <c r="F12" s="278"/>
      <c r="G12" s="238"/>
      <c r="H12" s="274"/>
      <c r="I12" s="49" t="s">
        <v>12</v>
      </c>
      <c r="J12" s="50" t="s">
        <v>17</v>
      </c>
      <c r="K12" s="51" t="s">
        <v>31</v>
      </c>
      <c r="L12" s="269"/>
    </row>
    <row r="13" spans="2:12" ht="16.95" customHeight="1" x14ac:dyDescent="0.3">
      <c r="B13" s="52" t="s">
        <v>46</v>
      </c>
      <c r="C13" s="50" t="s">
        <v>47</v>
      </c>
      <c r="D13" s="50" t="s">
        <v>70</v>
      </c>
      <c r="E13" s="258" t="s">
        <v>71</v>
      </c>
      <c r="F13" s="259"/>
      <c r="G13" s="52" t="s">
        <v>72</v>
      </c>
      <c r="H13" s="52" t="s">
        <v>73</v>
      </c>
      <c r="I13" s="52" t="s">
        <v>74</v>
      </c>
      <c r="J13" s="52" t="s">
        <v>39</v>
      </c>
      <c r="K13" s="52" t="s">
        <v>189</v>
      </c>
      <c r="L13" s="52" t="s">
        <v>190</v>
      </c>
    </row>
    <row r="14" spans="2:12" ht="16.5" customHeight="1" x14ac:dyDescent="0.3">
      <c r="B14" s="206" t="s">
        <v>183</v>
      </c>
      <c r="C14" s="243" t="s">
        <v>186</v>
      </c>
      <c r="D14" s="53" t="s">
        <v>40</v>
      </c>
      <c r="E14" s="211" t="s">
        <v>110</v>
      </c>
      <c r="F14" s="212"/>
      <c r="G14" s="54" t="s">
        <v>75</v>
      </c>
      <c r="H14" s="55">
        <v>2</v>
      </c>
      <c r="I14" s="9"/>
      <c r="J14" s="56">
        <f>H14*I14</f>
        <v>0</v>
      </c>
      <c r="K14" s="208"/>
      <c r="L14" s="10"/>
    </row>
    <row r="15" spans="2:12" ht="16.5" customHeight="1" x14ac:dyDescent="0.3">
      <c r="B15" s="207"/>
      <c r="C15" s="244"/>
      <c r="D15" s="53" t="s">
        <v>95</v>
      </c>
      <c r="E15" s="211" t="s">
        <v>111</v>
      </c>
      <c r="F15" s="212"/>
      <c r="G15" s="54" t="s">
        <v>75</v>
      </c>
      <c r="H15" s="55">
        <v>1.5</v>
      </c>
      <c r="I15" s="9"/>
      <c r="J15" s="56">
        <f t="shared" ref="J15:J32" si="0">H15*I15</f>
        <v>0</v>
      </c>
      <c r="K15" s="209"/>
      <c r="L15" s="10"/>
    </row>
    <row r="16" spans="2:12" ht="16.5" customHeight="1" x14ac:dyDescent="0.3">
      <c r="B16" s="207"/>
      <c r="C16" s="244"/>
      <c r="D16" s="53" t="s">
        <v>76</v>
      </c>
      <c r="E16" s="211" t="s">
        <v>112</v>
      </c>
      <c r="F16" s="212"/>
      <c r="G16" s="54" t="s">
        <v>84</v>
      </c>
      <c r="H16" s="55">
        <v>1.5</v>
      </c>
      <c r="I16" s="9"/>
      <c r="J16" s="56">
        <f t="shared" si="0"/>
        <v>0</v>
      </c>
      <c r="K16" s="209"/>
      <c r="L16" s="10"/>
    </row>
    <row r="17" spans="1:12" ht="16.5" customHeight="1" x14ac:dyDescent="0.3">
      <c r="B17" s="207"/>
      <c r="C17" s="244"/>
      <c r="D17" s="53" t="s">
        <v>77</v>
      </c>
      <c r="E17" s="211" t="s">
        <v>113</v>
      </c>
      <c r="F17" s="212"/>
      <c r="G17" s="54" t="s">
        <v>84</v>
      </c>
      <c r="H17" s="55">
        <v>1</v>
      </c>
      <c r="I17" s="9"/>
      <c r="J17" s="56">
        <f t="shared" si="0"/>
        <v>0</v>
      </c>
      <c r="K17" s="209"/>
      <c r="L17" s="10"/>
    </row>
    <row r="18" spans="1:12" ht="16.5" customHeight="1" x14ac:dyDescent="0.3">
      <c r="B18" s="207"/>
      <c r="C18" s="244"/>
      <c r="D18" s="53" t="s">
        <v>78</v>
      </c>
      <c r="E18" s="211" t="s">
        <v>125</v>
      </c>
      <c r="F18" s="212"/>
      <c r="G18" s="54" t="s">
        <v>48</v>
      </c>
      <c r="H18" s="55">
        <v>1.5</v>
      </c>
      <c r="I18" s="9"/>
      <c r="J18" s="56">
        <f t="shared" si="0"/>
        <v>0</v>
      </c>
      <c r="K18" s="209"/>
      <c r="L18" s="10"/>
    </row>
    <row r="19" spans="1:12" ht="16.5" customHeight="1" x14ac:dyDescent="0.3">
      <c r="A19" s="45"/>
      <c r="B19" s="207"/>
      <c r="C19" s="244"/>
      <c r="D19" s="53" t="s">
        <v>79</v>
      </c>
      <c r="E19" s="211" t="s">
        <v>126</v>
      </c>
      <c r="F19" s="212"/>
      <c r="G19" s="54" t="s">
        <v>48</v>
      </c>
      <c r="H19" s="55">
        <v>1</v>
      </c>
      <c r="I19" s="9"/>
      <c r="J19" s="56">
        <f t="shared" si="0"/>
        <v>0</v>
      </c>
      <c r="K19" s="209"/>
      <c r="L19" s="10"/>
    </row>
    <row r="20" spans="1:12" ht="16.5" customHeight="1" x14ac:dyDescent="0.3">
      <c r="A20" s="45"/>
      <c r="B20" s="207"/>
      <c r="C20" s="244"/>
      <c r="D20" s="53" t="s">
        <v>80</v>
      </c>
      <c r="E20" s="211" t="s">
        <v>127</v>
      </c>
      <c r="F20" s="212"/>
      <c r="G20" s="54" t="s">
        <v>48</v>
      </c>
      <c r="H20" s="55">
        <v>1</v>
      </c>
      <c r="I20" s="9"/>
      <c r="J20" s="56">
        <f t="shared" si="0"/>
        <v>0</v>
      </c>
      <c r="K20" s="209"/>
      <c r="L20" s="10"/>
    </row>
    <row r="21" spans="1:12" ht="16.5" customHeight="1" x14ac:dyDescent="0.3">
      <c r="A21" s="45"/>
      <c r="B21" s="207"/>
      <c r="C21" s="244"/>
      <c r="D21" s="53" t="s">
        <v>81</v>
      </c>
      <c r="E21" s="211" t="s">
        <v>128</v>
      </c>
      <c r="F21" s="212"/>
      <c r="G21" s="54" t="s">
        <v>48</v>
      </c>
      <c r="H21" s="55">
        <v>0.5</v>
      </c>
      <c r="I21" s="9"/>
      <c r="J21" s="56">
        <f t="shared" si="0"/>
        <v>0</v>
      </c>
      <c r="K21" s="209"/>
      <c r="L21" s="10"/>
    </row>
    <row r="22" spans="1:12" ht="16.5" customHeight="1" x14ac:dyDescent="0.3">
      <c r="A22" s="45"/>
      <c r="B22" s="207"/>
      <c r="C22" s="244"/>
      <c r="D22" s="53" t="s">
        <v>82</v>
      </c>
      <c r="E22" s="211" t="s">
        <v>114</v>
      </c>
      <c r="F22" s="212"/>
      <c r="G22" s="54" t="s">
        <v>48</v>
      </c>
      <c r="H22" s="55">
        <v>0.75</v>
      </c>
      <c r="I22" s="9"/>
      <c r="J22" s="56">
        <f t="shared" si="0"/>
        <v>0</v>
      </c>
      <c r="K22" s="209"/>
      <c r="L22" s="10"/>
    </row>
    <row r="23" spans="1:12" ht="16.5" customHeight="1" x14ac:dyDescent="0.3">
      <c r="A23" s="45"/>
      <c r="B23" s="207"/>
      <c r="C23" s="57" t="s">
        <v>129</v>
      </c>
      <c r="D23" s="53" t="s">
        <v>83</v>
      </c>
      <c r="E23" s="211" t="s">
        <v>115</v>
      </c>
      <c r="F23" s="212"/>
      <c r="G23" s="54" t="s">
        <v>48</v>
      </c>
      <c r="H23" s="55">
        <v>0.5</v>
      </c>
      <c r="I23" s="9"/>
      <c r="J23" s="56">
        <f t="shared" si="0"/>
        <v>0</v>
      </c>
      <c r="K23" s="209"/>
      <c r="L23" s="10"/>
    </row>
    <row r="24" spans="1:12" ht="27.45" customHeight="1" x14ac:dyDescent="0.3">
      <c r="A24" s="45"/>
      <c r="B24" s="207"/>
      <c r="C24" s="57"/>
      <c r="D24" s="53" t="s">
        <v>312</v>
      </c>
      <c r="E24" s="257" t="s">
        <v>315</v>
      </c>
      <c r="F24" s="257"/>
      <c r="G24" s="54" t="s">
        <v>142</v>
      </c>
      <c r="H24" s="55">
        <v>1.5</v>
      </c>
      <c r="I24" s="9"/>
      <c r="J24" s="56">
        <f t="shared" ref="J24:J25" si="1">H24*I24</f>
        <v>0</v>
      </c>
      <c r="K24" s="209"/>
      <c r="L24" s="10"/>
    </row>
    <row r="25" spans="1:12" ht="23.55" customHeight="1" x14ac:dyDescent="0.3">
      <c r="A25" s="45"/>
      <c r="B25" s="207"/>
      <c r="C25" s="57"/>
      <c r="D25" s="53" t="s">
        <v>313</v>
      </c>
      <c r="E25" s="257" t="s">
        <v>310</v>
      </c>
      <c r="F25" s="257"/>
      <c r="G25" s="54" t="s">
        <v>142</v>
      </c>
      <c r="H25" s="55">
        <v>0.75</v>
      </c>
      <c r="I25" s="9"/>
      <c r="J25" s="56">
        <f t="shared" si="1"/>
        <v>0</v>
      </c>
      <c r="K25" s="209"/>
      <c r="L25" s="10"/>
    </row>
    <row r="26" spans="1:12" ht="16.5" customHeight="1" x14ac:dyDescent="0.3">
      <c r="A26" s="45"/>
      <c r="B26" s="207"/>
      <c r="C26" s="58">
        <v>30</v>
      </c>
      <c r="D26" s="53" t="s">
        <v>314</v>
      </c>
      <c r="E26" s="257" t="s">
        <v>311</v>
      </c>
      <c r="F26" s="257"/>
      <c r="G26" s="54" t="s">
        <v>142</v>
      </c>
      <c r="H26" s="55">
        <v>0.25</v>
      </c>
      <c r="I26" s="9"/>
      <c r="J26" s="56">
        <f t="shared" si="0"/>
        <v>0</v>
      </c>
      <c r="K26" s="210"/>
      <c r="L26" s="10"/>
    </row>
    <row r="27" spans="1:12" ht="23.25" customHeight="1" x14ac:dyDescent="0.3">
      <c r="A27" s="45"/>
      <c r="B27" s="207"/>
      <c r="C27" s="213" t="s">
        <v>30</v>
      </c>
      <c r="D27" s="214"/>
      <c r="E27" s="214"/>
      <c r="F27" s="214"/>
      <c r="G27" s="214"/>
      <c r="H27" s="214"/>
      <c r="I27" s="215"/>
      <c r="J27" s="59">
        <f>SUM(J14:J26)</f>
        <v>0</v>
      </c>
      <c r="K27" s="60">
        <f>IF(J27&gt;C26,C26,J27)</f>
        <v>0</v>
      </c>
      <c r="L27" s="61"/>
    </row>
    <row r="28" spans="1:12" ht="19.5" customHeight="1" x14ac:dyDescent="0.3">
      <c r="A28" s="45"/>
      <c r="B28" s="207"/>
      <c r="C28" s="243" t="s">
        <v>184</v>
      </c>
      <c r="D28" s="53" t="s">
        <v>85</v>
      </c>
      <c r="E28" s="211" t="s">
        <v>116</v>
      </c>
      <c r="F28" s="212"/>
      <c r="G28" s="54" t="s">
        <v>117</v>
      </c>
      <c r="H28" s="55">
        <v>1</v>
      </c>
      <c r="I28" s="9"/>
      <c r="J28" s="56">
        <f t="shared" si="0"/>
        <v>0</v>
      </c>
      <c r="K28" s="208"/>
      <c r="L28" s="10"/>
    </row>
    <row r="29" spans="1:12" ht="19.5" customHeight="1" x14ac:dyDescent="0.3">
      <c r="A29" s="45"/>
      <c r="B29" s="207"/>
      <c r="C29" s="244"/>
      <c r="D29" s="53" t="s">
        <v>86</v>
      </c>
      <c r="E29" s="211" t="s">
        <v>118</v>
      </c>
      <c r="F29" s="212"/>
      <c r="G29" s="54" t="s">
        <v>119</v>
      </c>
      <c r="H29" s="55">
        <v>0.75</v>
      </c>
      <c r="I29" s="9"/>
      <c r="J29" s="56">
        <f t="shared" si="0"/>
        <v>0</v>
      </c>
      <c r="K29" s="209"/>
      <c r="L29" s="10"/>
    </row>
    <row r="30" spans="1:12" ht="19.5" customHeight="1" x14ac:dyDescent="0.3">
      <c r="A30" s="45"/>
      <c r="B30" s="207"/>
      <c r="C30" s="244"/>
      <c r="D30" s="62" t="s">
        <v>87</v>
      </c>
      <c r="E30" s="211" t="s">
        <v>288</v>
      </c>
      <c r="F30" s="212"/>
      <c r="G30" s="54" t="s">
        <v>120</v>
      </c>
      <c r="H30" s="55">
        <v>0.75</v>
      </c>
      <c r="I30" s="9"/>
      <c r="J30" s="56">
        <f t="shared" si="0"/>
        <v>0</v>
      </c>
      <c r="K30" s="209"/>
      <c r="L30" s="10"/>
    </row>
    <row r="31" spans="1:12" ht="19.5" customHeight="1" x14ac:dyDescent="0.3">
      <c r="A31" s="45"/>
      <c r="B31" s="207"/>
      <c r="C31" s="244"/>
      <c r="D31" s="62" t="s">
        <v>88</v>
      </c>
      <c r="E31" s="211" t="s">
        <v>121</v>
      </c>
      <c r="F31" s="212"/>
      <c r="G31" s="54" t="s">
        <v>120</v>
      </c>
      <c r="H31" s="55">
        <v>0.5</v>
      </c>
      <c r="I31" s="9"/>
      <c r="J31" s="63">
        <f t="shared" si="0"/>
        <v>0</v>
      </c>
      <c r="K31" s="209"/>
      <c r="L31" s="10"/>
    </row>
    <row r="32" spans="1:12" ht="19.5" customHeight="1" x14ac:dyDescent="0.3">
      <c r="A32" s="45"/>
      <c r="B32" s="207"/>
      <c r="C32" s="244"/>
      <c r="D32" s="64" t="s">
        <v>89</v>
      </c>
      <c r="E32" s="211" t="s">
        <v>122</v>
      </c>
      <c r="F32" s="212"/>
      <c r="G32" s="54" t="s">
        <v>123</v>
      </c>
      <c r="H32" s="55">
        <v>0.5</v>
      </c>
      <c r="I32" s="9"/>
      <c r="J32" s="63">
        <f t="shared" si="0"/>
        <v>0</v>
      </c>
      <c r="K32" s="209"/>
      <c r="L32" s="10"/>
    </row>
    <row r="33" spans="1:14" ht="19.5" customHeight="1" x14ac:dyDescent="0.3">
      <c r="A33" s="45"/>
      <c r="B33" s="207"/>
      <c r="C33" s="244"/>
      <c r="D33" s="64" t="s">
        <v>90</v>
      </c>
      <c r="E33" s="224" t="s">
        <v>124</v>
      </c>
      <c r="F33" s="225"/>
      <c r="G33" s="65" t="s">
        <v>123</v>
      </c>
      <c r="H33" s="55">
        <v>0.25</v>
      </c>
      <c r="I33" s="9"/>
      <c r="J33" s="63">
        <f>H33*I33</f>
        <v>0</v>
      </c>
      <c r="K33" s="209"/>
      <c r="L33" s="10"/>
    </row>
    <row r="34" spans="1:14" ht="29.25" customHeight="1" x14ac:dyDescent="0.3">
      <c r="A34" s="45"/>
      <c r="B34" s="207"/>
      <c r="C34" s="57" t="s">
        <v>129</v>
      </c>
      <c r="D34" s="53" t="s">
        <v>91</v>
      </c>
      <c r="E34" s="211" t="s">
        <v>289</v>
      </c>
      <c r="F34" s="212"/>
      <c r="G34" s="54" t="s">
        <v>142</v>
      </c>
      <c r="H34" s="55">
        <v>0.75</v>
      </c>
      <c r="I34" s="9"/>
      <c r="J34" s="63">
        <f>H34*I34</f>
        <v>0</v>
      </c>
      <c r="K34" s="209"/>
      <c r="L34" s="10"/>
    </row>
    <row r="35" spans="1:14" ht="29.25" customHeight="1" x14ac:dyDescent="0.3">
      <c r="A35" s="45"/>
      <c r="B35" s="207"/>
      <c r="C35" s="58">
        <v>20</v>
      </c>
      <c r="D35" s="53" t="s">
        <v>92</v>
      </c>
      <c r="E35" s="211" t="s">
        <v>290</v>
      </c>
      <c r="F35" s="212"/>
      <c r="G35" s="54" t="s">
        <v>142</v>
      </c>
      <c r="H35" s="66">
        <v>1</v>
      </c>
      <c r="I35" s="9"/>
      <c r="J35" s="63">
        <f>H35*I35</f>
        <v>0</v>
      </c>
      <c r="K35" s="210"/>
      <c r="L35" s="10"/>
    </row>
    <row r="36" spans="1:14" ht="23.25" customHeight="1" x14ac:dyDescent="0.3">
      <c r="A36" s="45"/>
      <c r="B36" s="207"/>
      <c r="C36" s="242" t="s">
        <v>30</v>
      </c>
      <c r="D36" s="214"/>
      <c r="E36" s="214"/>
      <c r="F36" s="214"/>
      <c r="G36" s="214"/>
      <c r="H36" s="214"/>
      <c r="I36" s="215"/>
      <c r="J36" s="67">
        <f>SUM(J28:J35)</f>
        <v>0</v>
      </c>
      <c r="K36" s="60">
        <f>IF(J36&gt;C35,C35,J36)</f>
        <v>0</v>
      </c>
      <c r="L36" s="61"/>
    </row>
    <row r="37" spans="1:14" ht="19.5" customHeight="1" x14ac:dyDescent="0.3">
      <c r="A37" s="45"/>
      <c r="B37" s="221"/>
      <c r="C37" s="68" t="s">
        <v>185</v>
      </c>
      <c r="D37" s="245" t="s">
        <v>93</v>
      </c>
      <c r="E37" s="224" t="s">
        <v>131</v>
      </c>
      <c r="F37" s="225"/>
      <c r="G37" s="228" t="s">
        <v>130</v>
      </c>
      <c r="H37" s="230">
        <v>2.5</v>
      </c>
      <c r="I37" s="252"/>
      <c r="J37" s="239">
        <f>H37*I37</f>
        <v>0</v>
      </c>
      <c r="K37" s="208"/>
      <c r="L37" s="260"/>
    </row>
    <row r="38" spans="1:14" ht="21" customHeight="1" x14ac:dyDescent="0.3">
      <c r="A38" s="45"/>
      <c r="B38" s="221"/>
      <c r="C38" s="69" t="s">
        <v>129</v>
      </c>
      <c r="D38" s="246"/>
      <c r="E38" s="248"/>
      <c r="F38" s="249"/>
      <c r="G38" s="250"/>
      <c r="H38" s="251"/>
      <c r="I38" s="253"/>
      <c r="J38" s="240"/>
      <c r="K38" s="209"/>
      <c r="L38" s="261"/>
    </row>
    <row r="39" spans="1:14" ht="23.25" customHeight="1" x14ac:dyDescent="0.3">
      <c r="A39" s="45"/>
      <c r="B39" s="70" t="s">
        <v>129</v>
      </c>
      <c r="C39" s="71">
        <v>5</v>
      </c>
      <c r="D39" s="247"/>
      <c r="E39" s="226"/>
      <c r="F39" s="227"/>
      <c r="G39" s="229"/>
      <c r="H39" s="231"/>
      <c r="I39" s="254"/>
      <c r="J39" s="241"/>
      <c r="K39" s="210"/>
      <c r="L39" s="262"/>
    </row>
    <row r="40" spans="1:14" ht="21" customHeight="1" x14ac:dyDescent="0.3">
      <c r="A40" s="72"/>
      <c r="B40" s="73">
        <v>55</v>
      </c>
      <c r="C40" s="213" t="s">
        <v>30</v>
      </c>
      <c r="D40" s="214"/>
      <c r="E40" s="214"/>
      <c r="F40" s="214"/>
      <c r="G40" s="214"/>
      <c r="H40" s="214"/>
      <c r="I40" s="215"/>
      <c r="J40" s="74">
        <f>SUM(J37)</f>
        <v>0</v>
      </c>
      <c r="K40" s="75">
        <f>IF(J40&gt;C39,C39,J40)</f>
        <v>0</v>
      </c>
      <c r="L40" s="61"/>
    </row>
    <row r="41" spans="1:14" ht="15.75" customHeight="1" x14ac:dyDescent="0.3">
      <c r="A41" s="76"/>
      <c r="B41" s="220" t="s">
        <v>191</v>
      </c>
      <c r="C41" s="68" t="s">
        <v>192</v>
      </c>
      <c r="D41" s="53" t="s">
        <v>194</v>
      </c>
      <c r="E41" s="211" t="s">
        <v>291</v>
      </c>
      <c r="F41" s="212"/>
      <c r="G41" s="54" t="s">
        <v>193</v>
      </c>
      <c r="H41" s="55">
        <v>2</v>
      </c>
      <c r="I41" s="9"/>
      <c r="J41" s="56">
        <f t="shared" ref="J41:J44" si="2">H41*I41</f>
        <v>0</v>
      </c>
      <c r="K41" s="208"/>
      <c r="L41" s="10"/>
    </row>
    <row r="42" spans="1:14" ht="15.75" customHeight="1" x14ac:dyDescent="0.3">
      <c r="A42" s="76"/>
      <c r="B42" s="221"/>
      <c r="C42" s="77"/>
      <c r="D42" s="53" t="s">
        <v>195</v>
      </c>
      <c r="E42" s="211" t="s">
        <v>292</v>
      </c>
      <c r="F42" s="212"/>
      <c r="G42" s="54" t="s">
        <v>193</v>
      </c>
      <c r="H42" s="55">
        <v>1</v>
      </c>
      <c r="I42" s="9"/>
      <c r="J42" s="56">
        <f t="shared" si="2"/>
        <v>0</v>
      </c>
      <c r="K42" s="209"/>
      <c r="L42" s="10"/>
    </row>
    <row r="43" spans="1:14" ht="15.75" customHeight="1" x14ac:dyDescent="0.3">
      <c r="A43" s="76"/>
      <c r="B43" s="221"/>
      <c r="C43" s="69" t="s">
        <v>129</v>
      </c>
      <c r="D43" s="53" t="s">
        <v>196</v>
      </c>
      <c r="E43" s="211" t="s">
        <v>293</v>
      </c>
      <c r="F43" s="212"/>
      <c r="G43" s="54" t="s">
        <v>193</v>
      </c>
      <c r="H43" s="55">
        <v>4</v>
      </c>
      <c r="I43" s="9"/>
      <c r="J43" s="56">
        <f t="shared" si="2"/>
        <v>0</v>
      </c>
      <c r="K43" s="209"/>
      <c r="L43" s="10"/>
    </row>
    <row r="44" spans="1:14" ht="15.75" customHeight="1" x14ac:dyDescent="0.3">
      <c r="A44" s="76"/>
      <c r="B44" s="221"/>
      <c r="C44" s="71">
        <v>5</v>
      </c>
      <c r="D44" s="53" t="s">
        <v>197</v>
      </c>
      <c r="E44" s="211" t="s">
        <v>294</v>
      </c>
      <c r="F44" s="212"/>
      <c r="G44" s="54" t="s">
        <v>193</v>
      </c>
      <c r="H44" s="66">
        <v>2</v>
      </c>
      <c r="I44" s="9"/>
      <c r="J44" s="56">
        <f t="shared" si="2"/>
        <v>0</v>
      </c>
      <c r="K44" s="210"/>
      <c r="L44" s="10"/>
    </row>
    <row r="45" spans="1:14" ht="21" customHeight="1" x14ac:dyDescent="0.3">
      <c r="A45" s="76"/>
      <c r="B45" s="207"/>
      <c r="C45" s="234" t="s">
        <v>30</v>
      </c>
      <c r="D45" s="235"/>
      <c r="E45" s="235"/>
      <c r="F45" s="235"/>
      <c r="G45" s="235"/>
      <c r="H45" s="235"/>
      <c r="I45" s="236"/>
      <c r="J45" s="59">
        <f>SUM(J41:J44)</f>
        <v>0</v>
      </c>
      <c r="K45" s="60">
        <f>IF(J45&gt;C44,C44,J45)</f>
        <v>0</v>
      </c>
      <c r="L45" s="61"/>
    </row>
    <row r="46" spans="1:14" ht="21" customHeight="1" x14ac:dyDescent="0.3">
      <c r="A46" s="76"/>
      <c r="B46" s="207"/>
      <c r="C46" s="78" t="s">
        <v>198</v>
      </c>
      <c r="D46" s="53" t="s">
        <v>214</v>
      </c>
      <c r="E46" s="211" t="s">
        <v>208</v>
      </c>
      <c r="F46" s="212"/>
      <c r="G46" s="54" t="s">
        <v>199</v>
      </c>
      <c r="H46" s="55">
        <v>2</v>
      </c>
      <c r="I46" s="9"/>
      <c r="J46" s="56">
        <f t="shared" ref="J46:J47" si="3">H46*I46</f>
        <v>0</v>
      </c>
      <c r="K46" s="208"/>
      <c r="L46" s="10"/>
    </row>
    <row r="47" spans="1:14" x14ac:dyDescent="0.3">
      <c r="B47" s="207"/>
      <c r="C47" s="69" t="s">
        <v>129</v>
      </c>
      <c r="D47" s="222" t="s">
        <v>215</v>
      </c>
      <c r="E47" s="224" t="s">
        <v>281</v>
      </c>
      <c r="F47" s="225"/>
      <c r="G47" s="228" t="s">
        <v>200</v>
      </c>
      <c r="H47" s="230">
        <v>0.1</v>
      </c>
      <c r="I47" s="232"/>
      <c r="J47" s="239">
        <f t="shared" si="3"/>
        <v>0</v>
      </c>
      <c r="K47" s="209"/>
      <c r="L47" s="10"/>
      <c r="M47" s="79"/>
      <c r="N47" s="79"/>
    </row>
    <row r="48" spans="1:14" x14ac:dyDescent="0.3">
      <c r="B48" s="207"/>
      <c r="C48" s="71">
        <v>20</v>
      </c>
      <c r="D48" s="223"/>
      <c r="E48" s="226"/>
      <c r="F48" s="227"/>
      <c r="G48" s="229"/>
      <c r="H48" s="231"/>
      <c r="I48" s="233"/>
      <c r="J48" s="241"/>
      <c r="K48" s="209"/>
      <c r="L48" s="10"/>
      <c r="M48" s="79"/>
      <c r="N48" s="79"/>
    </row>
    <row r="49" spans="2:12" x14ac:dyDescent="0.3">
      <c r="B49" s="207"/>
      <c r="C49" s="213" t="s">
        <v>30</v>
      </c>
      <c r="D49" s="214"/>
      <c r="E49" s="214"/>
      <c r="F49" s="214"/>
      <c r="G49" s="214"/>
      <c r="H49" s="214"/>
      <c r="I49" s="215"/>
      <c r="J49" s="59">
        <f>SUM(J46:J48)</f>
        <v>0</v>
      </c>
      <c r="K49" s="60">
        <f>IF(J49&gt;C48,C48,J49)</f>
        <v>0</v>
      </c>
      <c r="L49" s="61"/>
    </row>
    <row r="50" spans="2:12" ht="20.25" customHeight="1" x14ac:dyDescent="0.3">
      <c r="B50" s="207"/>
      <c r="C50" s="216" t="s">
        <v>245</v>
      </c>
      <c r="D50" s="53" t="s">
        <v>216</v>
      </c>
      <c r="E50" s="211" t="s">
        <v>295</v>
      </c>
      <c r="F50" s="212"/>
      <c r="G50" s="54" t="s">
        <v>232</v>
      </c>
      <c r="H50" s="55">
        <v>1</v>
      </c>
      <c r="I50" s="9"/>
      <c r="J50" s="56">
        <f t="shared" ref="J50:J53" si="4">H50*I50</f>
        <v>0</v>
      </c>
      <c r="K50" s="208"/>
      <c r="L50" s="10"/>
    </row>
    <row r="51" spans="2:12" ht="15" customHeight="1" x14ac:dyDescent="0.3">
      <c r="B51" s="207"/>
      <c r="C51" s="217"/>
      <c r="D51" s="53" t="s">
        <v>217</v>
      </c>
      <c r="E51" s="211" t="s">
        <v>296</v>
      </c>
      <c r="F51" s="212"/>
      <c r="G51" s="54" t="s">
        <v>232</v>
      </c>
      <c r="H51" s="55">
        <v>0.75</v>
      </c>
      <c r="I51" s="9"/>
      <c r="J51" s="56">
        <f t="shared" si="4"/>
        <v>0</v>
      </c>
      <c r="K51" s="209"/>
      <c r="L51" s="10"/>
    </row>
    <row r="52" spans="2:12" ht="15" customHeight="1" x14ac:dyDescent="0.3">
      <c r="B52" s="207"/>
      <c r="C52" s="69" t="s">
        <v>129</v>
      </c>
      <c r="D52" s="53" t="s">
        <v>218</v>
      </c>
      <c r="E52" s="211" t="s">
        <v>206</v>
      </c>
      <c r="F52" s="212"/>
      <c r="G52" s="54" t="s">
        <v>232</v>
      </c>
      <c r="H52" s="55">
        <v>0.5</v>
      </c>
      <c r="I52" s="9"/>
      <c r="J52" s="56">
        <f t="shared" si="4"/>
        <v>0</v>
      </c>
      <c r="K52" s="209"/>
      <c r="L52" s="10"/>
    </row>
    <row r="53" spans="2:12" ht="15" customHeight="1" x14ac:dyDescent="0.3">
      <c r="B53" s="207"/>
      <c r="C53" s="71">
        <v>5</v>
      </c>
      <c r="D53" s="53" t="s">
        <v>219</v>
      </c>
      <c r="E53" s="211" t="s">
        <v>297</v>
      </c>
      <c r="F53" s="212"/>
      <c r="G53" s="54" t="s">
        <v>232</v>
      </c>
      <c r="H53" s="55">
        <v>0.75</v>
      </c>
      <c r="I53" s="9"/>
      <c r="J53" s="56">
        <f t="shared" si="4"/>
        <v>0</v>
      </c>
      <c r="K53" s="210"/>
      <c r="L53" s="10"/>
    </row>
    <row r="54" spans="2:12" ht="15" customHeight="1" x14ac:dyDescent="0.3">
      <c r="B54" s="207"/>
      <c r="C54" s="213" t="s">
        <v>30</v>
      </c>
      <c r="D54" s="214"/>
      <c r="E54" s="214"/>
      <c r="F54" s="214"/>
      <c r="G54" s="214"/>
      <c r="H54" s="214"/>
      <c r="I54" s="215"/>
      <c r="J54" s="59">
        <f>SUM(J50:J53)</f>
        <v>0</v>
      </c>
      <c r="K54" s="60">
        <f>IF(J54&gt;C53,C53,J54)</f>
        <v>0</v>
      </c>
      <c r="L54" s="61"/>
    </row>
    <row r="55" spans="2:12" x14ac:dyDescent="0.3">
      <c r="B55" s="207"/>
      <c r="C55" s="216" t="s">
        <v>207</v>
      </c>
      <c r="D55" s="53" t="s">
        <v>220</v>
      </c>
      <c r="E55" s="211" t="s">
        <v>202</v>
      </c>
      <c r="F55" s="212"/>
      <c r="G55" s="42" t="s">
        <v>233</v>
      </c>
      <c r="H55" s="55">
        <v>1</v>
      </c>
      <c r="I55" s="9"/>
      <c r="J55" s="56">
        <f t="shared" ref="J55:J67" si="5">H55*I55</f>
        <v>0</v>
      </c>
      <c r="K55" s="208"/>
      <c r="L55" s="10"/>
    </row>
    <row r="56" spans="2:12" x14ac:dyDescent="0.3">
      <c r="B56" s="207"/>
      <c r="C56" s="217"/>
      <c r="D56" s="53" t="s">
        <v>221</v>
      </c>
      <c r="E56" s="211" t="s">
        <v>201</v>
      </c>
      <c r="F56" s="212"/>
      <c r="G56" s="80" t="s">
        <v>233</v>
      </c>
      <c r="H56" s="55">
        <v>1</v>
      </c>
      <c r="I56" s="9"/>
      <c r="J56" s="56">
        <f t="shared" si="5"/>
        <v>0</v>
      </c>
      <c r="K56" s="209"/>
      <c r="L56" s="10"/>
    </row>
    <row r="57" spans="2:12" x14ac:dyDescent="0.3">
      <c r="B57" s="207"/>
      <c r="C57" s="217"/>
      <c r="D57" s="53" t="s">
        <v>222</v>
      </c>
      <c r="E57" s="211" t="s">
        <v>203</v>
      </c>
      <c r="F57" s="212"/>
      <c r="G57" s="80" t="s">
        <v>234</v>
      </c>
      <c r="H57" s="55">
        <v>1</v>
      </c>
      <c r="I57" s="9"/>
      <c r="J57" s="56">
        <f t="shared" si="5"/>
        <v>0</v>
      </c>
      <c r="K57" s="209"/>
      <c r="L57" s="10"/>
    </row>
    <row r="58" spans="2:12" x14ac:dyDescent="0.3">
      <c r="B58" s="207"/>
      <c r="C58" s="217"/>
      <c r="D58" s="53" t="s">
        <v>223</v>
      </c>
      <c r="E58" s="211" t="s">
        <v>235</v>
      </c>
      <c r="F58" s="212"/>
      <c r="G58" s="80" t="s">
        <v>94</v>
      </c>
      <c r="H58" s="55">
        <v>0.5</v>
      </c>
      <c r="I58" s="9"/>
      <c r="J58" s="56">
        <f t="shared" si="5"/>
        <v>0</v>
      </c>
      <c r="K58" s="209"/>
      <c r="L58" s="10"/>
    </row>
    <row r="59" spans="2:12" x14ac:dyDescent="0.3">
      <c r="B59" s="207"/>
      <c r="C59" s="217"/>
      <c r="D59" s="53" t="s">
        <v>224</v>
      </c>
      <c r="E59" s="211" t="s">
        <v>236</v>
      </c>
      <c r="F59" s="212"/>
      <c r="G59" s="80" t="s">
        <v>237</v>
      </c>
      <c r="H59" s="55">
        <v>0.5</v>
      </c>
      <c r="I59" s="9"/>
      <c r="J59" s="56">
        <f t="shared" si="5"/>
        <v>0</v>
      </c>
      <c r="K59" s="209"/>
      <c r="L59" s="10"/>
    </row>
    <row r="60" spans="2:12" x14ac:dyDescent="0.3">
      <c r="B60" s="207"/>
      <c r="C60" s="217"/>
      <c r="D60" s="53" t="s">
        <v>225</v>
      </c>
      <c r="E60" s="211" t="s">
        <v>204</v>
      </c>
      <c r="F60" s="212"/>
      <c r="G60" s="80" t="s">
        <v>48</v>
      </c>
      <c r="H60" s="55">
        <v>0.5</v>
      </c>
      <c r="I60" s="9"/>
      <c r="J60" s="56">
        <f t="shared" si="5"/>
        <v>0</v>
      </c>
      <c r="K60" s="209"/>
      <c r="L60" s="10"/>
    </row>
    <row r="61" spans="2:12" x14ac:dyDescent="0.3">
      <c r="B61" s="207"/>
      <c r="C61" s="217"/>
      <c r="D61" s="53" t="s">
        <v>226</v>
      </c>
      <c r="E61" s="211" t="s">
        <v>283</v>
      </c>
      <c r="F61" s="212"/>
      <c r="G61" s="80" t="s">
        <v>238</v>
      </c>
      <c r="H61" s="55">
        <v>0.5</v>
      </c>
      <c r="I61" s="9"/>
      <c r="J61" s="56">
        <f t="shared" si="5"/>
        <v>0</v>
      </c>
      <c r="K61" s="209"/>
      <c r="L61" s="10"/>
    </row>
    <row r="62" spans="2:12" ht="27" customHeight="1" x14ac:dyDescent="0.3">
      <c r="B62" s="207"/>
      <c r="C62" s="69" t="s">
        <v>129</v>
      </c>
      <c r="D62" s="53" t="s">
        <v>227</v>
      </c>
      <c r="E62" s="211" t="s">
        <v>298</v>
      </c>
      <c r="F62" s="212"/>
      <c r="G62" s="81" t="s">
        <v>239</v>
      </c>
      <c r="H62" s="55">
        <v>0.5</v>
      </c>
      <c r="I62" s="9"/>
      <c r="J62" s="56">
        <f t="shared" si="5"/>
        <v>0</v>
      </c>
      <c r="K62" s="209"/>
      <c r="L62" s="10"/>
    </row>
    <row r="63" spans="2:12" ht="27.75" customHeight="1" x14ac:dyDescent="0.3">
      <c r="B63" s="69" t="s">
        <v>129</v>
      </c>
      <c r="C63" s="71">
        <v>5</v>
      </c>
      <c r="D63" s="53" t="s">
        <v>228</v>
      </c>
      <c r="E63" s="211" t="s">
        <v>205</v>
      </c>
      <c r="F63" s="212"/>
      <c r="G63" s="80" t="s">
        <v>240</v>
      </c>
      <c r="H63" s="55">
        <v>0.5</v>
      </c>
      <c r="I63" s="9"/>
      <c r="J63" s="56">
        <f t="shared" si="5"/>
        <v>0</v>
      </c>
      <c r="K63" s="210"/>
      <c r="L63" s="10"/>
    </row>
    <row r="64" spans="2:12" x14ac:dyDescent="0.3">
      <c r="B64" s="82">
        <v>35</v>
      </c>
      <c r="C64" s="213" t="s">
        <v>30</v>
      </c>
      <c r="D64" s="214"/>
      <c r="E64" s="214"/>
      <c r="F64" s="214"/>
      <c r="G64" s="214"/>
      <c r="H64" s="214"/>
      <c r="I64" s="215"/>
      <c r="J64" s="59">
        <f>SUM(J55:J63)</f>
        <v>0</v>
      </c>
      <c r="K64" s="60">
        <f>IF(J64&gt;C63,C63,J64)</f>
        <v>0</v>
      </c>
      <c r="L64" s="61"/>
    </row>
    <row r="65" spans="2:12" x14ac:dyDescent="0.3">
      <c r="B65" s="206" t="s">
        <v>209</v>
      </c>
      <c r="C65" s="83" t="s">
        <v>213</v>
      </c>
      <c r="D65" s="53" t="s">
        <v>229</v>
      </c>
      <c r="E65" s="211" t="s">
        <v>210</v>
      </c>
      <c r="F65" s="212"/>
      <c r="G65" s="80" t="s">
        <v>241</v>
      </c>
      <c r="H65" s="55">
        <v>4</v>
      </c>
      <c r="I65" s="9"/>
      <c r="J65" s="56">
        <f t="shared" si="5"/>
        <v>0</v>
      </c>
      <c r="K65" s="208"/>
      <c r="L65" s="10"/>
    </row>
    <row r="66" spans="2:12" ht="15" customHeight="1" x14ac:dyDescent="0.3">
      <c r="B66" s="207"/>
      <c r="C66" s="57" t="s">
        <v>129</v>
      </c>
      <c r="D66" s="53" t="s">
        <v>230</v>
      </c>
      <c r="E66" s="211" t="s">
        <v>211</v>
      </c>
      <c r="F66" s="212"/>
      <c r="G66" s="80" t="s">
        <v>233</v>
      </c>
      <c r="H66" s="55">
        <v>2</v>
      </c>
      <c r="I66" s="9"/>
      <c r="J66" s="56">
        <f t="shared" si="5"/>
        <v>0</v>
      </c>
      <c r="K66" s="209"/>
      <c r="L66" s="10"/>
    </row>
    <row r="67" spans="2:12" ht="21" customHeight="1" x14ac:dyDescent="0.3">
      <c r="B67" s="69" t="s">
        <v>129</v>
      </c>
      <c r="C67" s="71">
        <v>10</v>
      </c>
      <c r="D67" s="53" t="s">
        <v>231</v>
      </c>
      <c r="E67" s="211" t="s">
        <v>212</v>
      </c>
      <c r="F67" s="212"/>
      <c r="G67" s="80" t="s">
        <v>142</v>
      </c>
      <c r="H67" s="55">
        <v>1</v>
      </c>
      <c r="I67" s="9"/>
      <c r="J67" s="56">
        <f t="shared" si="5"/>
        <v>0</v>
      </c>
      <c r="K67" s="209"/>
      <c r="L67" s="10"/>
    </row>
    <row r="68" spans="2:12" x14ac:dyDescent="0.3">
      <c r="B68" s="73">
        <v>10</v>
      </c>
      <c r="C68" s="213" t="s">
        <v>30</v>
      </c>
      <c r="D68" s="214"/>
      <c r="E68" s="214"/>
      <c r="F68" s="214"/>
      <c r="G68" s="214"/>
      <c r="H68" s="214"/>
      <c r="I68" s="215"/>
      <c r="J68" s="59">
        <f>SUM(J65:J67)</f>
        <v>0</v>
      </c>
      <c r="K68" s="60">
        <f>IF(J68&gt;C67,C67,J68)</f>
        <v>0</v>
      </c>
      <c r="L68" s="61"/>
    </row>
    <row r="69" spans="2:12" ht="15" thickBot="1" x14ac:dyDescent="0.35">
      <c r="B69" s="84"/>
      <c r="C69" s="83"/>
      <c r="E69" s="218"/>
      <c r="F69" s="218"/>
    </row>
    <row r="70" spans="2:12" s="88" customFormat="1" ht="19.5" customHeight="1" thickTop="1" thickBot="1" x14ac:dyDescent="0.35">
      <c r="B70" s="219" t="s">
        <v>282</v>
      </c>
      <c r="C70" s="219"/>
      <c r="D70" s="219"/>
      <c r="E70" s="219"/>
      <c r="F70" s="219"/>
      <c r="G70" s="219"/>
      <c r="H70" s="219"/>
      <c r="I70" s="219"/>
      <c r="J70" s="85">
        <f>J68+J64+J54+J49+J45+J40+J36+J27</f>
        <v>0</v>
      </c>
      <c r="K70" s="86">
        <f>K68+K64+K54+K49+K45+K40+K36+K27</f>
        <v>0</v>
      </c>
      <c r="L70" s="87"/>
    </row>
    <row r="71" spans="2:12" ht="15" thickTop="1" x14ac:dyDescent="0.3"/>
    <row r="74" spans="2:12" x14ac:dyDescent="0.3">
      <c r="I74" s="89"/>
    </row>
  </sheetData>
  <sheetProtection algorithmName="SHA-512" hashValue="dZMs3Urr+wqnQ0EdX9im5PZS4pHrqePBpbvB6okUxEPSJ+TpV6rS2pqE1hwjguczHn6yBAKAO2jO07KBO7CYaw==" saltValue="x8ANQ7+KjsMG2104eC44ig==" spinCount="100000" sheet="1" objects="1" scenarios="1"/>
  <mergeCells count="97">
    <mergeCell ref="E11:F12"/>
    <mergeCell ref="E24:F24"/>
    <mergeCell ref="E25:F25"/>
    <mergeCell ref="J47:J48"/>
    <mergeCell ref="L37:L39"/>
    <mergeCell ref="C3:L3"/>
    <mergeCell ref="C9:E9"/>
    <mergeCell ref="I9:I10"/>
    <mergeCell ref="J9:J10"/>
    <mergeCell ref="G9:G10"/>
    <mergeCell ref="H9:H10"/>
    <mergeCell ref="L11:L12"/>
    <mergeCell ref="I11:K11"/>
    <mergeCell ref="G11:G12"/>
    <mergeCell ref="C5:L5"/>
    <mergeCell ref="H11:H12"/>
    <mergeCell ref="E32:F32"/>
    <mergeCell ref="E20:F20"/>
    <mergeCell ref="E23:F23"/>
    <mergeCell ref="E13:F13"/>
    <mergeCell ref="E17:F17"/>
    <mergeCell ref="E18:F18"/>
    <mergeCell ref="E19:F19"/>
    <mergeCell ref="E15:F15"/>
    <mergeCell ref="E22:F22"/>
    <mergeCell ref="E21:F21"/>
    <mergeCell ref="E16:F16"/>
    <mergeCell ref="E14:F14"/>
    <mergeCell ref="C40:I40"/>
    <mergeCell ref="E35:F35"/>
    <mergeCell ref="E34:F34"/>
    <mergeCell ref="E26:F26"/>
    <mergeCell ref="C27:I27"/>
    <mergeCell ref="E33:F33"/>
    <mergeCell ref="E31:F31"/>
    <mergeCell ref="E30:F30"/>
    <mergeCell ref="E29:F29"/>
    <mergeCell ref="E28:F28"/>
    <mergeCell ref="B11:B12"/>
    <mergeCell ref="B14:B38"/>
    <mergeCell ref="J37:J39"/>
    <mergeCell ref="K37:K39"/>
    <mergeCell ref="K14:K26"/>
    <mergeCell ref="K28:K35"/>
    <mergeCell ref="C36:I36"/>
    <mergeCell ref="C14:C22"/>
    <mergeCell ref="C28:C33"/>
    <mergeCell ref="D37:D39"/>
    <mergeCell ref="E37:F39"/>
    <mergeCell ref="G37:G39"/>
    <mergeCell ref="H37:H39"/>
    <mergeCell ref="I37:I39"/>
    <mergeCell ref="C11:C12"/>
    <mergeCell ref="D11:D12"/>
    <mergeCell ref="C45:I45"/>
    <mergeCell ref="K41:K44"/>
    <mergeCell ref="E41:F41"/>
    <mergeCell ref="E42:F42"/>
    <mergeCell ref="E43:F43"/>
    <mergeCell ref="E44:F44"/>
    <mergeCell ref="D47:D48"/>
    <mergeCell ref="E47:F48"/>
    <mergeCell ref="G47:G48"/>
    <mergeCell ref="H47:H48"/>
    <mergeCell ref="I47:I48"/>
    <mergeCell ref="E69:F69"/>
    <mergeCell ref="B70:I70"/>
    <mergeCell ref="K46:K48"/>
    <mergeCell ref="E65:F65"/>
    <mergeCell ref="E66:F66"/>
    <mergeCell ref="E67:F67"/>
    <mergeCell ref="B41:B62"/>
    <mergeCell ref="E61:F61"/>
    <mergeCell ref="E62:F62"/>
    <mergeCell ref="E63:F63"/>
    <mergeCell ref="C54:I54"/>
    <mergeCell ref="C64:I64"/>
    <mergeCell ref="C55:C61"/>
    <mergeCell ref="E56:F56"/>
    <mergeCell ref="E57:F57"/>
    <mergeCell ref="C68:I68"/>
    <mergeCell ref="D7:J7"/>
    <mergeCell ref="B65:B66"/>
    <mergeCell ref="K50:K53"/>
    <mergeCell ref="K55:K63"/>
    <mergeCell ref="K65:K67"/>
    <mergeCell ref="E58:F58"/>
    <mergeCell ref="E59:F59"/>
    <mergeCell ref="E60:F60"/>
    <mergeCell ref="E55:F55"/>
    <mergeCell ref="E51:F51"/>
    <mergeCell ref="E52:F52"/>
    <mergeCell ref="E53:F53"/>
    <mergeCell ref="E46:F46"/>
    <mergeCell ref="C49:I49"/>
    <mergeCell ref="E50:F50"/>
    <mergeCell ref="C50:C51"/>
  </mergeCells>
  <phoneticPr fontId="2" type="noConversion"/>
  <printOptions horizontalCentered="1"/>
  <pageMargins left="0.27559055118110237" right="0.15748031496062992" top="0.23622047244094491" bottom="0.47244094488188981" header="0.23622047244094491" footer="0.23622047244094491"/>
  <pageSetup paperSize="9" scale="54" fitToHeight="0" orientation="landscape" r:id="rId1"/>
  <headerFooter>
    <oddFooter>&amp;R&amp;10&amp;P de &amp;N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80"/>
  <sheetViews>
    <sheetView zoomScale="98" zoomScaleNormal="98" zoomScaleSheetLayoutView="82" zoomScalePageLayoutView="90" workbookViewId="0">
      <selection activeCell="E14" sqref="E14:F14"/>
    </sheetView>
  </sheetViews>
  <sheetFormatPr defaultColWidth="8.77734375" defaultRowHeight="14.4" x14ac:dyDescent="0.3"/>
  <cols>
    <col min="1" max="1" width="3.6640625" style="90" customWidth="1"/>
    <col min="2" max="2" width="37.77734375" style="90" customWidth="1"/>
    <col min="3" max="3" width="25.6640625" style="90" customWidth="1"/>
    <col min="4" max="4" width="5.6640625" style="90" customWidth="1"/>
    <col min="5" max="5" width="53" style="90" customWidth="1"/>
    <col min="6" max="6" width="18.33203125" style="90" customWidth="1"/>
    <col min="7" max="7" width="13.77734375" style="91" customWidth="1"/>
    <col min="8" max="8" width="9.33203125" style="91" customWidth="1"/>
    <col min="9" max="9" width="12" style="90" customWidth="1"/>
    <col min="10" max="10" width="11.77734375" style="90" customWidth="1"/>
    <col min="11" max="11" width="11.6640625" style="3" customWidth="1"/>
    <col min="12" max="12" width="50" style="90" customWidth="1"/>
    <col min="13" max="13" width="7.6640625" style="90" customWidth="1"/>
    <col min="14" max="14" width="3.44140625" style="90" customWidth="1"/>
    <col min="15" max="16" width="8.77734375" style="90"/>
    <col min="17" max="17" width="1.33203125" style="90" customWidth="1"/>
    <col min="18" max="19" width="8.77734375" style="90"/>
    <col min="20" max="20" width="1.33203125" style="90" customWidth="1"/>
    <col min="21" max="16384" width="8.77734375" style="90"/>
  </cols>
  <sheetData>
    <row r="2" spans="2:22" ht="12.75" customHeight="1" x14ac:dyDescent="0.3"/>
    <row r="3" spans="2:22" ht="21.75" customHeight="1" x14ac:dyDescent="0.3">
      <c r="C3" s="194" t="s">
        <v>306</v>
      </c>
      <c r="D3" s="194"/>
      <c r="E3" s="194"/>
      <c r="F3" s="194"/>
      <c r="G3" s="194"/>
      <c r="H3" s="194"/>
      <c r="I3" s="194"/>
      <c r="J3" s="194"/>
      <c r="K3" s="194"/>
      <c r="L3" s="194"/>
    </row>
    <row r="4" spans="2:22" ht="11.25" customHeight="1" x14ac:dyDescent="0.3"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2:22" ht="21.75" customHeight="1" x14ac:dyDescent="0.3">
      <c r="C5" s="194" t="s">
        <v>325</v>
      </c>
      <c r="D5" s="194"/>
      <c r="E5" s="194"/>
      <c r="F5" s="194"/>
      <c r="G5" s="194"/>
      <c r="H5" s="194"/>
      <c r="I5" s="194"/>
      <c r="J5" s="194"/>
      <c r="K5" s="194"/>
      <c r="L5" s="194"/>
    </row>
    <row r="6" spans="2:22" ht="11.25" customHeight="1" x14ac:dyDescent="0.3">
      <c r="C6" s="291"/>
      <c r="D6" s="292"/>
      <c r="E6" s="292"/>
      <c r="F6" s="292"/>
      <c r="G6" s="292"/>
      <c r="H6" s="292"/>
      <c r="I6" s="292"/>
      <c r="J6" s="292"/>
    </row>
    <row r="7" spans="2:22" ht="18" customHeight="1" x14ac:dyDescent="0.3">
      <c r="C7" s="45" t="str">
        <f>'1.Identificação '!B8</f>
        <v>Nome do candidato:</v>
      </c>
      <c r="E7" s="205">
        <f>'1.Identificação '!C8</f>
        <v>0</v>
      </c>
      <c r="F7" s="205"/>
      <c r="G7" s="205"/>
      <c r="H7" s="205"/>
      <c r="I7" s="205"/>
      <c r="J7" s="205"/>
    </row>
    <row r="9" spans="2:22" ht="18" x14ac:dyDescent="0.35">
      <c r="C9" s="263" t="s">
        <v>52</v>
      </c>
      <c r="D9" s="290"/>
      <c r="E9" s="290"/>
      <c r="F9" s="92">
        <v>0.42499999999999999</v>
      </c>
      <c r="G9" s="93"/>
      <c r="H9" s="93"/>
      <c r="I9" s="94"/>
      <c r="J9" s="288"/>
      <c r="K9" s="6"/>
    </row>
    <row r="10" spans="2:22" ht="12.75" customHeight="1" thickBot="1" x14ac:dyDescent="0.35">
      <c r="G10" s="95"/>
      <c r="H10" s="95"/>
      <c r="I10" s="96"/>
      <c r="J10" s="289"/>
      <c r="K10" s="7"/>
      <c r="L10" s="97"/>
      <c r="M10" s="97"/>
      <c r="O10" s="97"/>
      <c r="P10" s="97"/>
      <c r="R10" s="97"/>
      <c r="S10" s="97"/>
      <c r="U10" s="97"/>
      <c r="V10" s="97"/>
    </row>
    <row r="11" spans="2:22" ht="22.05" customHeight="1" thickTop="1" x14ac:dyDescent="0.3">
      <c r="B11" s="237" t="s">
        <v>188</v>
      </c>
      <c r="C11" s="237" t="s">
        <v>32</v>
      </c>
      <c r="D11" s="237" t="s">
        <v>33</v>
      </c>
      <c r="E11" s="280" t="s">
        <v>7</v>
      </c>
      <c r="F11" s="281"/>
      <c r="G11" s="284" t="s">
        <v>41</v>
      </c>
      <c r="H11" s="286" t="s">
        <v>11</v>
      </c>
      <c r="I11" s="270" t="s">
        <v>38</v>
      </c>
      <c r="J11" s="270"/>
      <c r="K11" s="279"/>
      <c r="L11" s="268" t="s">
        <v>5</v>
      </c>
      <c r="M11" s="98"/>
      <c r="O11" s="98"/>
      <c r="P11" s="98"/>
      <c r="R11" s="98"/>
      <c r="S11" s="98"/>
      <c r="U11" s="98"/>
      <c r="V11" s="98"/>
    </row>
    <row r="12" spans="2:22" ht="49.95" customHeight="1" x14ac:dyDescent="0.3">
      <c r="B12" s="238"/>
      <c r="C12" s="238"/>
      <c r="D12" s="238"/>
      <c r="E12" s="282"/>
      <c r="F12" s="283"/>
      <c r="G12" s="285"/>
      <c r="H12" s="287"/>
      <c r="I12" s="99" t="s">
        <v>42</v>
      </c>
      <c r="J12" s="50" t="s">
        <v>45</v>
      </c>
      <c r="K12" s="100" t="s">
        <v>31</v>
      </c>
      <c r="L12" s="269"/>
      <c r="M12" s="98"/>
      <c r="O12" s="98"/>
      <c r="P12" s="98"/>
      <c r="R12" s="98"/>
      <c r="S12" s="98"/>
      <c r="U12" s="98"/>
      <c r="V12" s="98"/>
    </row>
    <row r="13" spans="2:22" ht="20.25" customHeight="1" x14ac:dyDescent="0.3">
      <c r="B13" s="50" t="s">
        <v>68</v>
      </c>
      <c r="C13" s="50" t="s">
        <v>69</v>
      </c>
      <c r="D13" s="50" t="s">
        <v>70</v>
      </c>
      <c r="E13" s="258" t="s">
        <v>71</v>
      </c>
      <c r="F13" s="259"/>
      <c r="G13" s="50" t="s">
        <v>72</v>
      </c>
      <c r="H13" s="100" t="s">
        <v>73</v>
      </c>
      <c r="I13" s="99" t="s">
        <v>73</v>
      </c>
      <c r="J13" s="50" t="s">
        <v>74</v>
      </c>
      <c r="K13" s="100" t="s">
        <v>189</v>
      </c>
      <c r="L13" s="99" t="s">
        <v>190</v>
      </c>
      <c r="M13" s="98"/>
      <c r="O13" s="98"/>
      <c r="P13" s="98"/>
      <c r="R13" s="98"/>
      <c r="S13" s="98"/>
      <c r="U13" s="98"/>
      <c r="V13" s="98"/>
    </row>
    <row r="14" spans="2:22" ht="31.95" customHeight="1" x14ac:dyDescent="0.3">
      <c r="B14" s="207" t="s">
        <v>244</v>
      </c>
      <c r="C14" s="68" t="s">
        <v>265</v>
      </c>
      <c r="D14" s="101" t="s">
        <v>106</v>
      </c>
      <c r="E14" s="298" t="s">
        <v>138</v>
      </c>
      <c r="F14" s="299">
        <v>0.5</v>
      </c>
      <c r="G14" s="102" t="s">
        <v>139</v>
      </c>
      <c r="H14" s="103">
        <v>1</v>
      </c>
      <c r="I14" s="9"/>
      <c r="J14" s="104">
        <f>H14*I14</f>
        <v>0</v>
      </c>
      <c r="K14" s="293"/>
      <c r="L14" s="8"/>
      <c r="M14" s="106"/>
      <c r="O14" s="91"/>
      <c r="P14" s="106"/>
      <c r="R14" s="91"/>
      <c r="S14" s="106"/>
      <c r="U14" s="91"/>
      <c r="V14" s="106"/>
    </row>
    <row r="15" spans="2:22" ht="28.2" customHeight="1" x14ac:dyDescent="0.3">
      <c r="B15" s="207"/>
      <c r="C15" s="69" t="s">
        <v>132</v>
      </c>
      <c r="D15" s="64" t="s">
        <v>107</v>
      </c>
      <c r="E15" s="298" t="s">
        <v>140</v>
      </c>
      <c r="F15" s="299"/>
      <c r="G15" s="102" t="s">
        <v>139</v>
      </c>
      <c r="H15" s="103">
        <v>1.5</v>
      </c>
      <c r="I15" s="9"/>
      <c r="J15" s="104">
        <f>H15*I15</f>
        <v>0</v>
      </c>
      <c r="K15" s="294"/>
      <c r="L15" s="8"/>
      <c r="M15" s="106"/>
      <c r="O15" s="91"/>
      <c r="P15" s="106"/>
      <c r="R15" s="91"/>
      <c r="S15" s="106"/>
      <c r="U15" s="91"/>
      <c r="V15" s="106"/>
    </row>
    <row r="16" spans="2:22" ht="41.25" customHeight="1" x14ac:dyDescent="0.3">
      <c r="B16" s="207"/>
      <c r="C16" s="73">
        <v>30</v>
      </c>
      <c r="D16" s="64" t="s">
        <v>108</v>
      </c>
      <c r="E16" s="298" t="s">
        <v>248</v>
      </c>
      <c r="F16" s="299">
        <v>0.5</v>
      </c>
      <c r="G16" s="64" t="s">
        <v>141</v>
      </c>
      <c r="H16" s="103">
        <v>0.5</v>
      </c>
      <c r="I16" s="9"/>
      <c r="J16" s="104">
        <f>H16*I16</f>
        <v>0</v>
      </c>
      <c r="K16" s="294"/>
      <c r="L16" s="8"/>
      <c r="M16" s="106"/>
      <c r="O16" s="91"/>
      <c r="P16" s="106"/>
      <c r="R16" s="91"/>
      <c r="S16" s="106"/>
      <c r="U16" s="91"/>
      <c r="V16" s="106"/>
    </row>
    <row r="17" spans="2:22" ht="21" customHeight="1" x14ac:dyDescent="0.3">
      <c r="B17" s="207"/>
      <c r="C17" s="295" t="s">
        <v>53</v>
      </c>
      <c r="D17" s="296"/>
      <c r="E17" s="296"/>
      <c r="F17" s="296"/>
      <c r="G17" s="296"/>
      <c r="H17" s="296"/>
      <c r="I17" s="297"/>
      <c r="J17" s="107">
        <f>SUM(J14:J16)</f>
        <v>0</v>
      </c>
      <c r="K17" s="108">
        <f>IF(J17&gt;C16,C16,J17)</f>
        <v>0</v>
      </c>
      <c r="L17" s="109"/>
      <c r="M17" s="106"/>
      <c r="O17" s="91"/>
      <c r="P17" s="106"/>
      <c r="R17" s="91"/>
      <c r="S17" s="106"/>
      <c r="U17" s="91"/>
      <c r="V17" s="106"/>
    </row>
    <row r="18" spans="2:22" ht="27" customHeight="1" x14ac:dyDescent="0.3">
      <c r="B18" s="207"/>
      <c r="C18" s="110" t="s">
        <v>243</v>
      </c>
      <c r="D18" s="101" t="s">
        <v>96</v>
      </c>
      <c r="E18" s="298" t="s">
        <v>134</v>
      </c>
      <c r="F18" s="299">
        <v>1</v>
      </c>
      <c r="G18" s="102" t="s">
        <v>135</v>
      </c>
      <c r="H18" s="103">
        <v>2</v>
      </c>
      <c r="I18" s="9"/>
      <c r="J18" s="104">
        <f>H18*I18</f>
        <v>0</v>
      </c>
      <c r="K18" s="293"/>
      <c r="L18" s="8"/>
      <c r="M18" s="111"/>
      <c r="O18" s="91"/>
      <c r="P18" s="111"/>
      <c r="R18" s="91"/>
      <c r="S18" s="111"/>
      <c r="U18" s="91"/>
      <c r="V18" s="111"/>
    </row>
    <row r="19" spans="2:22" ht="22.5" customHeight="1" x14ac:dyDescent="0.3">
      <c r="B19" s="207"/>
      <c r="C19" s="112" t="s">
        <v>242</v>
      </c>
      <c r="D19" s="311" t="s">
        <v>109</v>
      </c>
      <c r="E19" s="304" t="s">
        <v>136</v>
      </c>
      <c r="F19" s="305"/>
      <c r="G19" s="300" t="s">
        <v>137</v>
      </c>
      <c r="H19" s="302">
        <v>0.5</v>
      </c>
      <c r="I19" s="232"/>
      <c r="J19" s="309">
        <f>H19*I19</f>
        <v>0</v>
      </c>
      <c r="K19" s="294"/>
      <c r="L19" s="8"/>
      <c r="M19" s="111"/>
      <c r="O19" s="91"/>
      <c r="P19" s="111"/>
      <c r="R19" s="91"/>
      <c r="S19" s="111"/>
      <c r="U19" s="91"/>
      <c r="V19" s="111"/>
    </row>
    <row r="20" spans="2:22" ht="18" customHeight="1" x14ac:dyDescent="0.3">
      <c r="B20" s="70" t="s">
        <v>129</v>
      </c>
      <c r="C20" s="113">
        <v>20</v>
      </c>
      <c r="D20" s="312"/>
      <c r="E20" s="306"/>
      <c r="F20" s="307"/>
      <c r="G20" s="301"/>
      <c r="H20" s="303"/>
      <c r="I20" s="233"/>
      <c r="J20" s="310"/>
      <c r="K20" s="294"/>
      <c r="L20" s="8"/>
      <c r="M20" s="111"/>
      <c r="O20" s="91"/>
      <c r="P20" s="111"/>
      <c r="R20" s="91"/>
      <c r="S20" s="111"/>
      <c r="U20" s="91"/>
      <c r="V20" s="111"/>
    </row>
    <row r="21" spans="2:22" ht="21" customHeight="1" x14ac:dyDescent="0.3">
      <c r="B21" s="73">
        <v>50</v>
      </c>
      <c r="C21" s="295" t="s">
        <v>53</v>
      </c>
      <c r="D21" s="296"/>
      <c r="E21" s="296"/>
      <c r="F21" s="296"/>
      <c r="G21" s="296"/>
      <c r="H21" s="296"/>
      <c r="I21" s="297"/>
      <c r="J21" s="107">
        <f>SUM(J18:J20)</f>
        <v>0</v>
      </c>
      <c r="K21" s="108">
        <f>IF(J21&gt;C20,C20,J21)</f>
        <v>0</v>
      </c>
      <c r="L21" s="114"/>
      <c r="M21" s="111"/>
      <c r="O21" s="91"/>
      <c r="P21" s="111"/>
      <c r="R21" s="91"/>
      <c r="S21" s="111"/>
      <c r="U21" s="91"/>
      <c r="V21" s="111"/>
    </row>
    <row r="22" spans="2:22" ht="40.200000000000003" customHeight="1" x14ac:dyDescent="0.3">
      <c r="B22" s="206" t="s">
        <v>247</v>
      </c>
      <c r="C22" s="110" t="s">
        <v>251</v>
      </c>
      <c r="D22" s="101" t="s">
        <v>97</v>
      </c>
      <c r="E22" s="298" t="s">
        <v>249</v>
      </c>
      <c r="F22" s="299"/>
      <c r="G22" s="102" t="s">
        <v>142</v>
      </c>
      <c r="H22" s="103">
        <v>0.75</v>
      </c>
      <c r="I22" s="9"/>
      <c r="J22" s="104">
        <f>H22*I22</f>
        <v>0</v>
      </c>
      <c r="K22" s="293"/>
      <c r="L22" s="8"/>
      <c r="M22" s="91"/>
      <c r="O22" s="91"/>
      <c r="P22" s="91"/>
      <c r="R22" s="91"/>
      <c r="S22" s="91"/>
      <c r="U22" s="91"/>
      <c r="V22" s="91"/>
    </row>
    <row r="23" spans="2:22" ht="23.25" customHeight="1" x14ac:dyDescent="0.3">
      <c r="B23" s="207"/>
      <c r="C23" s="112" t="s">
        <v>242</v>
      </c>
      <c r="D23" s="311" t="s">
        <v>98</v>
      </c>
      <c r="E23" s="304" t="s">
        <v>250</v>
      </c>
      <c r="F23" s="305"/>
      <c r="G23" s="300" t="s">
        <v>142</v>
      </c>
      <c r="H23" s="302">
        <v>2</v>
      </c>
      <c r="I23" s="232"/>
      <c r="J23" s="309">
        <f>H23*I23</f>
        <v>0</v>
      </c>
      <c r="K23" s="294"/>
      <c r="L23" s="8"/>
      <c r="M23" s="91"/>
      <c r="O23" s="91"/>
      <c r="P23" s="91"/>
      <c r="R23" s="91"/>
      <c r="S23" s="91"/>
      <c r="U23" s="91"/>
      <c r="V23" s="91"/>
    </row>
    <row r="24" spans="2:22" ht="15" customHeight="1" x14ac:dyDescent="0.3">
      <c r="B24" s="207"/>
      <c r="C24" s="113">
        <v>20</v>
      </c>
      <c r="D24" s="312"/>
      <c r="E24" s="306"/>
      <c r="F24" s="307"/>
      <c r="G24" s="301"/>
      <c r="H24" s="303"/>
      <c r="I24" s="233"/>
      <c r="J24" s="310"/>
      <c r="K24" s="294"/>
      <c r="L24" s="8"/>
      <c r="M24" s="91"/>
      <c r="O24" s="91"/>
      <c r="P24" s="91"/>
      <c r="R24" s="91"/>
      <c r="S24" s="91"/>
      <c r="U24" s="91"/>
      <c r="V24" s="91"/>
    </row>
    <row r="25" spans="2:22" ht="21" customHeight="1" x14ac:dyDescent="0.3">
      <c r="B25" s="207"/>
      <c r="C25" s="295" t="s">
        <v>53</v>
      </c>
      <c r="D25" s="296"/>
      <c r="E25" s="296"/>
      <c r="F25" s="296"/>
      <c r="G25" s="296"/>
      <c r="H25" s="296"/>
      <c r="I25" s="297"/>
      <c r="J25" s="107">
        <f>SUM(J22:J24)</f>
        <v>0</v>
      </c>
      <c r="K25" s="108">
        <f>IF(J25&gt;C24,C24,J25)</f>
        <v>0</v>
      </c>
      <c r="L25" s="109"/>
      <c r="M25" s="91"/>
      <c r="O25" s="91"/>
      <c r="P25" s="91"/>
      <c r="R25" s="91"/>
      <c r="S25" s="91"/>
      <c r="U25" s="91"/>
      <c r="V25" s="91"/>
    </row>
    <row r="26" spans="2:22" ht="51" customHeight="1" x14ac:dyDescent="0.3">
      <c r="B26" s="207"/>
      <c r="C26" s="68" t="s">
        <v>285</v>
      </c>
      <c r="D26" s="64" t="s">
        <v>99</v>
      </c>
      <c r="E26" s="298" t="s">
        <v>246</v>
      </c>
      <c r="F26" s="299"/>
      <c r="G26" s="64" t="s">
        <v>232</v>
      </c>
      <c r="H26" s="103">
        <v>1</v>
      </c>
      <c r="I26" s="9"/>
      <c r="J26" s="104">
        <f>H26*I26</f>
        <v>0</v>
      </c>
      <c r="K26" s="293"/>
      <c r="L26" s="8"/>
      <c r="M26" s="91"/>
      <c r="O26" s="91"/>
      <c r="P26" s="91"/>
      <c r="R26" s="91"/>
      <c r="S26" s="91"/>
      <c r="U26" s="91"/>
      <c r="V26" s="91"/>
    </row>
    <row r="27" spans="2:22" ht="29.25" customHeight="1" x14ac:dyDescent="0.3">
      <c r="B27" s="207"/>
      <c r="C27" s="112" t="s">
        <v>132</v>
      </c>
      <c r="D27" s="64" t="s">
        <v>100</v>
      </c>
      <c r="E27" s="298" t="s">
        <v>252</v>
      </c>
      <c r="F27" s="299"/>
      <c r="G27" s="64" t="s">
        <v>232</v>
      </c>
      <c r="H27" s="103">
        <v>0.5</v>
      </c>
      <c r="I27" s="9"/>
      <c r="J27" s="104">
        <f>H27*I27</f>
        <v>0</v>
      </c>
      <c r="K27" s="294"/>
      <c r="L27" s="8"/>
      <c r="M27" s="91"/>
      <c r="O27" s="91"/>
      <c r="P27" s="91"/>
      <c r="R27" s="91"/>
      <c r="S27" s="91"/>
      <c r="U27" s="91"/>
      <c r="V27" s="91"/>
    </row>
    <row r="28" spans="2:22" ht="31.5" customHeight="1" x14ac:dyDescent="0.3">
      <c r="B28" s="70" t="s">
        <v>129</v>
      </c>
      <c r="C28" s="113">
        <v>15</v>
      </c>
      <c r="D28" s="64" t="s">
        <v>101</v>
      </c>
      <c r="E28" s="298" t="s">
        <v>286</v>
      </c>
      <c r="F28" s="299"/>
      <c r="G28" s="64" t="s">
        <v>232</v>
      </c>
      <c r="H28" s="103">
        <v>1.5</v>
      </c>
      <c r="I28" s="9"/>
      <c r="J28" s="104">
        <f>H28*I28</f>
        <v>0</v>
      </c>
      <c r="K28" s="308"/>
      <c r="L28" s="8"/>
      <c r="M28" s="91"/>
      <c r="O28" s="91"/>
      <c r="P28" s="91"/>
      <c r="R28" s="91"/>
      <c r="S28" s="91"/>
      <c r="U28" s="91"/>
      <c r="V28" s="91"/>
    </row>
    <row r="29" spans="2:22" ht="21" customHeight="1" x14ac:dyDescent="0.3">
      <c r="B29" s="73">
        <v>35</v>
      </c>
      <c r="C29" s="295" t="s">
        <v>53</v>
      </c>
      <c r="D29" s="296"/>
      <c r="E29" s="296"/>
      <c r="F29" s="296"/>
      <c r="G29" s="296"/>
      <c r="H29" s="296"/>
      <c r="I29" s="297"/>
      <c r="J29" s="107">
        <f>SUM(J26:J28)</f>
        <v>0</v>
      </c>
      <c r="K29" s="108">
        <f>IF(J29&gt;C28,C28,J29)</f>
        <v>0</v>
      </c>
      <c r="L29" s="109"/>
      <c r="M29" s="91"/>
      <c r="O29" s="91"/>
      <c r="P29" s="91"/>
      <c r="R29" s="91"/>
      <c r="S29" s="91"/>
      <c r="U29" s="91"/>
      <c r="V29" s="91"/>
    </row>
    <row r="30" spans="2:22" s="118" customFormat="1" ht="26.25" customHeight="1" x14ac:dyDescent="0.3">
      <c r="B30" s="206" t="s">
        <v>284</v>
      </c>
      <c r="C30" s="115" t="s">
        <v>287</v>
      </c>
      <c r="D30" s="64" t="s">
        <v>255</v>
      </c>
      <c r="E30" s="315" t="s">
        <v>253</v>
      </c>
      <c r="F30" s="116" t="s">
        <v>266</v>
      </c>
      <c r="G30" s="64" t="s">
        <v>142</v>
      </c>
      <c r="H30" s="103">
        <v>0.25</v>
      </c>
      <c r="I30" s="9"/>
      <c r="J30" s="104">
        <f>H30*I30</f>
        <v>0</v>
      </c>
      <c r="K30" s="117"/>
      <c r="L30" s="8"/>
      <c r="M30" s="106"/>
      <c r="O30" s="106"/>
      <c r="P30" s="106"/>
      <c r="R30" s="106"/>
      <c r="S30" s="106"/>
      <c r="U30" s="106"/>
      <c r="V30" s="106"/>
    </row>
    <row r="31" spans="2:22" s="118" customFormat="1" ht="20.25" customHeight="1" x14ac:dyDescent="0.3">
      <c r="B31" s="207"/>
      <c r="C31" s="119"/>
      <c r="D31" s="64" t="s">
        <v>256</v>
      </c>
      <c r="E31" s="316"/>
      <c r="F31" s="116" t="s">
        <v>267</v>
      </c>
      <c r="G31" s="120" t="s">
        <v>142</v>
      </c>
      <c r="H31" s="103">
        <v>0.5</v>
      </c>
      <c r="I31" s="9"/>
      <c r="J31" s="104">
        <f>H31*I31</f>
        <v>0</v>
      </c>
      <c r="K31" s="117"/>
      <c r="L31" s="8"/>
      <c r="M31" s="106"/>
      <c r="O31" s="106"/>
      <c r="P31" s="106"/>
      <c r="R31" s="106"/>
      <c r="S31" s="106"/>
      <c r="U31" s="106"/>
      <c r="V31" s="106"/>
    </row>
    <row r="32" spans="2:22" ht="21" customHeight="1" x14ac:dyDescent="0.3">
      <c r="B32" s="207"/>
      <c r="C32" s="112" t="s">
        <v>132</v>
      </c>
      <c r="D32" s="64" t="s">
        <v>258</v>
      </c>
      <c r="E32" s="315" t="s">
        <v>254</v>
      </c>
      <c r="F32" s="116" t="s">
        <v>266</v>
      </c>
      <c r="G32" s="120" t="s">
        <v>142</v>
      </c>
      <c r="H32" s="103">
        <v>0.25</v>
      </c>
      <c r="I32" s="9"/>
      <c r="J32" s="104">
        <f>H32*I32</f>
        <v>0</v>
      </c>
      <c r="K32" s="117"/>
      <c r="L32" s="8"/>
      <c r="M32" s="91"/>
      <c r="O32" s="91"/>
      <c r="P32" s="91"/>
      <c r="R32" s="91"/>
      <c r="S32" s="91"/>
      <c r="U32" s="91"/>
      <c r="V32" s="91"/>
    </row>
    <row r="33" spans="1:22" ht="19.5" customHeight="1" x14ac:dyDescent="0.3">
      <c r="B33" s="207"/>
      <c r="C33" s="113">
        <v>7</v>
      </c>
      <c r="D33" s="64" t="s">
        <v>259</v>
      </c>
      <c r="E33" s="322"/>
      <c r="F33" s="116" t="s">
        <v>267</v>
      </c>
      <c r="G33" s="121" t="s">
        <v>142</v>
      </c>
      <c r="H33" s="122">
        <v>0.5</v>
      </c>
      <c r="I33" s="9"/>
      <c r="J33" s="123">
        <f>H33*I33</f>
        <v>0</v>
      </c>
      <c r="K33" s="124"/>
      <c r="L33" s="8"/>
      <c r="M33" s="91"/>
      <c r="O33" s="91"/>
      <c r="P33" s="91"/>
      <c r="R33" s="91"/>
      <c r="S33" s="91"/>
      <c r="U33" s="91"/>
      <c r="V33" s="91"/>
    </row>
    <row r="34" spans="1:22" ht="21" customHeight="1" x14ac:dyDescent="0.3">
      <c r="B34" s="207"/>
      <c r="C34" s="295" t="s">
        <v>53</v>
      </c>
      <c r="D34" s="296"/>
      <c r="E34" s="296"/>
      <c r="F34" s="296"/>
      <c r="G34" s="296"/>
      <c r="H34" s="296"/>
      <c r="I34" s="317"/>
      <c r="J34" s="125">
        <f>SUM(J30:J33)</f>
        <v>0</v>
      </c>
      <c r="K34" s="126">
        <f>IF(J34&gt;C33,C33,J34)</f>
        <v>0</v>
      </c>
      <c r="L34" s="109"/>
      <c r="M34" s="91"/>
      <c r="O34" s="91"/>
      <c r="P34" s="91"/>
      <c r="R34" s="91"/>
      <c r="S34" s="91"/>
      <c r="U34" s="91"/>
      <c r="V34" s="91"/>
    </row>
    <row r="35" spans="1:22" ht="41.25" customHeight="1" x14ac:dyDescent="0.3">
      <c r="B35" s="207"/>
      <c r="C35" s="127" t="s">
        <v>257</v>
      </c>
      <c r="D35" s="64" t="s">
        <v>262</v>
      </c>
      <c r="E35" s="313" t="s">
        <v>260</v>
      </c>
      <c r="F35" s="313"/>
      <c r="G35" s="64" t="s">
        <v>233</v>
      </c>
      <c r="H35" s="103">
        <v>0.75</v>
      </c>
      <c r="I35" s="9"/>
      <c r="J35" s="128">
        <f>H35*I35</f>
        <v>0</v>
      </c>
      <c r="K35" s="117"/>
      <c r="L35" s="8"/>
      <c r="M35" s="91"/>
      <c r="O35" s="91"/>
      <c r="P35" s="91"/>
      <c r="R35" s="91"/>
      <c r="S35" s="91"/>
      <c r="U35" s="91"/>
      <c r="V35" s="91"/>
    </row>
    <row r="36" spans="1:22" ht="21" customHeight="1" x14ac:dyDescent="0.3">
      <c r="B36" s="207"/>
      <c r="C36" s="112" t="s">
        <v>132</v>
      </c>
      <c r="D36" s="222" t="s">
        <v>299</v>
      </c>
      <c r="E36" s="304" t="s">
        <v>261</v>
      </c>
      <c r="F36" s="305"/>
      <c r="G36" s="222" t="s">
        <v>233</v>
      </c>
      <c r="H36" s="302">
        <v>1</v>
      </c>
      <c r="I36" s="232"/>
      <c r="J36" s="323">
        <f>H36*I36</f>
        <v>0</v>
      </c>
      <c r="K36" s="320"/>
      <c r="L36" s="8"/>
      <c r="M36" s="91"/>
      <c r="O36" s="91"/>
      <c r="P36" s="91"/>
      <c r="R36" s="91"/>
      <c r="S36" s="91"/>
      <c r="U36" s="91"/>
      <c r="V36" s="91"/>
    </row>
    <row r="37" spans="1:22" ht="17.25" customHeight="1" x14ac:dyDescent="0.3">
      <c r="B37" s="207"/>
      <c r="C37" s="113">
        <v>5</v>
      </c>
      <c r="D37" s="223"/>
      <c r="E37" s="306"/>
      <c r="F37" s="307"/>
      <c r="G37" s="223"/>
      <c r="H37" s="303"/>
      <c r="I37" s="233"/>
      <c r="J37" s="324"/>
      <c r="K37" s="321"/>
      <c r="L37" s="8"/>
      <c r="M37" s="91"/>
      <c r="O37" s="91"/>
      <c r="P37" s="91"/>
      <c r="R37" s="91"/>
      <c r="S37" s="91"/>
      <c r="U37" s="91"/>
      <c r="V37" s="91"/>
    </row>
    <row r="38" spans="1:22" ht="21" customHeight="1" x14ac:dyDescent="0.3">
      <c r="B38" s="207"/>
      <c r="C38" s="295" t="s">
        <v>53</v>
      </c>
      <c r="D38" s="296"/>
      <c r="E38" s="296"/>
      <c r="F38" s="296"/>
      <c r="G38" s="296"/>
      <c r="H38" s="296"/>
      <c r="I38" s="317"/>
      <c r="J38" s="125">
        <f>SUM(J35:J37)</f>
        <v>0</v>
      </c>
      <c r="K38" s="126">
        <f>IF(J38&gt;C37,C37,J38)</f>
        <v>0</v>
      </c>
      <c r="L38" s="129"/>
      <c r="M38" s="91"/>
      <c r="O38" s="91"/>
      <c r="P38" s="91"/>
      <c r="R38" s="91"/>
      <c r="S38" s="91"/>
      <c r="U38" s="91"/>
      <c r="V38" s="91"/>
    </row>
    <row r="39" spans="1:22" ht="35.25" customHeight="1" x14ac:dyDescent="0.3">
      <c r="B39" s="207"/>
      <c r="C39" s="121" t="s">
        <v>133</v>
      </c>
      <c r="D39" s="222" t="s">
        <v>300</v>
      </c>
      <c r="E39" s="304" t="s">
        <v>263</v>
      </c>
      <c r="F39" s="305"/>
      <c r="G39" s="222" t="s">
        <v>142</v>
      </c>
      <c r="H39" s="302">
        <v>0.5</v>
      </c>
      <c r="I39" s="318"/>
      <c r="J39" s="309">
        <f>H39*I39</f>
        <v>0</v>
      </c>
      <c r="K39" s="320"/>
      <c r="L39" s="8"/>
      <c r="M39" s="91"/>
      <c r="O39" s="91"/>
      <c r="P39" s="91"/>
      <c r="R39" s="91"/>
      <c r="S39" s="91"/>
      <c r="U39" s="91"/>
      <c r="V39" s="91"/>
    </row>
    <row r="40" spans="1:22" ht="15" customHeight="1" x14ac:dyDescent="0.3">
      <c r="B40" s="70" t="s">
        <v>129</v>
      </c>
      <c r="C40" s="71">
        <v>3</v>
      </c>
      <c r="D40" s="223"/>
      <c r="E40" s="306"/>
      <c r="F40" s="307"/>
      <c r="G40" s="223"/>
      <c r="H40" s="303"/>
      <c r="I40" s="319"/>
      <c r="J40" s="310"/>
      <c r="K40" s="321"/>
      <c r="L40" s="8"/>
      <c r="M40" s="91"/>
      <c r="O40" s="91"/>
      <c r="P40" s="91"/>
      <c r="R40" s="91"/>
      <c r="S40" s="91"/>
      <c r="U40" s="91"/>
      <c r="V40" s="91"/>
    </row>
    <row r="41" spans="1:22" ht="15" customHeight="1" x14ac:dyDescent="0.3">
      <c r="B41" s="73">
        <v>15</v>
      </c>
      <c r="C41" s="295" t="s">
        <v>53</v>
      </c>
      <c r="D41" s="296"/>
      <c r="E41" s="296"/>
      <c r="F41" s="296"/>
      <c r="G41" s="296"/>
      <c r="H41" s="296"/>
      <c r="I41" s="317"/>
      <c r="J41" s="125">
        <f>SUM(J39:J40)</f>
        <v>0</v>
      </c>
      <c r="K41" s="126">
        <f>IF(J41&gt;C40,C40,J41)</f>
        <v>0</v>
      </c>
      <c r="L41" s="109"/>
      <c r="M41" s="91"/>
      <c r="O41" s="91"/>
      <c r="P41" s="91"/>
      <c r="R41" s="91"/>
      <c r="S41" s="91"/>
      <c r="U41" s="91"/>
      <c r="V41" s="91"/>
    </row>
    <row r="42" spans="1:22" s="118" customFormat="1" ht="21" customHeight="1" thickBot="1" x14ac:dyDescent="0.35">
      <c r="C42" s="130"/>
      <c r="D42" s="130"/>
      <c r="E42" s="130"/>
      <c r="F42" s="130"/>
      <c r="G42" s="130"/>
      <c r="H42" s="131"/>
      <c r="I42" s="105"/>
      <c r="J42" s="123"/>
      <c r="K42" s="132"/>
      <c r="L42" s="133"/>
      <c r="M42" s="106"/>
      <c r="O42" s="106"/>
      <c r="P42" s="106"/>
      <c r="R42" s="106"/>
      <c r="S42" s="106"/>
      <c r="U42" s="106"/>
      <c r="V42" s="106"/>
    </row>
    <row r="43" spans="1:22" s="134" customFormat="1" ht="19.5" customHeight="1" thickBot="1" x14ac:dyDescent="0.35">
      <c r="C43" s="314" t="s">
        <v>264</v>
      </c>
      <c r="D43" s="314"/>
      <c r="E43" s="314"/>
      <c r="F43" s="314"/>
      <c r="G43" s="314"/>
      <c r="H43" s="314"/>
      <c r="I43" s="314"/>
      <c r="J43" s="135">
        <f>J17+J21+J25+J29+J34+J38+J41</f>
        <v>0</v>
      </c>
      <c r="K43" s="136">
        <f>K17+K21+K25+K29+K34+K38+K41</f>
        <v>0</v>
      </c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</row>
    <row r="44" spans="1:22" ht="17.55" customHeight="1" x14ac:dyDescent="0.3">
      <c r="A44" s="138"/>
      <c r="B44" s="138"/>
      <c r="C44" s="138"/>
      <c r="D44" s="138"/>
      <c r="E44" s="138"/>
      <c r="F44" s="138"/>
      <c r="G44" s="138"/>
      <c r="H44" s="138"/>
      <c r="I44" s="138"/>
      <c r="J44" s="138"/>
      <c r="K44" s="4"/>
      <c r="L44" s="138"/>
    </row>
    <row r="45" spans="1:22" x14ac:dyDescent="0.3">
      <c r="G45" s="90"/>
      <c r="H45" s="90"/>
    </row>
    <row r="46" spans="1:22" x14ac:dyDescent="0.3">
      <c r="G46" s="90"/>
      <c r="H46" s="90"/>
    </row>
    <row r="47" spans="1:22" x14ac:dyDescent="0.3">
      <c r="G47" s="90"/>
      <c r="H47" s="90"/>
    </row>
    <row r="48" spans="1:22" x14ac:dyDescent="0.3">
      <c r="G48" s="90"/>
      <c r="H48" s="90"/>
    </row>
    <row r="49" spans="1:12" s="91" customFormat="1" x14ac:dyDescent="0.3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3"/>
      <c r="L49" s="90"/>
    </row>
    <row r="50" spans="1:12" s="91" customFormat="1" x14ac:dyDescent="0.3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3"/>
      <c r="L50" s="90"/>
    </row>
    <row r="51" spans="1:12" s="91" customFormat="1" x14ac:dyDescent="0.3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3"/>
      <c r="L51" s="90"/>
    </row>
    <row r="52" spans="1:12" s="91" customFormat="1" x14ac:dyDescent="0.3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3"/>
      <c r="L52" s="90"/>
    </row>
    <row r="53" spans="1:12" s="91" customFormat="1" x14ac:dyDescent="0.3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3"/>
      <c r="L53" s="90"/>
    </row>
    <row r="54" spans="1:12" s="91" customFormat="1" x14ac:dyDescent="0.3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3"/>
      <c r="L54" s="90"/>
    </row>
    <row r="55" spans="1:12" s="91" customFormat="1" x14ac:dyDescent="0.3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3"/>
      <c r="L55" s="90"/>
    </row>
    <row r="56" spans="1:12" s="91" customFormat="1" x14ac:dyDescent="0.3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3"/>
      <c r="L56" s="90"/>
    </row>
    <row r="57" spans="1:12" s="91" customFormat="1" x14ac:dyDescent="0.3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3"/>
      <c r="L57" s="90"/>
    </row>
    <row r="58" spans="1:12" s="91" customFormat="1" ht="60" customHeight="1" x14ac:dyDescent="0.3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3"/>
      <c r="L58" s="90"/>
    </row>
    <row r="59" spans="1:12" s="91" customFormat="1" x14ac:dyDescent="0.3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3"/>
      <c r="L59" s="90"/>
    </row>
    <row r="60" spans="1:12" s="91" customFormat="1" x14ac:dyDescent="0.3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3"/>
      <c r="L60" s="90"/>
    </row>
    <row r="61" spans="1:12" s="91" customFormat="1" x14ac:dyDescent="0.3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3"/>
      <c r="L61" s="90"/>
    </row>
    <row r="62" spans="1:12" s="91" customFormat="1" x14ac:dyDescent="0.3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3"/>
      <c r="L62" s="90"/>
    </row>
    <row r="63" spans="1:12" s="91" customFormat="1" ht="57" customHeight="1" x14ac:dyDescent="0.3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3"/>
      <c r="L63" s="90"/>
    </row>
    <row r="64" spans="1:12" s="91" customFormat="1" x14ac:dyDescent="0.3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3"/>
      <c r="L64" s="90"/>
    </row>
    <row r="65" spans="1:22" s="91" customFormat="1" x14ac:dyDescent="0.3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3"/>
      <c r="L65" s="90"/>
    </row>
    <row r="66" spans="1:22" s="91" customFormat="1" x14ac:dyDescent="0.3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3"/>
      <c r="L66" s="90"/>
    </row>
    <row r="67" spans="1:22" s="91" customFormat="1" x14ac:dyDescent="0.3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3"/>
      <c r="L67" s="90"/>
    </row>
    <row r="68" spans="1:22" s="91" customFormat="1" x14ac:dyDescent="0.3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3"/>
      <c r="L68" s="90"/>
    </row>
    <row r="69" spans="1:22" s="91" customFormat="1" x14ac:dyDescent="0.3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3"/>
      <c r="L69" s="90"/>
    </row>
    <row r="70" spans="1:22" s="91" customFormat="1" x14ac:dyDescent="0.3">
      <c r="C70" s="90"/>
      <c r="D70" s="90"/>
      <c r="E70" s="90"/>
      <c r="F70" s="139"/>
      <c r="I70" s="90"/>
      <c r="J70" s="90"/>
      <c r="K70" s="3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</row>
    <row r="71" spans="1:22" s="91" customFormat="1" x14ac:dyDescent="0.3">
      <c r="C71" s="90"/>
      <c r="D71" s="90"/>
      <c r="E71" s="90"/>
      <c r="F71" s="139"/>
      <c r="I71" s="90"/>
      <c r="J71" s="90"/>
      <c r="K71" s="3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</row>
    <row r="72" spans="1:22" s="91" customFormat="1" x14ac:dyDescent="0.3">
      <c r="C72" s="90"/>
      <c r="D72" s="90"/>
      <c r="E72" s="90"/>
      <c r="F72" s="139"/>
      <c r="I72" s="90"/>
      <c r="J72" s="90"/>
      <c r="K72" s="3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</row>
    <row r="73" spans="1:22" s="91" customFormat="1" x14ac:dyDescent="0.3">
      <c r="C73" s="90"/>
      <c r="D73" s="90"/>
      <c r="E73" s="90"/>
      <c r="F73" s="139"/>
      <c r="I73" s="90"/>
      <c r="J73" s="90"/>
      <c r="K73" s="3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</row>
    <row r="74" spans="1:22" s="91" customFormat="1" x14ac:dyDescent="0.3">
      <c r="C74" s="90"/>
      <c r="D74" s="90"/>
      <c r="E74" s="90"/>
      <c r="F74" s="139"/>
      <c r="I74" s="90"/>
      <c r="J74" s="90"/>
      <c r="K74" s="3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</row>
    <row r="75" spans="1:22" s="91" customFormat="1" x14ac:dyDescent="0.3">
      <c r="C75" s="90"/>
      <c r="D75" s="90"/>
      <c r="E75" s="90"/>
      <c r="F75" s="139"/>
      <c r="I75" s="90"/>
      <c r="J75" s="90"/>
      <c r="K75" s="3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</row>
    <row r="76" spans="1:22" s="91" customFormat="1" x14ac:dyDescent="0.3">
      <c r="C76" s="90"/>
      <c r="D76" s="90"/>
      <c r="E76" s="90"/>
      <c r="F76" s="90"/>
      <c r="I76" s="90"/>
      <c r="J76" s="90"/>
      <c r="K76" s="3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</row>
    <row r="77" spans="1:22" s="91" customFormat="1" x14ac:dyDescent="0.3">
      <c r="C77" s="90"/>
      <c r="D77" s="90"/>
      <c r="E77" s="90"/>
      <c r="F77" s="90"/>
      <c r="I77" s="90"/>
      <c r="J77" s="90"/>
      <c r="K77" s="3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</row>
    <row r="78" spans="1:22" s="91" customFormat="1" x14ac:dyDescent="0.3">
      <c r="C78" s="90"/>
      <c r="D78" s="90"/>
      <c r="E78" s="90"/>
      <c r="F78" s="90"/>
      <c r="I78" s="90"/>
      <c r="J78" s="90"/>
      <c r="K78" s="3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</row>
    <row r="79" spans="1:22" s="91" customFormat="1" x14ac:dyDescent="0.3">
      <c r="C79" s="90"/>
      <c r="D79" s="90"/>
      <c r="E79" s="90"/>
      <c r="F79" s="90"/>
      <c r="I79" s="90"/>
      <c r="J79" s="90"/>
      <c r="K79" s="3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</row>
    <row r="80" spans="1:22" s="91" customFormat="1" x14ac:dyDescent="0.3">
      <c r="C80" s="90"/>
      <c r="D80" s="90"/>
      <c r="E80" s="90"/>
      <c r="F80" s="90"/>
      <c r="I80" s="90"/>
      <c r="J80" s="90"/>
      <c r="K80" s="3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</row>
  </sheetData>
  <sheetProtection algorithmName="SHA-512" hashValue="enkodEd6c9eo+kvanbd7ULpC9SM7T8FNNTzuoQrnZK3MUoPnGN9lHHEpoa0P720Cp8y69+WXhxQfc+mfdL0h8w==" saltValue="IRjpRHGdqGszJHhA1S+d8g==" spinCount="100000" sheet="1" objects="1" scenarios="1"/>
  <mergeCells count="67">
    <mergeCell ref="B30:B39"/>
    <mergeCell ref="C5:L5"/>
    <mergeCell ref="D39:D40"/>
    <mergeCell ref="E39:F40"/>
    <mergeCell ref="G39:G40"/>
    <mergeCell ref="H39:H40"/>
    <mergeCell ref="I39:I40"/>
    <mergeCell ref="J39:J40"/>
    <mergeCell ref="K39:K40"/>
    <mergeCell ref="E32:E33"/>
    <mergeCell ref="J36:J37"/>
    <mergeCell ref="K36:K37"/>
    <mergeCell ref="C38:I38"/>
    <mergeCell ref="D36:D37"/>
    <mergeCell ref="E36:F37"/>
    <mergeCell ref="G36:G37"/>
    <mergeCell ref="H36:H37"/>
    <mergeCell ref="E35:F35"/>
    <mergeCell ref="C43:I43"/>
    <mergeCell ref="E30:E31"/>
    <mergeCell ref="J23:J24"/>
    <mergeCell ref="C41:I41"/>
    <mergeCell ref="C29:I29"/>
    <mergeCell ref="C34:I34"/>
    <mergeCell ref="E28:F28"/>
    <mergeCell ref="D23:D24"/>
    <mergeCell ref="I36:I37"/>
    <mergeCell ref="I23:I24"/>
    <mergeCell ref="B11:B12"/>
    <mergeCell ref="E14:F14"/>
    <mergeCell ref="E16:F16"/>
    <mergeCell ref="E15:F15"/>
    <mergeCell ref="E19:F20"/>
    <mergeCell ref="E13:F13"/>
    <mergeCell ref="E18:F18"/>
    <mergeCell ref="C17:I17"/>
    <mergeCell ref="B14:B19"/>
    <mergeCell ref="D19:D20"/>
    <mergeCell ref="I19:I20"/>
    <mergeCell ref="K14:K16"/>
    <mergeCell ref="C21:I21"/>
    <mergeCell ref="C25:I25"/>
    <mergeCell ref="E22:F22"/>
    <mergeCell ref="B22:B27"/>
    <mergeCell ref="G19:G20"/>
    <mergeCell ref="H19:H20"/>
    <mergeCell ref="E23:F24"/>
    <mergeCell ref="K26:K28"/>
    <mergeCell ref="E27:F27"/>
    <mergeCell ref="E26:F26"/>
    <mergeCell ref="K18:K20"/>
    <mergeCell ref="K22:K24"/>
    <mergeCell ref="G23:G24"/>
    <mergeCell ref="H23:H24"/>
    <mergeCell ref="J19:J20"/>
    <mergeCell ref="C3:L3"/>
    <mergeCell ref="L11:L12"/>
    <mergeCell ref="I11:K11"/>
    <mergeCell ref="C11:C12"/>
    <mergeCell ref="D11:D12"/>
    <mergeCell ref="E11:F12"/>
    <mergeCell ref="G11:G12"/>
    <mergeCell ref="H11:H12"/>
    <mergeCell ref="J9:J10"/>
    <mergeCell ref="C9:E9"/>
    <mergeCell ref="C6:J6"/>
    <mergeCell ref="E7:J7"/>
  </mergeCells>
  <phoneticPr fontId="5" type="noConversion"/>
  <printOptions horizontalCentered="1"/>
  <pageMargins left="0.35433070866141736" right="0.23622047244094491" top="0.47244094488188981" bottom="0.59055118110236227" header="0.27559055118110237" footer="0.31496062992125984"/>
  <pageSetup paperSize="9" scale="56" fitToHeight="0" orientation="landscape" r:id="rId1"/>
  <headerFooter>
    <oddFooter>&amp;R&amp;10&amp;P de &amp;N</oddFooter>
  </headerFooter>
  <rowBreaks count="1" manualBreakCount="1">
    <brk id="25" min="1" max="11" man="1"/>
  </row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51"/>
  <sheetViews>
    <sheetView topLeftCell="A11" zoomScaleNormal="100" workbookViewId="0">
      <selection activeCell="E11" sqref="E11:F12"/>
    </sheetView>
  </sheetViews>
  <sheetFormatPr defaultColWidth="8.77734375" defaultRowHeight="14.4" x14ac:dyDescent="0.3"/>
  <cols>
    <col min="1" max="1" width="2.77734375" style="79" customWidth="1"/>
    <col min="2" max="2" width="33.44140625" style="79" customWidth="1"/>
    <col min="3" max="3" width="29.109375" style="140" customWidth="1"/>
    <col min="4" max="4" width="4.6640625" style="140" customWidth="1"/>
    <col min="5" max="5" width="44.77734375" style="140" customWidth="1"/>
    <col min="6" max="6" width="23.33203125" style="140" customWidth="1"/>
    <col min="7" max="7" width="13.44140625" style="141" customWidth="1"/>
    <col min="8" max="8" width="7.44140625" style="142" customWidth="1"/>
    <col min="9" max="9" width="12.33203125" style="143" customWidth="1"/>
    <col min="10" max="10" width="8.77734375" style="143" customWidth="1"/>
    <col min="11" max="11" width="9.77734375" style="144" customWidth="1"/>
    <col min="12" max="12" width="31.109375" style="145" customWidth="1"/>
    <col min="13" max="16384" width="8.77734375" style="145"/>
  </cols>
  <sheetData>
    <row r="2" spans="1:22" ht="15" customHeight="1" x14ac:dyDescent="0.3"/>
    <row r="3" spans="1:22" ht="18.75" customHeight="1" x14ac:dyDescent="0.3">
      <c r="C3" s="194" t="s">
        <v>306</v>
      </c>
      <c r="D3" s="194"/>
      <c r="E3" s="194"/>
      <c r="F3" s="194"/>
      <c r="G3" s="194"/>
      <c r="H3" s="194"/>
      <c r="I3" s="194"/>
      <c r="J3" s="194"/>
      <c r="K3" s="194"/>
      <c r="L3" s="194"/>
    </row>
    <row r="4" spans="1:22" ht="10.5" customHeight="1" x14ac:dyDescent="0.3">
      <c r="C4" s="44"/>
      <c r="D4" s="44"/>
      <c r="E4" s="44"/>
      <c r="F4" s="44"/>
      <c r="G4" s="44"/>
      <c r="H4" s="44"/>
      <c r="I4" s="44"/>
      <c r="J4" s="44"/>
      <c r="K4" s="44"/>
      <c r="L4" s="146"/>
    </row>
    <row r="5" spans="1:22" ht="18.75" customHeight="1" x14ac:dyDescent="0.3">
      <c r="C5" s="194" t="s">
        <v>326</v>
      </c>
      <c r="D5" s="194"/>
      <c r="E5" s="194"/>
      <c r="F5" s="194"/>
      <c r="G5" s="194"/>
      <c r="H5" s="194"/>
      <c r="I5" s="194"/>
      <c r="J5" s="194"/>
      <c r="K5" s="194"/>
      <c r="L5" s="194"/>
    </row>
    <row r="6" spans="1:22" x14ac:dyDescent="0.3">
      <c r="C6" s="147"/>
      <c r="D6" s="148"/>
      <c r="E6" s="148"/>
      <c r="F6" s="148"/>
      <c r="G6" s="148"/>
      <c r="H6" s="148"/>
      <c r="I6" s="148"/>
      <c r="J6" s="148"/>
      <c r="K6" s="149"/>
    </row>
    <row r="7" spans="1:22" ht="18" customHeight="1" x14ac:dyDescent="0.3">
      <c r="A7" s="153"/>
      <c r="B7" s="153"/>
      <c r="C7" s="45" t="str">
        <f>'1.Identificação '!B8</f>
        <v>Nome do candidato:</v>
      </c>
      <c r="D7" s="145"/>
      <c r="E7" s="205">
        <f>'1.Identificação '!C8</f>
        <v>0</v>
      </c>
      <c r="F7" s="205"/>
      <c r="G7" s="205"/>
      <c r="H7" s="205"/>
      <c r="I7" s="205"/>
      <c r="J7" s="205"/>
      <c r="K7" s="150"/>
    </row>
    <row r="8" spans="1:22" x14ac:dyDescent="0.3">
      <c r="C8" s="341"/>
      <c r="D8" s="342"/>
      <c r="E8" s="342"/>
      <c r="F8" s="151"/>
      <c r="I8" s="140"/>
      <c r="J8" s="140"/>
      <c r="K8" s="152"/>
    </row>
    <row r="9" spans="1:22" ht="18" x14ac:dyDescent="0.3">
      <c r="C9" s="263" t="s">
        <v>15</v>
      </c>
      <c r="D9" s="332"/>
      <c r="E9" s="332"/>
      <c r="F9" s="154">
        <v>0.2</v>
      </c>
      <c r="H9" s="343"/>
      <c r="I9" s="330"/>
      <c r="J9" s="330"/>
      <c r="K9" s="155"/>
    </row>
    <row r="10" spans="1:22" ht="15" thickBot="1" x14ac:dyDescent="0.35">
      <c r="C10" s="156"/>
      <c r="D10" s="156"/>
      <c r="E10" s="156"/>
      <c r="F10" s="156"/>
      <c r="G10" s="156"/>
      <c r="H10" s="330"/>
      <c r="I10" s="331"/>
      <c r="J10" s="331"/>
      <c r="K10" s="157"/>
    </row>
    <row r="11" spans="1:22" s="90" customFormat="1" ht="22.05" customHeight="1" thickTop="1" x14ac:dyDescent="0.3">
      <c r="B11" s="237" t="s">
        <v>188</v>
      </c>
      <c r="C11" s="237" t="s">
        <v>32</v>
      </c>
      <c r="D11" s="237" t="s">
        <v>33</v>
      </c>
      <c r="E11" s="337" t="s">
        <v>7</v>
      </c>
      <c r="F11" s="268"/>
      <c r="G11" s="284" t="s">
        <v>41</v>
      </c>
      <c r="H11" s="339" t="s">
        <v>11</v>
      </c>
      <c r="I11" s="270" t="s">
        <v>38</v>
      </c>
      <c r="J11" s="347"/>
      <c r="K11" s="348"/>
      <c r="L11" s="268" t="s">
        <v>5</v>
      </c>
      <c r="M11" s="98"/>
      <c r="O11" s="98"/>
      <c r="P11" s="98"/>
      <c r="R11" s="98"/>
      <c r="S11" s="98"/>
      <c r="U11" s="98"/>
      <c r="V11" s="98"/>
    </row>
    <row r="12" spans="1:22" s="90" customFormat="1" ht="67.5" customHeight="1" x14ac:dyDescent="0.3">
      <c r="B12" s="238"/>
      <c r="C12" s="238"/>
      <c r="D12" s="238"/>
      <c r="E12" s="338"/>
      <c r="F12" s="269"/>
      <c r="G12" s="344"/>
      <c r="H12" s="340"/>
      <c r="I12" s="99" t="s">
        <v>42</v>
      </c>
      <c r="J12" s="50" t="s">
        <v>45</v>
      </c>
      <c r="K12" s="51" t="s">
        <v>31</v>
      </c>
      <c r="L12" s="269"/>
      <c r="M12" s="98"/>
      <c r="O12" s="98"/>
      <c r="P12" s="98"/>
      <c r="R12" s="98"/>
      <c r="S12" s="98"/>
      <c r="U12" s="98"/>
      <c r="V12" s="98"/>
    </row>
    <row r="13" spans="1:22" s="90" customFormat="1" ht="25.95" customHeight="1" x14ac:dyDescent="0.3">
      <c r="B13" s="50" t="s">
        <v>68</v>
      </c>
      <c r="C13" s="50" t="s">
        <v>69</v>
      </c>
      <c r="D13" s="50" t="s">
        <v>70</v>
      </c>
      <c r="E13" s="258" t="s">
        <v>71</v>
      </c>
      <c r="F13" s="259"/>
      <c r="G13" s="50" t="s">
        <v>72</v>
      </c>
      <c r="H13" s="51" t="s">
        <v>73</v>
      </c>
      <c r="I13" s="99" t="s">
        <v>74</v>
      </c>
      <c r="J13" s="50" t="s">
        <v>39</v>
      </c>
      <c r="K13" s="51" t="s">
        <v>189</v>
      </c>
      <c r="L13" s="99" t="s">
        <v>190</v>
      </c>
      <c r="M13" s="98"/>
      <c r="O13" s="98"/>
      <c r="P13" s="98"/>
      <c r="R13" s="98"/>
      <c r="S13" s="98"/>
      <c r="U13" s="98"/>
      <c r="V13" s="98"/>
    </row>
    <row r="14" spans="1:22" ht="45.75" customHeight="1" x14ac:dyDescent="0.3">
      <c r="B14" s="206" t="s">
        <v>268</v>
      </c>
      <c r="C14" s="158" t="s">
        <v>143</v>
      </c>
      <c r="D14" s="159" t="s">
        <v>105</v>
      </c>
      <c r="E14" s="353" t="s">
        <v>305</v>
      </c>
      <c r="F14" s="354">
        <v>1.5</v>
      </c>
      <c r="G14" s="160" t="s">
        <v>151</v>
      </c>
      <c r="H14" s="161">
        <v>1.5</v>
      </c>
      <c r="I14" s="9"/>
      <c r="J14" s="162">
        <f>H14*I14</f>
        <v>0</v>
      </c>
      <c r="K14" s="349"/>
      <c r="L14" s="31"/>
    </row>
    <row r="15" spans="1:22" ht="21" customHeight="1" x14ac:dyDescent="0.3">
      <c r="B15" s="207"/>
      <c r="C15" s="70" t="s">
        <v>132</v>
      </c>
      <c r="D15" s="159" t="s">
        <v>104</v>
      </c>
      <c r="E15" s="353" t="s">
        <v>269</v>
      </c>
      <c r="F15" s="354">
        <v>1</v>
      </c>
      <c r="G15" s="160" t="s">
        <v>152</v>
      </c>
      <c r="H15" s="161">
        <v>1</v>
      </c>
      <c r="I15" s="9"/>
      <c r="J15" s="162">
        <f>H15*I15</f>
        <v>0</v>
      </c>
      <c r="K15" s="350"/>
      <c r="L15" s="31"/>
    </row>
    <row r="16" spans="1:22" ht="54" customHeight="1" x14ac:dyDescent="0.3">
      <c r="B16" s="207"/>
      <c r="C16" s="73">
        <v>25</v>
      </c>
      <c r="D16" s="159" t="s">
        <v>13</v>
      </c>
      <c r="E16" s="353" t="s">
        <v>273</v>
      </c>
      <c r="F16" s="354">
        <v>1</v>
      </c>
      <c r="G16" s="160" t="s">
        <v>152</v>
      </c>
      <c r="H16" s="161">
        <v>1</v>
      </c>
      <c r="I16" s="9"/>
      <c r="J16" s="162">
        <f>H16*I16</f>
        <v>0</v>
      </c>
      <c r="K16" s="351"/>
      <c r="L16" s="31"/>
    </row>
    <row r="17" spans="2:12" ht="16.5" customHeight="1" x14ac:dyDescent="0.3">
      <c r="B17" s="207"/>
      <c r="C17" s="242" t="s">
        <v>51</v>
      </c>
      <c r="D17" s="327"/>
      <c r="E17" s="327"/>
      <c r="F17" s="327"/>
      <c r="G17" s="327"/>
      <c r="H17" s="327"/>
      <c r="I17" s="327"/>
      <c r="J17" s="163">
        <f>SUM(J14:J16)</f>
        <v>0</v>
      </c>
      <c r="K17" s="164">
        <f>IF(J17&gt;C16,C16,J17)</f>
        <v>0</v>
      </c>
      <c r="L17" s="165"/>
    </row>
    <row r="18" spans="2:12" ht="41.25" customHeight="1" x14ac:dyDescent="0.3">
      <c r="B18" s="207"/>
      <c r="C18" s="335" t="s">
        <v>272</v>
      </c>
      <c r="D18" s="159" t="s">
        <v>50</v>
      </c>
      <c r="E18" s="353" t="s">
        <v>270</v>
      </c>
      <c r="F18" s="354">
        <v>0.25</v>
      </c>
      <c r="G18" s="160" t="s">
        <v>152</v>
      </c>
      <c r="H18" s="161">
        <v>0.25</v>
      </c>
      <c r="I18" s="9"/>
      <c r="J18" s="166">
        <f>H18*I18</f>
        <v>0</v>
      </c>
      <c r="K18" s="345"/>
      <c r="L18" s="31"/>
    </row>
    <row r="19" spans="2:12" ht="30" customHeight="1" x14ac:dyDescent="0.3">
      <c r="B19" s="207"/>
      <c r="C19" s="336"/>
      <c r="D19" s="159" t="s">
        <v>1</v>
      </c>
      <c r="E19" s="353" t="s">
        <v>153</v>
      </c>
      <c r="F19" s="354">
        <v>0.75</v>
      </c>
      <c r="G19" s="160" t="s">
        <v>152</v>
      </c>
      <c r="H19" s="161">
        <v>0.75</v>
      </c>
      <c r="I19" s="9"/>
      <c r="J19" s="166">
        <f>H19*I19</f>
        <v>0</v>
      </c>
      <c r="K19" s="346"/>
      <c r="L19" s="31"/>
    </row>
    <row r="20" spans="2:12" ht="28.05" customHeight="1" x14ac:dyDescent="0.3">
      <c r="B20" s="207"/>
      <c r="C20" s="70" t="s">
        <v>132</v>
      </c>
      <c r="D20" s="159" t="s">
        <v>2</v>
      </c>
      <c r="E20" s="353" t="s">
        <v>154</v>
      </c>
      <c r="F20" s="354">
        <v>0.25</v>
      </c>
      <c r="G20" s="160" t="s">
        <v>152</v>
      </c>
      <c r="H20" s="161">
        <v>0.25</v>
      </c>
      <c r="I20" s="9"/>
      <c r="J20" s="166">
        <f>H20*I20</f>
        <v>0</v>
      </c>
      <c r="K20" s="346"/>
      <c r="L20" s="31"/>
    </row>
    <row r="21" spans="2:12" ht="21" customHeight="1" x14ac:dyDescent="0.3">
      <c r="B21" s="207"/>
      <c r="C21" s="73">
        <v>10</v>
      </c>
      <c r="D21" s="159" t="s">
        <v>3</v>
      </c>
      <c r="E21" s="353" t="s">
        <v>271</v>
      </c>
      <c r="F21" s="354">
        <v>0.75</v>
      </c>
      <c r="G21" s="160" t="s">
        <v>151</v>
      </c>
      <c r="H21" s="161">
        <v>0.75</v>
      </c>
      <c r="I21" s="9"/>
      <c r="J21" s="166">
        <f>H21*I21</f>
        <v>0</v>
      </c>
      <c r="K21" s="352"/>
      <c r="L21" s="31"/>
    </row>
    <row r="22" spans="2:12" ht="21" customHeight="1" x14ac:dyDescent="0.3">
      <c r="B22" s="207"/>
      <c r="C22" s="242" t="s">
        <v>51</v>
      </c>
      <c r="D22" s="327"/>
      <c r="E22" s="327"/>
      <c r="F22" s="327"/>
      <c r="G22" s="327"/>
      <c r="H22" s="327"/>
      <c r="I22" s="327"/>
      <c r="J22" s="163">
        <f>SUM(J18:J21)</f>
        <v>0</v>
      </c>
      <c r="K22" s="164">
        <f>IF(J22&gt;C21,C21,J22)</f>
        <v>0</v>
      </c>
      <c r="L22" s="165"/>
    </row>
    <row r="23" spans="2:12" ht="45" customHeight="1" x14ac:dyDescent="0.3">
      <c r="B23" s="207"/>
      <c r="C23" s="158" t="s">
        <v>274</v>
      </c>
      <c r="D23" s="167" t="s">
        <v>4</v>
      </c>
      <c r="E23" s="328" t="s">
        <v>275</v>
      </c>
      <c r="F23" s="329">
        <v>1</v>
      </c>
      <c r="G23" s="160" t="s">
        <v>152</v>
      </c>
      <c r="H23" s="168">
        <v>1</v>
      </c>
      <c r="I23" s="9"/>
      <c r="J23" s="166">
        <f t="shared" ref="J23:J25" si="0">H23*I23</f>
        <v>0</v>
      </c>
      <c r="K23" s="333"/>
      <c r="L23" s="31"/>
    </row>
    <row r="24" spans="2:12" ht="32.25" customHeight="1" x14ac:dyDescent="0.3">
      <c r="B24" s="207"/>
      <c r="C24" s="70" t="s">
        <v>132</v>
      </c>
      <c r="D24" s="167" t="s">
        <v>24</v>
      </c>
      <c r="E24" s="328" t="s">
        <v>155</v>
      </c>
      <c r="F24" s="329">
        <v>1</v>
      </c>
      <c r="G24" s="160" t="s">
        <v>151</v>
      </c>
      <c r="H24" s="168">
        <v>1</v>
      </c>
      <c r="I24" s="9"/>
      <c r="J24" s="169">
        <f t="shared" si="0"/>
        <v>0</v>
      </c>
      <c r="K24" s="334"/>
      <c r="L24" s="31"/>
    </row>
    <row r="25" spans="2:12" ht="21" customHeight="1" x14ac:dyDescent="0.3">
      <c r="B25" s="69" t="s">
        <v>132</v>
      </c>
      <c r="C25" s="73">
        <v>35</v>
      </c>
      <c r="D25" s="160" t="s">
        <v>26</v>
      </c>
      <c r="E25" s="328" t="s">
        <v>156</v>
      </c>
      <c r="F25" s="329">
        <v>0.25</v>
      </c>
      <c r="G25" s="160" t="s">
        <v>152</v>
      </c>
      <c r="H25" s="168">
        <v>0.25</v>
      </c>
      <c r="I25" s="9"/>
      <c r="J25" s="166">
        <f t="shared" si="0"/>
        <v>0</v>
      </c>
      <c r="K25" s="334"/>
      <c r="L25" s="31"/>
    </row>
    <row r="26" spans="2:12" ht="21" customHeight="1" x14ac:dyDescent="0.3">
      <c r="B26" s="73">
        <v>70</v>
      </c>
      <c r="C26" s="242" t="s">
        <v>51</v>
      </c>
      <c r="D26" s="327"/>
      <c r="E26" s="327"/>
      <c r="F26" s="327"/>
      <c r="G26" s="327"/>
      <c r="H26" s="327"/>
      <c r="I26" s="327"/>
      <c r="J26" s="163">
        <f>SUM(J23:J25)</f>
        <v>0</v>
      </c>
      <c r="K26" s="164">
        <f>IF(J26&gt;C25,C25,J26)</f>
        <v>0</v>
      </c>
      <c r="L26" s="165"/>
    </row>
    <row r="27" spans="2:12" ht="34.950000000000003" customHeight="1" x14ac:dyDescent="0.3">
      <c r="B27" s="206" t="s">
        <v>276</v>
      </c>
      <c r="C27" s="335" t="s">
        <v>144</v>
      </c>
      <c r="D27" s="159" t="s">
        <v>102</v>
      </c>
      <c r="E27" s="328" t="s">
        <v>157</v>
      </c>
      <c r="F27" s="329">
        <v>0.25</v>
      </c>
      <c r="G27" s="160" t="s">
        <v>158</v>
      </c>
      <c r="H27" s="168">
        <v>0.25</v>
      </c>
      <c r="I27" s="9"/>
      <c r="J27" s="166">
        <f>H27*I27</f>
        <v>0</v>
      </c>
      <c r="K27" s="333"/>
      <c r="L27" s="31"/>
    </row>
    <row r="28" spans="2:12" ht="29.25" customHeight="1" x14ac:dyDescent="0.3">
      <c r="B28" s="207"/>
      <c r="C28" s="336"/>
      <c r="D28" s="159" t="s">
        <v>54</v>
      </c>
      <c r="E28" s="328" t="s">
        <v>159</v>
      </c>
      <c r="F28" s="329">
        <v>0.75</v>
      </c>
      <c r="G28" s="160" t="s">
        <v>158</v>
      </c>
      <c r="H28" s="168">
        <v>0.75</v>
      </c>
      <c r="I28" s="9"/>
      <c r="J28" s="166">
        <f t="shared" ref="J28:J29" si="1">H28*I28</f>
        <v>0</v>
      </c>
      <c r="K28" s="334"/>
      <c r="L28" s="31"/>
    </row>
    <row r="29" spans="2:12" ht="25.5" customHeight="1" x14ac:dyDescent="0.3">
      <c r="B29" s="207"/>
      <c r="C29" s="336"/>
      <c r="D29" s="159" t="s">
        <v>55</v>
      </c>
      <c r="E29" s="328" t="s">
        <v>160</v>
      </c>
      <c r="F29" s="329">
        <v>0.5</v>
      </c>
      <c r="G29" s="160" t="s">
        <v>158</v>
      </c>
      <c r="H29" s="168">
        <v>0.5</v>
      </c>
      <c r="I29" s="9"/>
      <c r="J29" s="166">
        <f t="shared" si="1"/>
        <v>0</v>
      </c>
      <c r="K29" s="334"/>
      <c r="L29" s="31"/>
    </row>
    <row r="30" spans="2:12" ht="29.25" customHeight="1" x14ac:dyDescent="0.3">
      <c r="B30" s="207"/>
      <c r="C30" s="170" t="s">
        <v>132</v>
      </c>
      <c r="D30" s="159" t="s">
        <v>58</v>
      </c>
      <c r="E30" s="328" t="s">
        <v>161</v>
      </c>
      <c r="F30" s="329">
        <v>0.5</v>
      </c>
      <c r="G30" s="160" t="s">
        <v>158</v>
      </c>
      <c r="H30" s="168">
        <v>0.5</v>
      </c>
      <c r="I30" s="9"/>
      <c r="J30" s="166">
        <f>H30*I30</f>
        <v>0</v>
      </c>
      <c r="K30" s="334"/>
      <c r="L30" s="31"/>
    </row>
    <row r="31" spans="2:12" ht="25.95" customHeight="1" x14ac:dyDescent="0.3">
      <c r="B31" s="207"/>
      <c r="C31" s="171">
        <v>10</v>
      </c>
      <c r="D31" s="159" t="s">
        <v>103</v>
      </c>
      <c r="E31" s="328" t="s">
        <v>162</v>
      </c>
      <c r="F31" s="329">
        <v>0.25</v>
      </c>
      <c r="G31" s="160" t="s">
        <v>158</v>
      </c>
      <c r="H31" s="168">
        <v>0.25</v>
      </c>
      <c r="I31" s="9"/>
      <c r="J31" s="166">
        <f>H31*I31</f>
        <v>0</v>
      </c>
      <c r="K31" s="334"/>
      <c r="L31" s="31"/>
    </row>
    <row r="32" spans="2:12" ht="21" customHeight="1" x14ac:dyDescent="0.3">
      <c r="B32" s="207"/>
      <c r="C32" s="242" t="s">
        <v>51</v>
      </c>
      <c r="D32" s="327"/>
      <c r="E32" s="327"/>
      <c r="F32" s="327"/>
      <c r="G32" s="327"/>
      <c r="H32" s="327"/>
      <c r="I32" s="327"/>
      <c r="J32" s="163">
        <f>SUM(J27:J31)</f>
        <v>0</v>
      </c>
      <c r="K32" s="164">
        <f>IF(J32&gt;C31,C31,J32)</f>
        <v>0</v>
      </c>
      <c r="L32" s="165"/>
    </row>
    <row r="33" spans="2:12" ht="22.05" customHeight="1" x14ac:dyDescent="0.3">
      <c r="B33" s="207"/>
      <c r="C33" s="335" t="s">
        <v>301</v>
      </c>
      <c r="D33" s="172" t="s">
        <v>25</v>
      </c>
      <c r="E33" s="328" t="s">
        <v>163</v>
      </c>
      <c r="F33" s="329">
        <v>0.75</v>
      </c>
      <c r="G33" s="160" t="s">
        <v>142</v>
      </c>
      <c r="H33" s="168">
        <v>0.75</v>
      </c>
      <c r="I33" s="9"/>
      <c r="J33" s="166">
        <f t="shared" ref="J33:J37" si="2">H33*I33</f>
        <v>0</v>
      </c>
      <c r="K33" s="345"/>
      <c r="L33" s="31"/>
    </row>
    <row r="34" spans="2:12" ht="22.05" customHeight="1" x14ac:dyDescent="0.3">
      <c r="B34" s="207"/>
      <c r="C34" s="336"/>
      <c r="D34" s="172" t="s">
        <v>18</v>
      </c>
      <c r="E34" s="328" t="s">
        <v>164</v>
      </c>
      <c r="F34" s="329">
        <v>0.5</v>
      </c>
      <c r="G34" s="160" t="s">
        <v>142</v>
      </c>
      <c r="H34" s="168">
        <v>0.5</v>
      </c>
      <c r="I34" s="9"/>
      <c r="J34" s="166">
        <f t="shared" si="2"/>
        <v>0</v>
      </c>
      <c r="K34" s="346"/>
      <c r="L34" s="31"/>
    </row>
    <row r="35" spans="2:12" ht="28.05" customHeight="1" x14ac:dyDescent="0.3">
      <c r="B35" s="207"/>
      <c r="C35" s="336"/>
      <c r="D35" s="159" t="s">
        <v>44</v>
      </c>
      <c r="E35" s="328" t="s">
        <v>165</v>
      </c>
      <c r="F35" s="329">
        <v>0.25</v>
      </c>
      <c r="G35" s="160" t="s">
        <v>168</v>
      </c>
      <c r="H35" s="168">
        <v>0.25</v>
      </c>
      <c r="I35" s="9"/>
      <c r="J35" s="166">
        <f t="shared" si="2"/>
        <v>0</v>
      </c>
      <c r="K35" s="346"/>
      <c r="L35" s="31"/>
    </row>
    <row r="36" spans="2:12" ht="32.25" customHeight="1" x14ac:dyDescent="0.3">
      <c r="B36" s="207"/>
      <c r="C36" s="170" t="s">
        <v>132</v>
      </c>
      <c r="D36" s="159" t="s">
        <v>67</v>
      </c>
      <c r="E36" s="328" t="s">
        <v>166</v>
      </c>
      <c r="F36" s="329">
        <v>0.25</v>
      </c>
      <c r="G36" s="160" t="s">
        <v>94</v>
      </c>
      <c r="H36" s="168">
        <v>0.25</v>
      </c>
      <c r="I36" s="9"/>
      <c r="J36" s="166">
        <f t="shared" si="2"/>
        <v>0</v>
      </c>
      <c r="K36" s="346"/>
      <c r="L36" s="31"/>
    </row>
    <row r="37" spans="2:12" ht="31.5" customHeight="1" x14ac:dyDescent="0.3">
      <c r="B37" s="69" t="s">
        <v>132</v>
      </c>
      <c r="C37" s="171">
        <v>10</v>
      </c>
      <c r="D37" s="159" t="s">
        <v>6</v>
      </c>
      <c r="E37" s="328" t="s">
        <v>167</v>
      </c>
      <c r="F37" s="329">
        <v>0.25</v>
      </c>
      <c r="G37" s="160" t="s">
        <v>169</v>
      </c>
      <c r="H37" s="168">
        <v>0.25</v>
      </c>
      <c r="I37" s="9"/>
      <c r="J37" s="166">
        <f t="shared" si="2"/>
        <v>0</v>
      </c>
      <c r="K37" s="346"/>
      <c r="L37" s="31"/>
    </row>
    <row r="38" spans="2:12" ht="21" customHeight="1" x14ac:dyDescent="0.3">
      <c r="B38" s="73">
        <v>20</v>
      </c>
      <c r="C38" s="242" t="s">
        <v>51</v>
      </c>
      <c r="D38" s="327"/>
      <c r="E38" s="327"/>
      <c r="F38" s="327"/>
      <c r="G38" s="327"/>
      <c r="H38" s="327"/>
      <c r="I38" s="327"/>
      <c r="J38" s="173">
        <f>SUM(J33:J37)</f>
        <v>0</v>
      </c>
      <c r="K38" s="164">
        <f>IF(J38&gt;C37,C37,J38)</f>
        <v>0</v>
      </c>
      <c r="L38" s="165"/>
    </row>
    <row r="39" spans="2:12" ht="27" customHeight="1" x14ac:dyDescent="0.3">
      <c r="B39" s="325" t="s">
        <v>303</v>
      </c>
      <c r="C39" s="335" t="s">
        <v>148</v>
      </c>
      <c r="D39" s="159" t="s">
        <v>0</v>
      </c>
      <c r="E39" s="328" t="s">
        <v>170</v>
      </c>
      <c r="F39" s="329">
        <v>1</v>
      </c>
      <c r="G39" s="160" t="s">
        <v>66</v>
      </c>
      <c r="H39" s="168">
        <v>1</v>
      </c>
      <c r="I39" s="9"/>
      <c r="J39" s="166">
        <f>H39*I39</f>
        <v>0</v>
      </c>
      <c r="K39" s="333"/>
      <c r="L39" s="31"/>
    </row>
    <row r="40" spans="2:12" ht="27" customHeight="1" x14ac:dyDescent="0.3">
      <c r="B40" s="326"/>
      <c r="C40" s="336"/>
      <c r="D40" s="159" t="s">
        <v>14</v>
      </c>
      <c r="E40" s="328" t="s">
        <v>171</v>
      </c>
      <c r="F40" s="329">
        <v>0.75</v>
      </c>
      <c r="G40" s="160" t="s">
        <v>66</v>
      </c>
      <c r="H40" s="168">
        <v>0.75</v>
      </c>
      <c r="I40" s="9"/>
      <c r="J40" s="166">
        <f t="shared" ref="J40:J42" si="3">H40*I40</f>
        <v>0</v>
      </c>
      <c r="K40" s="334"/>
      <c r="L40" s="31"/>
    </row>
    <row r="41" spans="2:12" ht="27" customHeight="1" x14ac:dyDescent="0.3">
      <c r="B41" s="326"/>
      <c r="C41" s="336"/>
      <c r="D41" s="159" t="s">
        <v>145</v>
      </c>
      <c r="E41" s="328" t="s">
        <v>172</v>
      </c>
      <c r="F41" s="329">
        <v>1</v>
      </c>
      <c r="G41" s="160" t="s">
        <v>66</v>
      </c>
      <c r="H41" s="168">
        <v>1</v>
      </c>
      <c r="I41" s="9"/>
      <c r="J41" s="166">
        <f t="shared" si="3"/>
        <v>0</v>
      </c>
      <c r="K41" s="334"/>
      <c r="L41" s="31"/>
    </row>
    <row r="42" spans="2:12" ht="27" customHeight="1" x14ac:dyDescent="0.3">
      <c r="B42" s="326"/>
      <c r="C42" s="336"/>
      <c r="D42" s="159" t="s">
        <v>146</v>
      </c>
      <c r="E42" s="328" t="s">
        <v>173</v>
      </c>
      <c r="F42" s="329">
        <v>0.75</v>
      </c>
      <c r="G42" s="160" t="s">
        <v>66</v>
      </c>
      <c r="H42" s="168">
        <v>0.75</v>
      </c>
      <c r="I42" s="9"/>
      <c r="J42" s="166">
        <f t="shared" si="3"/>
        <v>0</v>
      </c>
      <c r="K42" s="334"/>
      <c r="L42" s="31"/>
    </row>
    <row r="43" spans="2:12" ht="27" customHeight="1" x14ac:dyDescent="0.3">
      <c r="B43" s="326"/>
      <c r="C43" s="170" t="s">
        <v>132</v>
      </c>
      <c r="D43" s="159" t="s">
        <v>147</v>
      </c>
      <c r="E43" s="328" t="s">
        <v>174</v>
      </c>
      <c r="F43" s="329">
        <v>0.5</v>
      </c>
      <c r="G43" s="160" t="s">
        <v>175</v>
      </c>
      <c r="H43" s="168">
        <v>0.5</v>
      </c>
      <c r="I43" s="9"/>
      <c r="J43" s="166">
        <f>H43*I43</f>
        <v>0</v>
      </c>
      <c r="K43" s="334"/>
      <c r="L43" s="31"/>
    </row>
    <row r="44" spans="2:12" ht="27" customHeight="1" x14ac:dyDescent="0.3">
      <c r="B44" s="326"/>
      <c r="C44" s="171">
        <v>5</v>
      </c>
      <c r="D44" s="159" t="s">
        <v>149</v>
      </c>
      <c r="E44" s="328" t="s">
        <v>176</v>
      </c>
      <c r="F44" s="329">
        <v>1</v>
      </c>
      <c r="G44" s="160" t="s">
        <v>177</v>
      </c>
      <c r="H44" s="168">
        <v>0.5</v>
      </c>
      <c r="I44" s="9"/>
      <c r="J44" s="166">
        <f>H44*I44</f>
        <v>0</v>
      </c>
      <c r="K44" s="334"/>
      <c r="L44" s="31"/>
    </row>
    <row r="45" spans="2:12" ht="27" customHeight="1" x14ac:dyDescent="0.3">
      <c r="B45" s="326"/>
      <c r="C45" s="242" t="s">
        <v>51</v>
      </c>
      <c r="D45" s="327"/>
      <c r="E45" s="327"/>
      <c r="F45" s="327"/>
      <c r="G45" s="327"/>
      <c r="H45" s="327"/>
      <c r="I45" s="327"/>
      <c r="J45" s="163">
        <f>SUM(J39:J44)</f>
        <v>0</v>
      </c>
      <c r="K45" s="164">
        <f>IF(J45&gt;C44,C44,J45)</f>
        <v>0</v>
      </c>
      <c r="L45" s="165"/>
    </row>
    <row r="46" spans="2:12" ht="37.950000000000003" customHeight="1" x14ac:dyDescent="0.3">
      <c r="B46" s="326"/>
      <c r="C46" s="170" t="s">
        <v>302</v>
      </c>
      <c r="D46" s="159" t="s">
        <v>150</v>
      </c>
      <c r="E46" s="328" t="s">
        <v>178</v>
      </c>
      <c r="F46" s="329">
        <v>0.5</v>
      </c>
      <c r="G46" s="160" t="s">
        <v>66</v>
      </c>
      <c r="H46" s="168">
        <v>0.5</v>
      </c>
      <c r="I46" s="9"/>
      <c r="J46" s="162">
        <f>H46*I46</f>
        <v>0</v>
      </c>
      <c r="K46" s="333"/>
      <c r="L46" s="31"/>
    </row>
    <row r="47" spans="2:12" ht="33.75" customHeight="1" x14ac:dyDescent="0.3">
      <c r="B47" s="69" t="s">
        <v>132</v>
      </c>
      <c r="C47" s="171">
        <v>5</v>
      </c>
      <c r="D47" s="160" t="s">
        <v>304</v>
      </c>
      <c r="E47" s="328" t="s">
        <v>179</v>
      </c>
      <c r="F47" s="329">
        <v>0.25</v>
      </c>
      <c r="G47" s="160" t="s">
        <v>180</v>
      </c>
      <c r="H47" s="168">
        <v>0.25</v>
      </c>
      <c r="I47" s="9"/>
      <c r="J47" s="162">
        <f>H47*I47</f>
        <v>0</v>
      </c>
      <c r="K47" s="334"/>
      <c r="L47" s="31"/>
    </row>
    <row r="48" spans="2:12" ht="21" customHeight="1" x14ac:dyDescent="0.3">
      <c r="B48" s="73">
        <v>10</v>
      </c>
      <c r="C48" s="242" t="s">
        <v>181</v>
      </c>
      <c r="D48" s="327"/>
      <c r="E48" s="327"/>
      <c r="F48" s="327"/>
      <c r="G48" s="327"/>
      <c r="H48" s="327"/>
      <c r="I48" s="327"/>
      <c r="J48" s="163">
        <f>SUM(J46:J47)</f>
        <v>0</v>
      </c>
      <c r="K48" s="164">
        <f>IF(J48&gt;C47,C47,J48)</f>
        <v>0</v>
      </c>
      <c r="L48" s="165"/>
    </row>
    <row r="49" spans="1:12" s="179" customFormat="1" ht="21" customHeight="1" thickBot="1" x14ac:dyDescent="0.35">
      <c r="A49" s="174"/>
      <c r="B49" s="174"/>
      <c r="C49" s="175"/>
      <c r="D49" s="176"/>
      <c r="E49" s="176"/>
      <c r="F49" s="176"/>
      <c r="G49" s="176"/>
      <c r="H49" s="176"/>
      <c r="I49" s="176"/>
      <c r="J49" s="177"/>
      <c r="K49" s="176"/>
      <c r="L49" s="178"/>
    </row>
    <row r="50" spans="1:12" s="180" customFormat="1" ht="22.05" customHeight="1" thickTop="1" thickBot="1" x14ac:dyDescent="0.35">
      <c r="C50" s="314" t="s">
        <v>279</v>
      </c>
      <c r="D50" s="314"/>
      <c r="E50" s="314"/>
      <c r="F50" s="314"/>
      <c r="G50" s="314"/>
      <c r="H50" s="314"/>
      <c r="I50" s="314"/>
      <c r="J50" s="181">
        <f>J17+J22+J26+J32+J38+J45+J48</f>
        <v>0</v>
      </c>
      <c r="K50" s="182">
        <f>K17+K22+K26+K32+K38+K45+K48</f>
        <v>0</v>
      </c>
    </row>
    <row r="51" spans="1:12" ht="15" thickTop="1" x14ac:dyDescent="0.3"/>
  </sheetData>
  <sheetProtection algorithmName="SHA-512" hashValue="HwzevSnAblU0D/LbZ1a6gbdFdYQIg7/gXtrabu3mUznAJmoE6ZHj9xwo6fF7WtFiU4p0B5FmssjyZd5JGJQLCA==" saltValue="Xv7BDGu2FNGqgqe6Q2V0RQ==" spinCount="100000" sheet="1" objects="1" scenarios="1"/>
  <mergeCells count="67">
    <mergeCell ref="B14:B24"/>
    <mergeCell ref="E20:F20"/>
    <mergeCell ref="E21:F21"/>
    <mergeCell ref="E36:F36"/>
    <mergeCell ref="C32:I32"/>
    <mergeCell ref="C33:C35"/>
    <mergeCell ref="E33:F33"/>
    <mergeCell ref="E34:F34"/>
    <mergeCell ref="E35:F35"/>
    <mergeCell ref="E14:F14"/>
    <mergeCell ref="E15:F15"/>
    <mergeCell ref="E16:F16"/>
    <mergeCell ref="E18:F18"/>
    <mergeCell ref="C27:C29"/>
    <mergeCell ref="E19:F19"/>
    <mergeCell ref="C18:C19"/>
    <mergeCell ref="C5:L5"/>
    <mergeCell ref="C3:L3"/>
    <mergeCell ref="C50:I50"/>
    <mergeCell ref="K33:K37"/>
    <mergeCell ref="L11:L12"/>
    <mergeCell ref="I11:K11"/>
    <mergeCell ref="K14:K16"/>
    <mergeCell ref="K23:K25"/>
    <mergeCell ref="K27:K31"/>
    <mergeCell ref="E30:F30"/>
    <mergeCell ref="E31:F31"/>
    <mergeCell ref="E25:F25"/>
    <mergeCell ref="E23:F23"/>
    <mergeCell ref="E24:F24"/>
    <mergeCell ref="C38:I38"/>
    <mergeCell ref="K18:K21"/>
    <mergeCell ref="C8:E8"/>
    <mergeCell ref="J9:J10"/>
    <mergeCell ref="H9:H10"/>
    <mergeCell ref="G11:G12"/>
    <mergeCell ref="C11:C12"/>
    <mergeCell ref="E13:F13"/>
    <mergeCell ref="E11:F12"/>
    <mergeCell ref="D11:D12"/>
    <mergeCell ref="H11:H12"/>
    <mergeCell ref="C48:I48"/>
    <mergeCell ref="K46:K47"/>
    <mergeCell ref="C39:C42"/>
    <mergeCell ref="E39:F39"/>
    <mergeCell ref="K39:K44"/>
    <mergeCell ref="E40:F40"/>
    <mergeCell ref="E42:F42"/>
    <mergeCell ref="E43:F43"/>
    <mergeCell ref="E44:F44"/>
    <mergeCell ref="E41:F41"/>
    <mergeCell ref="E7:J7"/>
    <mergeCell ref="B39:B46"/>
    <mergeCell ref="C45:I45"/>
    <mergeCell ref="E46:F46"/>
    <mergeCell ref="E47:F47"/>
    <mergeCell ref="E29:F29"/>
    <mergeCell ref="E28:F28"/>
    <mergeCell ref="C17:I17"/>
    <mergeCell ref="C22:I22"/>
    <mergeCell ref="C26:I26"/>
    <mergeCell ref="E27:F27"/>
    <mergeCell ref="E37:F37"/>
    <mergeCell ref="I9:I10"/>
    <mergeCell ref="C9:E9"/>
    <mergeCell ref="B11:B12"/>
    <mergeCell ref="B27:B36"/>
  </mergeCells>
  <phoneticPr fontId="5" type="noConversion"/>
  <printOptions horizontalCentered="1"/>
  <pageMargins left="0.35433070866141736" right="0.23622047244094491" top="0.35433070866141736" bottom="0.55118110236220474" header="0.31496062992125984" footer="0.31496062992125984"/>
  <pageSetup paperSize="9" scale="64" fitToHeight="0" orientation="landscape" r:id="rId1"/>
  <headerFooter>
    <oddFooter>&amp;R&amp;10&amp;P de &amp;N</oddFooter>
  </headerFooter>
  <rowBreaks count="1" manualBreakCount="1">
    <brk id="26" min="1" max="11" man="1"/>
  </row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zoomScaleNormal="100" workbookViewId="0">
      <selection activeCell="F8" sqref="F8"/>
    </sheetView>
  </sheetViews>
  <sheetFormatPr defaultColWidth="11.44140625" defaultRowHeight="14.4" x14ac:dyDescent="0.3"/>
  <cols>
    <col min="1" max="1" width="4.33203125" customWidth="1"/>
    <col min="2" max="2" width="23.33203125" customWidth="1"/>
    <col min="3" max="3" width="32.109375" customWidth="1"/>
    <col min="4" max="4" width="18.109375" customWidth="1"/>
    <col min="5" max="5" width="21.77734375" customWidth="1"/>
    <col min="6" max="6" width="20.6640625" customWidth="1"/>
    <col min="7" max="7" width="21.33203125" customWidth="1"/>
    <col min="8" max="8" width="11.33203125" customWidth="1"/>
    <col min="9" max="9" width="13.33203125" customWidth="1"/>
    <col min="10" max="10" width="14.44140625" customWidth="1"/>
  </cols>
  <sheetData>
    <row r="1" spans="1:11" s="11" customFormat="1" x14ac:dyDescent="0.3"/>
    <row r="2" spans="1:11" s="11" customFormat="1" ht="14.25" customHeight="1" x14ac:dyDescent="0.3"/>
    <row r="3" spans="1:11" s="11" customFormat="1" ht="23.25" customHeight="1" x14ac:dyDescent="0.3">
      <c r="B3" s="358" t="s">
        <v>306</v>
      </c>
      <c r="C3" s="358"/>
      <c r="D3" s="358"/>
      <c r="E3" s="358"/>
      <c r="F3" s="358"/>
      <c r="G3" s="358"/>
      <c r="H3" s="358"/>
      <c r="I3" s="358"/>
    </row>
    <row r="4" spans="1:11" s="11" customFormat="1" ht="14.25" customHeight="1" x14ac:dyDescent="0.3">
      <c r="B4" s="12"/>
      <c r="C4" s="12"/>
      <c r="D4" s="12"/>
      <c r="E4" s="12"/>
      <c r="F4" s="12"/>
      <c r="G4" s="12"/>
      <c r="H4" s="12"/>
      <c r="I4" s="12"/>
    </row>
    <row r="5" spans="1:11" s="11" customFormat="1" ht="24.75" customHeight="1" x14ac:dyDescent="0.3">
      <c r="B5" s="358" t="s">
        <v>327</v>
      </c>
      <c r="C5" s="358"/>
      <c r="D5" s="358"/>
      <c r="E5" s="358"/>
      <c r="F5" s="358"/>
      <c r="G5" s="358"/>
      <c r="H5" s="358"/>
      <c r="I5" s="358"/>
      <c r="J5" s="2"/>
      <c r="K5" s="2"/>
    </row>
    <row r="6" spans="1:11" s="11" customFormat="1" ht="24.75" customHeight="1" x14ac:dyDescent="0.3">
      <c r="B6" s="15"/>
      <c r="C6" s="15"/>
      <c r="D6" s="15"/>
      <c r="E6" s="15"/>
      <c r="F6" s="15"/>
      <c r="G6" s="15"/>
      <c r="H6" s="15"/>
      <c r="I6" s="15"/>
      <c r="J6" s="2"/>
    </row>
    <row r="7" spans="1:11" s="1" customFormat="1" ht="18" customHeight="1" x14ac:dyDescent="0.3">
      <c r="A7" s="17"/>
      <c r="B7" s="17"/>
      <c r="C7" s="16" t="str">
        <f>'1.Identificação '!B8</f>
        <v>Nome do candidato:</v>
      </c>
      <c r="D7" s="361">
        <f>'1.Identificação '!C8</f>
        <v>0</v>
      </c>
      <c r="E7" s="361"/>
      <c r="F7" s="361"/>
      <c r="G7" s="361"/>
      <c r="H7" s="361"/>
      <c r="I7" s="361"/>
      <c r="J7" s="361"/>
      <c r="K7" s="11"/>
    </row>
    <row r="8" spans="1:11" ht="23.25" customHeight="1" x14ac:dyDescent="0.3">
      <c r="I8" s="360"/>
      <c r="J8" s="360"/>
      <c r="K8" s="1"/>
    </row>
    <row r="9" spans="1:11" ht="14.25" customHeight="1" x14ac:dyDescent="0.3">
      <c r="C9" s="359" t="s">
        <v>323</v>
      </c>
      <c r="D9" s="359"/>
      <c r="I9" s="25"/>
      <c r="J9" s="25"/>
    </row>
    <row r="10" spans="1:11" ht="14.25" customHeight="1" x14ac:dyDescent="0.3">
      <c r="I10" s="25"/>
      <c r="J10" s="25"/>
    </row>
    <row r="11" spans="1:11" ht="36.75" customHeight="1" x14ac:dyDescent="0.3">
      <c r="C11" s="5"/>
      <c r="D11" s="18" t="s">
        <v>20</v>
      </c>
      <c r="E11" s="18" t="s">
        <v>21</v>
      </c>
      <c r="F11" s="18" t="s">
        <v>22</v>
      </c>
      <c r="G11" s="18" t="s">
        <v>23</v>
      </c>
      <c r="I11" s="26"/>
      <c r="J11" s="26"/>
    </row>
    <row r="12" spans="1:11" ht="21" customHeight="1" x14ac:dyDescent="0.3">
      <c r="C12" s="13" t="s">
        <v>49</v>
      </c>
      <c r="D12" s="19">
        <f>'2.CE_Comp. Téc.-Cient.'!J70</f>
        <v>0</v>
      </c>
      <c r="E12" s="20">
        <f>'2.CE_Comp. Téc.-Cient.'!K70</f>
        <v>0</v>
      </c>
      <c r="F12" s="23">
        <f>'2.CE_Comp. Téc.-Cient.'!F9</f>
        <v>0.375</v>
      </c>
      <c r="G12" s="21">
        <f>E12*F12</f>
        <v>0</v>
      </c>
      <c r="I12" s="25"/>
      <c r="J12" s="25"/>
    </row>
    <row r="13" spans="1:11" ht="21" customHeight="1" x14ac:dyDescent="0.3">
      <c r="C13" s="13" t="s">
        <v>19</v>
      </c>
      <c r="D13" s="19">
        <f>'3.CE_Comp. Ped.'!J43</f>
        <v>0</v>
      </c>
      <c r="E13" s="20">
        <f>'3.CE_Comp. Ped.'!K43</f>
        <v>0</v>
      </c>
      <c r="F13" s="23">
        <f>'3.CE_Comp. Ped.'!F9</f>
        <v>0.42499999999999999</v>
      </c>
      <c r="G13" s="21">
        <f t="shared" ref="G13:G14" si="0">E13*F13</f>
        <v>0</v>
      </c>
      <c r="I13" s="25"/>
      <c r="J13" s="25"/>
    </row>
    <row r="14" spans="1:11" ht="21" customHeight="1" x14ac:dyDescent="0.3">
      <c r="C14" s="13" t="s">
        <v>16</v>
      </c>
      <c r="D14" s="19">
        <f>'4.CE_Comp. Org.'!J50</f>
        <v>0</v>
      </c>
      <c r="E14" s="20">
        <f>'4.CE_Comp. Org.'!K50</f>
        <v>0</v>
      </c>
      <c r="F14" s="24">
        <f>'4.CE_Comp. Org.'!F9</f>
        <v>0.2</v>
      </c>
      <c r="G14" s="21">
        <f t="shared" si="0"/>
        <v>0</v>
      </c>
      <c r="I14" s="25"/>
      <c r="J14" s="25"/>
    </row>
    <row r="15" spans="1:11" ht="25.05" customHeight="1" x14ac:dyDescent="0.3">
      <c r="C15" s="28" t="s">
        <v>280</v>
      </c>
      <c r="D15" s="29">
        <f>SUM(D12:D14)</f>
        <v>0</v>
      </c>
      <c r="E15" s="29">
        <f t="shared" ref="E15:F15" si="1">SUM(E12:E14)</f>
        <v>0</v>
      </c>
      <c r="F15" s="30">
        <f t="shared" si="1"/>
        <v>1</v>
      </c>
      <c r="G15" s="22">
        <f>G12+G13+G14</f>
        <v>0</v>
      </c>
      <c r="I15" s="25"/>
      <c r="J15" s="25"/>
    </row>
    <row r="18" spans="3:9" ht="18" x14ac:dyDescent="0.35">
      <c r="C18" s="14"/>
    </row>
    <row r="19" spans="3:9" x14ac:dyDescent="0.3">
      <c r="C19" s="27" t="s">
        <v>316</v>
      </c>
      <c r="D19" s="17"/>
      <c r="E19" s="17"/>
      <c r="F19" s="17"/>
      <c r="G19" s="17"/>
      <c r="H19" s="17"/>
      <c r="I19" s="17"/>
    </row>
    <row r="20" spans="3:9" x14ac:dyDescent="0.3">
      <c r="C20" s="17"/>
      <c r="D20" s="17"/>
      <c r="E20" s="17"/>
      <c r="F20" s="17"/>
      <c r="G20" s="17"/>
      <c r="H20" s="17"/>
      <c r="I20" s="17"/>
    </row>
    <row r="21" spans="3:9" ht="24" customHeight="1" x14ac:dyDescent="0.3">
      <c r="C21" s="32" t="s">
        <v>307</v>
      </c>
      <c r="D21" s="35" t="s">
        <v>318</v>
      </c>
      <c r="E21" s="36"/>
      <c r="F21" s="36"/>
      <c r="G21" s="36"/>
      <c r="H21" s="37"/>
      <c r="I21" s="33">
        <f>(D12+D13+D14)</f>
        <v>0</v>
      </c>
    </row>
    <row r="22" spans="3:9" ht="24" customHeight="1" x14ac:dyDescent="0.3">
      <c r="C22" s="32" t="s">
        <v>317</v>
      </c>
      <c r="D22" s="355" t="s">
        <v>319</v>
      </c>
      <c r="E22" s="356"/>
      <c r="F22" s="356"/>
      <c r="G22" s="356"/>
      <c r="H22" s="357"/>
      <c r="I22" s="33">
        <f>D12+D13</f>
        <v>0</v>
      </c>
    </row>
    <row r="23" spans="3:9" ht="24" customHeight="1" x14ac:dyDescent="0.3">
      <c r="C23" s="32" t="s">
        <v>308</v>
      </c>
      <c r="D23" s="355" t="s">
        <v>320</v>
      </c>
      <c r="E23" s="356"/>
      <c r="F23" s="356"/>
      <c r="G23" s="356"/>
      <c r="H23" s="357"/>
      <c r="I23" s="33">
        <f>D13</f>
        <v>0</v>
      </c>
    </row>
    <row r="24" spans="3:9" ht="24" customHeight="1" x14ac:dyDescent="0.3">
      <c r="C24" s="32" t="s">
        <v>309</v>
      </c>
      <c r="D24" s="355" t="s">
        <v>321</v>
      </c>
      <c r="E24" s="356"/>
      <c r="F24" s="356"/>
      <c r="G24" s="356"/>
      <c r="H24" s="357"/>
      <c r="I24" s="34">
        <f>'1.Identificação '!C10</f>
        <v>0</v>
      </c>
    </row>
  </sheetData>
  <sheetProtection algorithmName="SHA-512" hashValue="mzVkbybGgCrmZbhmNix5mDcEnOlIfXqzBDxmZOPehHb7pfxp9aFiD3fKdUKQCBpp78dmCe/I6HLbVow4ZWyKqA==" saltValue="n4jQhfJRPNxP4+Uuf5qR8w==" spinCount="100000" sheet="1" objects="1" scenarios="1"/>
  <mergeCells count="8">
    <mergeCell ref="D22:H22"/>
    <mergeCell ref="D23:H23"/>
    <mergeCell ref="D24:H24"/>
    <mergeCell ref="B3:I3"/>
    <mergeCell ref="B5:I5"/>
    <mergeCell ref="C9:D9"/>
    <mergeCell ref="I8:J8"/>
    <mergeCell ref="D7:J7"/>
  </mergeCells>
  <phoneticPr fontId="9" type="noConversion"/>
  <pageMargins left="0.75" right="0.75" top="1" bottom="1" header="0.5" footer="0.5"/>
  <pageSetup paperSize="9" scale="73" orientation="landscape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10</vt:i4>
      </vt:variant>
    </vt:vector>
  </HeadingPairs>
  <TitlesOfParts>
    <vt:vector size="15" baseType="lpstr">
      <vt:lpstr>1.Identificação </vt:lpstr>
      <vt:lpstr>2.CE_Comp. Téc.-Cient.</vt:lpstr>
      <vt:lpstr>3.CE_Comp. Ped.</vt:lpstr>
      <vt:lpstr>4.CE_Comp. Org.</vt:lpstr>
      <vt:lpstr>5.CE_Pontuação</vt:lpstr>
      <vt:lpstr>'1.Identificação '!_1.Identificação___C8_I8</vt:lpstr>
      <vt:lpstr>'1.Identificação '!Área_de_Impressão</vt:lpstr>
      <vt:lpstr>'2.CE_Comp. Téc.-Cient.'!Área_de_Impressão</vt:lpstr>
      <vt:lpstr>'3.CE_Comp. Ped.'!Área_de_Impressão</vt:lpstr>
      <vt:lpstr>'4.CE_Comp. Org.'!Área_de_Impressão</vt:lpstr>
      <vt:lpstr>'5.CE_Pontuação'!Área_de_Impressão</vt:lpstr>
      <vt:lpstr>'1.Identificação '!Nome</vt:lpstr>
      <vt:lpstr>'2.CE_Comp. Téc.-Cient.'!Títulos_de_Impressão</vt:lpstr>
      <vt:lpstr>'3.CE_Comp. Ped.'!Títulos_de_Impressão</vt:lpstr>
      <vt:lpstr>'4.CE_Comp. Org.'!Títulos_de_Impressão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Abreu</dc:creator>
  <cp:lastModifiedBy>Elsa Cristina da Silva Ramalho</cp:lastModifiedBy>
  <cp:lastPrinted>2013-04-24T15:47:59Z</cp:lastPrinted>
  <dcterms:created xsi:type="dcterms:W3CDTF">2010-06-22T17:24:01Z</dcterms:created>
  <dcterms:modified xsi:type="dcterms:W3CDTF">2021-03-10T12:04:48Z</dcterms:modified>
</cp:coreProperties>
</file>