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38400" windowHeight="17400" tabRatio="500" activeTab="1"/>
  </bookViews>
  <sheets>
    <sheet name="Identificação" sheetId="3" r:id="rId1"/>
    <sheet name="critérios" sheetId="1" r:id="rId2"/>
    <sheet name="criterios_selecao_seriacao" sheetId="2" r:id="rId3"/>
  </sheets>
  <definedNames/>
  <calcPr calcId="162913"/>
</workbook>
</file>

<file path=xl/sharedStrings.xml><?xml version="1.0" encoding="utf-8"?>
<sst xmlns="http://schemas.openxmlformats.org/spreadsheetml/2006/main" count="412" uniqueCount="308">
  <si>
    <t>1 - COMPONENTE TÉCNICO-CIENTÍFICA (Ponderação 60%)</t>
  </si>
  <si>
    <t>Dimensão</t>
  </si>
  <si>
    <t xml:space="preserve"> Itens  </t>
  </si>
  <si>
    <t>Unidade</t>
  </si>
  <si>
    <t>Pontuação</t>
  </si>
  <si>
    <t xml:space="preserve">A.Graus e títulos académicos </t>
  </si>
  <si>
    <t>i) Doutoramento</t>
  </si>
  <si>
    <t>C1</t>
  </si>
  <si>
    <t xml:space="preserve"> - Na área das Ciências Veterinárias (CNAEF 64) </t>
  </si>
  <si>
    <t>grau</t>
  </si>
  <si>
    <t>C2</t>
  </si>
  <si>
    <t xml:space="preserve"> - Noutra área afim</t>
  </si>
  <si>
    <t>ii) Título de especialista (DL nº 206/2009 de 31 de Agosto)</t>
  </si>
  <si>
    <t>C3</t>
  </si>
  <si>
    <t>título</t>
  </si>
  <si>
    <t>C4</t>
  </si>
  <si>
    <t>iii) Mestrado Integrado -  não pontua em "vi) Licenciatura pós Bolonha"</t>
  </si>
  <si>
    <t>C5</t>
  </si>
  <si>
    <t xml:space="preserve"> - em Medicina Veterinária </t>
  </si>
  <si>
    <t>C6</t>
  </si>
  <si>
    <t xml:space="preserve"> - em áreas afim</t>
  </si>
  <si>
    <t>iv) Mestrado</t>
  </si>
  <si>
    <t>C7</t>
  </si>
  <si>
    <t>- área das Ciências Veterinárias</t>
  </si>
  <si>
    <t>I. Formação Académica e Outras formações</t>
  </si>
  <si>
    <t>C8</t>
  </si>
  <si>
    <t>MÁX 40 PTS</t>
  </si>
  <si>
    <t xml:space="preserve">v) Licenciatura pré Bolonha </t>
  </si>
  <si>
    <t>C9</t>
  </si>
  <si>
    <t>- Medicina Veterinária</t>
  </si>
  <si>
    <t>C10</t>
  </si>
  <si>
    <t>- em áreas afim</t>
  </si>
  <si>
    <t>vi) Licenciatura pós Bolonha</t>
  </si>
  <si>
    <t>C11</t>
  </si>
  <si>
    <t>- 1º ciclo do mestrado integrado em Medicina Veterinária</t>
  </si>
  <si>
    <t>C12</t>
  </si>
  <si>
    <t>- Enfermagem Veterinária</t>
  </si>
  <si>
    <t>C13</t>
  </si>
  <si>
    <t>vii) Outras formações em ensino superior</t>
  </si>
  <si>
    <t>C14</t>
  </si>
  <si>
    <t xml:space="preserve"> - Pós-graduação na área da medicina veterinária ou das ciências veterinárias (com 60 ou mais ECTs)</t>
  </si>
  <si>
    <t>curso</t>
  </si>
  <si>
    <t>C15</t>
  </si>
  <si>
    <t xml:space="preserve"> - Pós-graduação em áreas afim (com 60 ou mais ECTs)</t>
  </si>
  <si>
    <t>C16</t>
  </si>
  <si>
    <r>
      <rPr>
        <b/>
        <sz val="11"/>
        <color rgb="FF000000"/>
        <rFont val="Calibri"/>
        <family val="2"/>
      </rPr>
      <t xml:space="preserve">viii) Especialista pelo </t>
    </r>
    <r>
      <rPr>
        <b/>
        <i/>
        <sz val="11"/>
        <color rgb="FF000000"/>
        <rFont val="Calibri"/>
        <family val="2"/>
      </rPr>
      <t>European Board of Veterinary Specialization</t>
    </r>
    <r>
      <rPr>
        <b/>
        <sz val="11"/>
        <color rgb="FF000000"/>
        <rFont val="Calibri"/>
        <family val="2"/>
      </rPr>
      <t xml:space="preserve"> ou entidade similar</t>
    </r>
  </si>
  <si>
    <t>título à data presente</t>
  </si>
  <si>
    <t>B. Outras formações (Máx. 5 PTS)</t>
  </si>
  <si>
    <t>C17</t>
  </si>
  <si>
    <r>
      <rPr>
        <sz val="10"/>
        <color rgb="FF000000"/>
        <rFont val="Calibri"/>
        <family val="2"/>
      </rPr>
      <t>i) Curso de formação e atualização técnico-científica com duração igual ou superior a 35 horas (</t>
    </r>
    <r>
      <rPr>
        <b/>
        <sz val="10"/>
        <color rgb="FF000000"/>
        <rFont val="Calibri"/>
        <family val="2"/>
      </rPr>
      <t xml:space="preserve">Máx. 2,5 Pts </t>
    </r>
    <r>
      <rPr>
        <sz val="10"/>
        <color rgb="FF000000"/>
        <rFont val="Calibri"/>
        <family val="2"/>
      </rPr>
      <t xml:space="preserve">) </t>
    </r>
  </si>
  <si>
    <t>C18</t>
  </si>
  <si>
    <r>
      <rPr>
        <sz val="10"/>
        <color rgb="FF000000"/>
        <rFont val="Calibri"/>
        <family val="2"/>
      </rPr>
      <t xml:space="preserve">ii) Curso de formação e atualização técnico-científica com duração inferior a 35 horas </t>
    </r>
    <r>
      <rPr>
        <b/>
        <sz val="10"/>
        <color rgb="FF000000"/>
        <rFont val="Calibri"/>
        <family val="2"/>
      </rPr>
      <t>(Máx. 2,5 Pts</t>
    </r>
    <r>
      <rPr>
        <sz val="10"/>
        <color rgb="FF000000"/>
        <rFont val="Calibri"/>
        <family val="2"/>
      </rPr>
      <t xml:space="preserve">) </t>
    </r>
  </si>
  <si>
    <t>C. Publicações técnico-científicas</t>
  </si>
  <si>
    <t>a) Em revistas</t>
  </si>
  <si>
    <t>C19</t>
  </si>
  <si>
    <t>i ) Artigo em revista científica indexada ao ISI/Scopus</t>
  </si>
  <si>
    <t xml:space="preserve"> artigo</t>
  </si>
  <si>
    <t>C20</t>
  </si>
  <si>
    <t>ii) Artigo em outra revista científica</t>
  </si>
  <si>
    <t>b) Em livro</t>
  </si>
  <si>
    <t>C21</t>
  </si>
  <si>
    <t>i) Autor/coautor de obra completa/livro editado</t>
  </si>
  <si>
    <t>livro</t>
  </si>
  <si>
    <t>C22</t>
  </si>
  <si>
    <t>iI)  Autor/coautor de capítulo de obra /livro editado</t>
  </si>
  <si>
    <t>capítulo</t>
  </si>
  <si>
    <t>c) Publicação de artigo em livro de atas de encontro científico</t>
  </si>
  <si>
    <t>C23</t>
  </si>
  <si>
    <t xml:space="preserve"> i) Artigo em atas de encontro científico internacional</t>
  </si>
  <si>
    <t>artigo</t>
  </si>
  <si>
    <t>C24</t>
  </si>
  <si>
    <t xml:space="preserve"> ii) Artigo em atas de encontro científico nacional </t>
  </si>
  <si>
    <t>II. Produção Técnico-Científica</t>
  </si>
  <si>
    <t>d) Publicação de resumo em atas de encontro científico</t>
  </si>
  <si>
    <t>(com relevância na área das Ciências Veterinárias)</t>
  </si>
  <si>
    <t>C25</t>
  </si>
  <si>
    <t xml:space="preserve">i ) Resumo em livro de encontro científico internacional /nacional </t>
  </si>
  <si>
    <t>resumo</t>
  </si>
  <si>
    <t>MÁX 30 PTS</t>
  </si>
  <si>
    <t>e) Apresentação de Palestra/Comunicação, como convidada(o)</t>
  </si>
  <si>
    <t>C26</t>
  </si>
  <si>
    <t>i) Evento técnico-científico internacional</t>
  </si>
  <si>
    <t xml:space="preserve"> palestra/comunicação </t>
  </si>
  <si>
    <t>C27</t>
  </si>
  <si>
    <t>ii) Evento técnico-científico nacional</t>
  </si>
  <si>
    <t>f) Apresentação de comunicação oral em eventos técnico-científicos</t>
  </si>
  <si>
    <t>C28</t>
  </si>
  <si>
    <t>i ) Evento técnico-científico internacional</t>
  </si>
  <si>
    <t>apresentação</t>
  </si>
  <si>
    <t>C29</t>
  </si>
  <si>
    <t>C30</t>
  </si>
  <si>
    <t>g) Apresentação de poster em evento técnico-científico internacional/nacional</t>
  </si>
  <si>
    <t>poster</t>
  </si>
  <si>
    <t>h) Revisão de artigos científicos</t>
  </si>
  <si>
    <t>C31</t>
  </si>
  <si>
    <t>i) Revistas ISI (listadas /citadas na Scopus ou no Web of Knowlegde)</t>
  </si>
  <si>
    <t>C32</t>
  </si>
  <si>
    <t xml:space="preserve">ii) Outras revistas </t>
  </si>
  <si>
    <t>C33</t>
  </si>
  <si>
    <t>III) Editor ou coeditor de obra científica multi-autor</t>
  </si>
  <si>
    <t>C34</t>
  </si>
  <si>
    <t>a) Coordenação científica de projeto I&amp;D nacional/internacional</t>
  </si>
  <si>
    <t>projecto</t>
  </si>
  <si>
    <t>III. Participação em projetos científico/pedagógicos</t>
  </si>
  <si>
    <t>C35</t>
  </si>
  <si>
    <t>b) Colaborador de projeto de I&amp;D nacional/internacional</t>
  </si>
  <si>
    <t>de nível avançado</t>
  </si>
  <si>
    <t>C36</t>
  </si>
  <si>
    <t>c) Orientação ou Coorientação de doutoramento ou pós-doutoramento (concluído)</t>
  </si>
  <si>
    <t>tese</t>
  </si>
  <si>
    <t>C37</t>
  </si>
  <si>
    <t>d) Arguente de tese de doutoramento, provas de especialista ou outras provas em concursos de pessoal docente do ensino superior</t>
  </si>
  <si>
    <t>tese/prova</t>
  </si>
  <si>
    <t>MÁX 15 PTS</t>
  </si>
  <si>
    <t>C38</t>
  </si>
  <si>
    <t>a) Bolsas de mérito</t>
  </si>
  <si>
    <t xml:space="preserve"> bolsa</t>
  </si>
  <si>
    <t>IV. Reconhecimento de mérito/distinções</t>
  </si>
  <si>
    <t>C39</t>
  </si>
  <si>
    <t>b) Prémios ou distinções internacionais (individual)</t>
  </si>
  <si>
    <t>prémio</t>
  </si>
  <si>
    <t>C40</t>
  </si>
  <si>
    <t>c) Prémio ou distinções nacionais (individual)</t>
  </si>
  <si>
    <t>MÁX 2,5 PTS</t>
  </si>
  <si>
    <t>C41</t>
  </si>
  <si>
    <t>d) Prémios ou distinções internacionais (equipa)</t>
  </si>
  <si>
    <t>C42</t>
  </si>
  <si>
    <t>e) Prémios ou distinções nacionais (equipa)</t>
  </si>
  <si>
    <t>V. Organização e colaboração em eventos</t>
  </si>
  <si>
    <t>a) Organização de eventos técnico-científicos</t>
  </si>
  <si>
    <t>técnico-científicos</t>
  </si>
  <si>
    <t>C43</t>
  </si>
  <si>
    <t>evento</t>
  </si>
  <si>
    <t>C44</t>
  </si>
  <si>
    <t>b) Participação em comissões científicas</t>
  </si>
  <si>
    <t>C45</t>
  </si>
  <si>
    <t>C46</t>
  </si>
  <si>
    <t>C47</t>
  </si>
  <si>
    <t>D. Experiência profissional (comprovada) em clínica Médico-Veterinária</t>
  </si>
  <si>
    <t>/ano</t>
  </si>
  <si>
    <t>MÁX 10 PTS</t>
  </si>
  <si>
    <t>2- COMPONENTE PEDAGÓGICA (Ponderação 30%)</t>
  </si>
  <si>
    <t>I - Experiência Profissional de Docência,</t>
  </si>
  <si>
    <t>P1</t>
  </si>
  <si>
    <t>a) Experiência pedagógica no ensino superior</t>
  </si>
  <si>
    <t>por ano letivo completo de docência</t>
  </si>
  <si>
    <t>Coordenação e Prática Pedagógica</t>
  </si>
  <si>
    <r>
      <rPr>
        <b/>
        <sz val="11"/>
        <color rgb="FF000000"/>
        <rFont val="Calibri"/>
        <family val="2"/>
      </rPr>
      <t>b) Número médio de Regências ou Responsabilidade (Re) em Unidades Curriculares (U.C.) lecionadas no ensino superio</t>
    </r>
    <r>
      <rPr>
        <sz val="11"/>
        <color rgb="FF000000"/>
        <rFont val="Calibri"/>
        <family val="2"/>
      </rPr>
      <t xml:space="preserve">r </t>
    </r>
    <r>
      <rPr>
        <i/>
        <sz val="10"/>
        <color rgb="FF000000"/>
        <rFont val="Calibri"/>
        <family val="2"/>
      </rPr>
      <t>(Somatório do número de regências ou responsabilidade em U.C. ao longo dos anos de docência/Número de anos letivos completos de docência)</t>
    </r>
  </si>
  <si>
    <t>acumula com lecionação</t>
  </si>
  <si>
    <r>
      <rPr>
        <sz val="11"/>
        <color rgb="FF000000"/>
        <rFont val="Calibri"/>
        <family val="2"/>
      </rPr>
      <t xml:space="preserve">(com relevância na área do concurso)                                                                 </t>
    </r>
    <r>
      <rPr>
        <b/>
        <sz val="11"/>
        <color rgb="FF000000"/>
        <rFont val="Calibri"/>
        <family val="2"/>
      </rPr>
      <t>MÁX 60 PTS</t>
    </r>
  </si>
  <si>
    <t>P2</t>
  </si>
  <si>
    <t>i) em cursos de doutoramento/mestrado</t>
  </si>
  <si>
    <t>Re/ano letivo</t>
  </si>
  <si>
    <t>P3</t>
  </si>
  <si>
    <t>ii) em cursos de licenciatura</t>
  </si>
  <si>
    <t>P4</t>
  </si>
  <si>
    <t>iii) em cursos técnicos superiores profissionais</t>
  </si>
  <si>
    <t>II - Orientações e argumentações de estágios</t>
  </si>
  <si>
    <t>a) Orientação ou coorientação de estágios/trabalhos de fim de curso em instituição de ensino superior</t>
  </si>
  <si>
    <t>(com relevância na área do concurso)</t>
  </si>
  <si>
    <t>P5</t>
  </si>
  <si>
    <t>estágio concluído</t>
  </si>
  <si>
    <t>MÁX 20 PTS</t>
  </si>
  <si>
    <t>P6</t>
  </si>
  <si>
    <t>P7</t>
  </si>
  <si>
    <t>b) Arguente de tese /estágios/trabalhos de fim de curso em instituição de ensino superior</t>
  </si>
  <si>
    <t>P8</t>
  </si>
  <si>
    <t>júri</t>
  </si>
  <si>
    <t>P9</t>
  </si>
  <si>
    <t>P10</t>
  </si>
  <si>
    <t>P11</t>
  </si>
  <si>
    <t>c) Orientação de estágios profissionais</t>
  </si>
  <si>
    <t>P12</t>
  </si>
  <si>
    <t>d) Arguição em júris de estágios profissionais</t>
  </si>
  <si>
    <t>estágio</t>
  </si>
  <si>
    <t>III - Outras Atividades de caráter pedagógico</t>
  </si>
  <si>
    <t>P13</t>
  </si>
  <si>
    <t xml:space="preserve">a) Lecionação de cursos de formação e outros não contabilizados como distribuição de serviço docente de ensino superior </t>
  </si>
  <si>
    <t>ação de 10 ou mais horas</t>
  </si>
  <si>
    <t>P14</t>
  </si>
  <si>
    <t>b) Certificação profissional de caráter pedagógico</t>
  </si>
  <si>
    <t>certificado</t>
  </si>
  <si>
    <t>P15</t>
  </si>
  <si>
    <t>c) Criação ou responsabilidade na gestão de estruturas de apoio ao ensino (laboratórios, clínicas, ect.)</t>
  </si>
  <si>
    <t>laboratório</t>
  </si>
  <si>
    <t>P16</t>
  </si>
  <si>
    <t>d) Publicações de caráter pedagógico com ISBN</t>
  </si>
  <si>
    <t>publicação</t>
  </si>
  <si>
    <t>P17</t>
  </si>
  <si>
    <t>e) Lecionação no âmbito de Programas de Mobilidade de Ensino</t>
  </si>
  <si>
    <t>ação</t>
  </si>
  <si>
    <t>3 - OUTRAS ATIVIDADES RELEVANTES (Ponderação 10%)</t>
  </si>
  <si>
    <t>AO1</t>
  </si>
  <si>
    <t>a) Dirigente em instituição de ensino superior</t>
  </si>
  <si>
    <t>ano completo</t>
  </si>
  <si>
    <t>I - Participação em órgãos de gestão em</t>
  </si>
  <si>
    <t>AO2</t>
  </si>
  <si>
    <t>b) Coordenador de curso ou Presidente de Departamento em instituição do ensino superior</t>
  </si>
  <si>
    <t>instituições de ensino superior</t>
  </si>
  <si>
    <t>AO3</t>
  </si>
  <si>
    <t>c) Presidente em órgãos de gestão colegiais estatutários de instituições de ensino superior</t>
  </si>
  <si>
    <t>AO4</t>
  </si>
  <si>
    <t>AO5</t>
  </si>
  <si>
    <t>a) Avaliação de desempenho de atividade docente (2010 - atualidade)</t>
  </si>
  <si>
    <t>OA6</t>
  </si>
  <si>
    <t>i) Classificação de "Excelente"</t>
  </si>
  <si>
    <t>ano</t>
  </si>
  <si>
    <t>II - Avaliação de desempenho</t>
  </si>
  <si>
    <t>OA7</t>
  </si>
  <si>
    <t>ii) Classificação de "Muito Bom"</t>
  </si>
  <si>
    <t>b) Avaliação de desempenho de atividade não docente (2010 - atualidade)</t>
  </si>
  <si>
    <t>OA8</t>
  </si>
  <si>
    <t>OA9</t>
  </si>
  <si>
    <t>III - Atividades de consultoria</t>
  </si>
  <si>
    <t>OA10</t>
  </si>
  <si>
    <t>a) Responsável/líder de trabalhos/projetos</t>
  </si>
  <si>
    <t xml:space="preserve"> trabalho/projeto</t>
  </si>
  <si>
    <t>MÁX 25 PTS</t>
  </si>
  <si>
    <t>OA11</t>
  </si>
  <si>
    <t>b) Membro equipa/co-autoria de trabalhos/projetos</t>
  </si>
  <si>
    <t>OA12</t>
  </si>
  <si>
    <t>c) Elaboração de pareceres</t>
  </si>
  <si>
    <t>parecer</t>
  </si>
  <si>
    <t>IV - Participação em júris e ações de</t>
  </si>
  <si>
    <t>a) Membro de júris de procedimentos</t>
  </si>
  <si>
    <t>divulgação</t>
  </si>
  <si>
    <t>OA13</t>
  </si>
  <si>
    <t>i) De recrutamento em processos concursais</t>
  </si>
  <si>
    <t>concurso</t>
  </si>
  <si>
    <t>OA14</t>
  </si>
  <si>
    <t>ii) De concursos públicos relativos a contratação pública (bens, serviços e empreitadas)</t>
  </si>
  <si>
    <t>OA15</t>
  </si>
  <si>
    <t>b) Participação em ações de divulgação técnica, científica ou institucional</t>
  </si>
  <si>
    <t>a) Participação em processos de acreditação, avaliação e auditorias</t>
  </si>
  <si>
    <t>OA16</t>
  </si>
  <si>
    <t>i ) Membro de equipa de processo de acreditação ou auto avaliação de curso no ensino superior</t>
  </si>
  <si>
    <t>por curso</t>
  </si>
  <si>
    <t>OA17</t>
  </si>
  <si>
    <t>ii) Participação em auditorias na área científica das ciências veterinárias</t>
  </si>
  <si>
    <t>OA18</t>
  </si>
  <si>
    <t>b) Participação em grupos de trabalho/comissões de caráter técnico, por indicação de órgão competente</t>
  </si>
  <si>
    <t xml:space="preserve"> grupo/comissão</t>
  </si>
  <si>
    <t>V - Participaçãos em comissões, grupos de</t>
  </si>
  <si>
    <t>OA19</t>
  </si>
  <si>
    <t>c) Organização de cursos livres/cursos de formação contínua/outros cursos não conferentes de grau</t>
  </si>
  <si>
    <t>trabalho e outras ações de índole</t>
  </si>
  <si>
    <t>OA20</t>
  </si>
  <si>
    <t>d) Normas ou patentes registadas</t>
  </si>
  <si>
    <t xml:space="preserve"> norma/patente</t>
  </si>
  <si>
    <t>profissional</t>
  </si>
  <si>
    <t>e) Certificações profissionais</t>
  </si>
  <si>
    <t>OA21</t>
  </si>
  <si>
    <t>i) por entidade internacional</t>
  </si>
  <si>
    <t>certificação</t>
  </si>
  <si>
    <t>OA22</t>
  </si>
  <si>
    <t xml:space="preserve"> ii) por entidade nacional</t>
  </si>
  <si>
    <t>OA23</t>
  </si>
  <si>
    <t>f) Participação em programas de mobilidade internacional, com finalidade organizacional</t>
  </si>
  <si>
    <t>g) Participação em Unidades de Investigação</t>
  </si>
  <si>
    <t>OA24</t>
  </si>
  <si>
    <t xml:space="preserve">i ) Coordenador Científico da Unidade de Investigação </t>
  </si>
  <si>
    <t>OA25</t>
  </si>
  <si>
    <t>ii) Membro da Comissão Executiva de unidade de investigação não acumulativo com pontuação de membro</t>
  </si>
  <si>
    <t>OA26</t>
  </si>
  <si>
    <t>iii) Membro efetivo de unidade de investigação</t>
  </si>
  <si>
    <t>OA27</t>
  </si>
  <si>
    <t>iv) Membro não efetivo de unidade de investigação (mestre) ou colaborador (doutorado)</t>
  </si>
  <si>
    <t xml:space="preserve">VI - Participação na gestão de Centro de </t>
  </si>
  <si>
    <t>OA28</t>
  </si>
  <si>
    <t>a) Responsabilidade no cargo de Diretor Clínico de um consultório</t>
  </si>
  <si>
    <t>Atendimento Médico-Veterinario (CAMV)</t>
  </si>
  <si>
    <t>OA29</t>
  </si>
  <si>
    <t>b) Responsabilidade no cargo de Diretor Clínico de uma clínica</t>
  </si>
  <si>
    <t>OA30</t>
  </si>
  <si>
    <t>c) Responsabilidade no cargo de Diretor Clínico de um Hospital-Veterinário</t>
  </si>
  <si>
    <t xml:space="preserve">Critérios de seleção e seriação dos candidatos ao Concurso Documental para contratação de um Professor Adjunto para a área científica das Ciências Veterinárias (CNAEF - 64) </t>
  </si>
  <si>
    <t>Critérios de seleção e seriação</t>
  </si>
  <si>
    <r>
      <rPr>
        <sz val="11"/>
        <color rgb="FF000000"/>
        <rFont val="Arial"/>
        <family val="2"/>
      </rPr>
      <t>1.</t>
    </r>
    <r>
      <rPr>
        <sz val="7"/>
        <color rgb="FF000000"/>
        <rFont val="Times New Roman"/>
        <family val="1"/>
      </rPr>
      <t xml:space="preserve">    </t>
    </r>
    <r>
      <rPr>
        <sz val="11"/>
        <color rgb="FF000000"/>
        <rFont val="Arial"/>
        <family val="2"/>
      </rPr>
      <t>A avaliação dos candidatos é feita incidindo sobre todo o currículo do candidato e tendo por base uma grelha onde se valorizam todos os elementos curriculares do candidato nas componentes de produção técnico-científica, pedagógica e de exercício de outras atividades.</t>
    </r>
  </si>
  <si>
    <r>
      <rPr>
        <sz val="11"/>
        <color rgb="FF000000"/>
        <rFont val="Arial"/>
        <family val="2"/>
      </rPr>
      <t>2.</t>
    </r>
    <r>
      <rPr>
        <sz val="7"/>
        <color rgb="FF000000"/>
        <rFont val="Times New Roman"/>
        <family val="1"/>
      </rPr>
      <t xml:space="preserve">    </t>
    </r>
    <r>
      <rPr>
        <sz val="11"/>
        <color rgb="FF000000"/>
        <rFont val="Arial"/>
        <family val="2"/>
      </rPr>
      <t>Tendo em conta o ponto 2 do artigo 28º do Regulamento de Concursos para Contratação de Professores do IPC a classificação final dos candidatos deverá ser expressa na escala de 0 a 100 pontos, consideram-se aprovados em mérito absoluto, de acordo com os pontos 3 e 4 do mesmo artigo, os candidatos que obtiverem classificação final igual ou superior a 50 pontos.</t>
    </r>
  </si>
  <si>
    <r>
      <rPr>
        <sz val="11"/>
        <color rgb="FF000000"/>
        <rFont val="Arial"/>
        <family val="2"/>
      </rPr>
      <t>3.</t>
    </r>
    <r>
      <rPr>
        <sz val="7"/>
        <color rgb="FF000000"/>
        <rFont val="Times New Roman"/>
        <family val="1"/>
      </rPr>
      <t xml:space="preserve">    </t>
    </r>
    <r>
      <rPr>
        <sz val="11"/>
        <color rgb="FF000000"/>
        <rFont val="Arial"/>
        <family val="2"/>
      </rPr>
      <t xml:space="preserve">Cada uma das componentes de avaliação identificadas acima – técnico-científica, pedagógica e de outras atividades – é pontuada de 0 a 100 e ponderadas por, respetivamente, 0.6, 0.3 e 0.1, para obtenção da classificação final (CF) das candidaturas. </t>
    </r>
  </si>
  <si>
    <r>
      <rPr>
        <sz val="11"/>
        <color rgb="FF000000"/>
        <rFont val="Arial"/>
        <family val="2"/>
      </rPr>
      <t>4.</t>
    </r>
    <r>
      <rPr>
        <sz val="7"/>
        <color rgb="FF000000"/>
        <rFont val="Times New Roman"/>
        <family val="1"/>
      </rPr>
      <t xml:space="preserve">    </t>
    </r>
    <r>
      <rPr>
        <sz val="11"/>
        <color rgb="FF000000"/>
        <rFont val="Arial"/>
        <family val="2"/>
      </rPr>
      <t>A Pontuação do Currículo dos candidatos é concretizada através de uma grelha com os critérios de seleção e pontuação dos elementos curriculares dos candidatos, apresentada abaixo, que operacionaliza os critérios que estão definidos nos pontos 2, 3 e 4 do artigo 25º do Regulamento de Concursos para Contratação de Professores do IPC.</t>
    </r>
  </si>
  <si>
    <r>
      <rPr>
        <sz val="11"/>
        <color rgb="FF000000"/>
        <rFont val="Arial"/>
        <family val="2"/>
      </rPr>
      <t>5.</t>
    </r>
    <r>
      <rPr>
        <sz val="7"/>
        <color rgb="FF000000"/>
        <rFont val="Times New Roman"/>
        <family val="1"/>
      </rPr>
      <t xml:space="preserve">    </t>
    </r>
    <r>
      <rPr>
        <sz val="11"/>
        <color rgb="FF000000"/>
        <rFont val="Arial"/>
        <family val="2"/>
      </rPr>
      <t>Consideram-se, nas três Componentes da avaliação, várias Dimensões, definindo-se para cada uma delas o valor máximo a ser considerado para obtenção da pontuação na respetiva componente. Para cada uma das dimensões são ainda definidos os Elementos a valorizar, a respetiva pontuação e a unidade de medida a utilizar.</t>
    </r>
  </si>
  <si>
    <t xml:space="preserve"> i ) em cursos de mestrado</t>
  </si>
  <si>
    <t xml:space="preserve">ii) em cursos de licenciatura </t>
  </si>
  <si>
    <t>i)  em cursos de mestrado</t>
  </si>
  <si>
    <t xml:space="preserve"> ii) em cursos de licenciatura</t>
  </si>
  <si>
    <t xml:space="preserve"> iii) em cursos técnicos superiores profissionais</t>
  </si>
  <si>
    <t>d) Secretário em órgãos de gestão colegiais estatutários de instituições de ensino superior</t>
  </si>
  <si>
    <t>e) Membro em órgãos de gestão colegiais estatutários de instituições de ensino superior</t>
  </si>
  <si>
    <t>Elementos a considerar</t>
  </si>
  <si>
    <t>Pontuação candidato</t>
  </si>
  <si>
    <t>Autoavaliação do candidato</t>
  </si>
  <si>
    <t>Sub total</t>
  </si>
  <si>
    <t>VI. Experiência Profissional
MÁX 10 PTS</t>
  </si>
  <si>
    <t>Total Componente Técnico-Científica</t>
  </si>
  <si>
    <t>Total Componente Pedagógica</t>
  </si>
  <si>
    <t>Total Outras Atividades Relevantes</t>
  </si>
  <si>
    <t>Total</t>
  </si>
  <si>
    <t>Nome do Candidato:</t>
  </si>
  <si>
    <t>CRITÉRIOS DE SELEÇÃO E PONTUAÇÃO DOS ELEMENTOS CURRICULARES DOS CANDIDATOS - Concurso Professor Adjunto Ciências Veterinárias</t>
  </si>
  <si>
    <t>Nome do candidato:</t>
  </si>
  <si>
    <t>Morada Completa:</t>
  </si>
  <si>
    <t>Cidade:</t>
  </si>
  <si>
    <t>Código Postal:</t>
  </si>
  <si>
    <t>Telemóvel:</t>
  </si>
  <si>
    <t>e-mail:</t>
  </si>
  <si>
    <t>PRPD/8/2021 | Concurso documental internacional para constituição de relação jurídica de emprego público, na modalidade de contrato de trabalho em funções públicas por tempo indeterminado, para recrutamento de um posto de trabalho para Professor Adjunto na área científica das Ciências Veterinárias | ESAC</t>
  </si>
  <si>
    <t xml:space="preserve">NIF: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</si>
</sst>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rgb="FF000000"/>
      <name val="Calibri"/>
      <family val="2"/>
    </font>
    <font>
      <sz val="10"/>
      <name val="Arial"/>
      <family val="2"/>
    </font>
    <font>
      <sz val="11"/>
      <color theme="1"/>
      <name val="Calibri"/>
      <family val="2"/>
      <scheme val="minor"/>
    </font>
    <font>
      <sz val="11"/>
      <color rgb="FF548235"/>
      <name val="Calibri"/>
      <family val="2"/>
    </font>
    <font>
      <b/>
      <sz val="11"/>
      <color rgb="FF000000"/>
      <name val="Calibri"/>
      <family val="2"/>
    </font>
    <font>
      <b/>
      <sz val="16"/>
      <color rgb="FF548235"/>
      <name val="Calibri"/>
      <family val="2"/>
    </font>
    <font>
      <b/>
      <sz val="12"/>
      <color rgb="FF000000"/>
      <name val="Calibri"/>
      <family val="2"/>
    </font>
    <font>
      <b/>
      <sz val="12"/>
      <color rgb="FF548235"/>
      <name val="Calibri"/>
      <family val="2"/>
    </font>
    <font>
      <sz val="10"/>
      <color rgb="FF000000"/>
      <name val="Calibri"/>
      <family val="2"/>
    </font>
    <font>
      <sz val="11"/>
      <name val="Calibri"/>
      <family val="2"/>
    </font>
    <font>
      <sz val="10"/>
      <name val="Calibri"/>
      <family val="2"/>
    </font>
    <font>
      <b/>
      <sz val="11"/>
      <name val="Calibri"/>
      <family val="2"/>
    </font>
    <font>
      <b/>
      <i/>
      <sz val="11"/>
      <color rgb="FF000000"/>
      <name val="Calibri"/>
      <family val="2"/>
    </font>
    <font>
      <b/>
      <sz val="10"/>
      <color rgb="FF000000"/>
      <name val="Calibri"/>
      <family val="2"/>
    </font>
    <font>
      <i/>
      <sz val="10"/>
      <color rgb="FF000000"/>
      <name val="Calibri"/>
      <family val="2"/>
    </font>
    <font>
      <b/>
      <sz val="11"/>
      <color rgb="FF548235"/>
      <name val="Calibri"/>
      <family val="2"/>
    </font>
    <font>
      <b/>
      <sz val="14"/>
      <color rgb="FF000000"/>
      <name val="Arial"/>
      <family val="2"/>
    </font>
    <font>
      <b/>
      <u val="single"/>
      <sz val="12"/>
      <color rgb="FF000000"/>
      <name val="Calibri"/>
      <family val="2"/>
    </font>
    <font>
      <sz val="11"/>
      <color rgb="FF000000"/>
      <name val="Arial"/>
      <family val="2"/>
    </font>
    <font>
      <sz val="7"/>
      <color rgb="FF000000"/>
      <name val="Times New Roman"/>
      <family val="1"/>
    </font>
    <font>
      <b/>
      <sz val="12"/>
      <name val="Calibri"/>
      <family val="2"/>
    </font>
    <font>
      <sz val="12"/>
      <color rgb="FF000000"/>
      <name val="Calibri"/>
      <family val="2"/>
    </font>
    <font>
      <sz val="14"/>
      <color rgb="FF000000"/>
      <name val="Calibri"/>
      <family val="2"/>
    </font>
    <font>
      <b/>
      <sz val="14"/>
      <name val="Calibri"/>
      <family val="2"/>
    </font>
    <font>
      <sz val="16"/>
      <name val="Calibri"/>
      <family val="2"/>
    </font>
    <font>
      <sz val="14"/>
      <color theme="1"/>
      <name val="Calibri"/>
      <family val="2"/>
      <scheme val="minor"/>
    </font>
  </fonts>
  <fills count="11">
    <fill>
      <patternFill/>
    </fill>
    <fill>
      <patternFill patternType="gray125"/>
    </fill>
    <fill>
      <patternFill patternType="solid">
        <fgColor rgb="FFDEEBF7"/>
        <bgColor indexed="64"/>
      </patternFill>
    </fill>
    <fill>
      <patternFill patternType="solid">
        <fgColor rgb="FFE2F0D9"/>
        <bgColor indexed="64"/>
      </patternFill>
    </fill>
    <fill>
      <patternFill patternType="solid">
        <fgColor rgb="FFDBDBDB"/>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7" tint="0.7999799847602844"/>
        <bgColor indexed="64"/>
      </patternFill>
    </fill>
  </fills>
  <borders count="13">
    <border>
      <left/>
      <right/>
      <top/>
      <bottom/>
      <diagonal/>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bottom/>
    </border>
    <border>
      <left/>
      <right/>
      <top style="thin"/>
      <bottom style="thin"/>
    </border>
    <border>
      <left style="thin"/>
      <right/>
      <top style="thin"/>
      <bottom/>
    </border>
    <border>
      <left style="thin"/>
      <right style="thin"/>
      <top/>
      <bottom style="thin"/>
    </border>
    <border>
      <left style="thin"/>
      <right/>
      <top/>
      <bottom style="thin"/>
    </border>
    <border>
      <left/>
      <right/>
      <top style="thin"/>
      <bottom/>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97">
    <xf numFmtId="0" fontId="0" fillId="0" borderId="0" xfId="0"/>
    <xf numFmtId="49" fontId="0" fillId="0" borderId="0" xfId="0" applyNumberFormat="1"/>
    <xf numFmtId="49" fontId="0" fillId="0" borderId="0" xfId="0" applyNumberFormat="1" applyAlignment="1">
      <alignment horizontal="center" vertical="center"/>
    </xf>
    <xf numFmtId="49" fontId="0" fillId="0" borderId="0" xfId="0" applyNumberFormat="1" applyFont="1"/>
    <xf numFmtId="49" fontId="0" fillId="0" borderId="0" xfId="0" applyNumberFormat="1" applyAlignment="1">
      <alignment horizontal="center"/>
    </xf>
    <xf numFmtId="2" fontId="3" fillId="0" borderId="0" xfId="0" applyNumberFormat="1" applyFont="1"/>
    <xf numFmtId="49" fontId="0" fillId="0" borderId="0" xfId="0" applyNumberFormat="1"/>
    <xf numFmtId="49" fontId="0" fillId="0" borderId="0" xfId="0" applyNumberFormat="1" applyFont="1" applyAlignment="1">
      <alignment horizontal="center" vertical="center"/>
    </xf>
    <xf numFmtId="49" fontId="4" fillId="0" borderId="0" xfId="0" applyNumberFormat="1" applyFont="1"/>
    <xf numFmtId="49" fontId="0" fillId="0" borderId="0" xfId="0" applyNumberFormat="1" applyFont="1" applyAlignment="1">
      <alignment horizontal="center"/>
    </xf>
    <xf numFmtId="49" fontId="4" fillId="2" borderId="0" xfId="0" applyNumberFormat="1" applyFont="1" applyFill="1"/>
    <xf numFmtId="49" fontId="0" fillId="2" borderId="0" xfId="0" applyNumberFormat="1" applyFont="1" applyFill="1" applyAlignment="1">
      <alignment horizontal="center"/>
    </xf>
    <xf numFmtId="2" fontId="5" fillId="0" borderId="0" xfId="0" applyNumberFormat="1" applyFont="1"/>
    <xf numFmtId="49" fontId="0" fillId="2" borderId="0" xfId="0" applyNumberFormat="1" applyFont="1" applyFill="1" applyAlignment="1">
      <alignment horizontal="center" vertical="center"/>
    </xf>
    <xf numFmtId="49" fontId="0" fillId="2" borderId="0" xfId="0" applyNumberFormat="1" applyFont="1" applyFill="1"/>
    <xf numFmtId="49" fontId="6" fillId="2" borderId="1" xfId="0" applyNumberFormat="1" applyFont="1" applyFill="1" applyBorder="1" applyAlignment="1">
      <alignment horizont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xf>
    <xf numFmtId="49" fontId="6" fillId="2" borderId="2" xfId="0" applyNumberFormat="1" applyFont="1" applyFill="1" applyBorder="1" applyAlignment="1">
      <alignment horizontal="center"/>
    </xf>
    <xf numFmtId="49" fontId="6" fillId="0" borderId="0" xfId="0" applyNumberFormat="1" applyFont="1"/>
    <xf numFmtId="2" fontId="7" fillId="0" borderId="0" xfId="0" applyNumberFormat="1" applyFont="1"/>
    <xf numFmtId="49" fontId="6" fillId="0" borderId="0" xfId="0" applyNumberFormat="1" applyFont="1"/>
    <xf numFmtId="49" fontId="0" fillId="2" borderId="4" xfId="0" applyNumberFormat="1" applyFill="1" applyBorder="1"/>
    <xf numFmtId="49" fontId="0" fillId="2" borderId="2" xfId="0" applyNumberFormat="1" applyFont="1" applyFill="1" applyBorder="1" applyAlignment="1">
      <alignment horizontal="center" vertical="center"/>
    </xf>
    <xf numFmtId="49" fontId="4" fillId="2" borderId="2" xfId="0" applyNumberFormat="1" applyFont="1" applyFill="1" applyBorder="1"/>
    <xf numFmtId="49" fontId="8" fillId="2" borderId="2" xfId="0" applyNumberFormat="1" applyFont="1" applyFill="1" applyBorder="1" applyAlignment="1">
      <alignment horizontal="center"/>
    </xf>
    <xf numFmtId="49" fontId="0" fillId="2" borderId="2" xfId="0" applyNumberFormat="1" applyFont="1" applyFill="1" applyBorder="1" applyAlignment="1">
      <alignment horizontal="center"/>
    </xf>
    <xf numFmtId="49" fontId="0" fillId="2" borderId="5" xfId="0" applyNumberFormat="1" applyFill="1" applyBorder="1"/>
    <xf numFmtId="49" fontId="8" fillId="2" borderId="2" xfId="0" applyNumberFormat="1" applyFont="1" applyFill="1" applyBorder="1"/>
    <xf numFmtId="0" fontId="4" fillId="2" borderId="2" xfId="0" applyFont="1" applyFill="1" applyBorder="1" applyAlignment="1">
      <alignment horizontal="center"/>
    </xf>
    <xf numFmtId="0" fontId="0" fillId="2" borderId="2" xfId="0" applyFont="1" applyFill="1" applyBorder="1" applyAlignment="1">
      <alignment horizontal="center"/>
    </xf>
    <xf numFmtId="49" fontId="0" fillId="2" borderId="2" xfId="0" applyNumberFormat="1" applyFont="1" applyFill="1" applyBorder="1"/>
    <xf numFmtId="49" fontId="4" fillId="2" borderId="5" xfId="0" applyNumberFormat="1" applyFont="1" applyFill="1" applyBorder="1" applyAlignment="1">
      <alignment horizontal="center"/>
    </xf>
    <xf numFmtId="49" fontId="9" fillId="2" borderId="2" xfId="0" applyNumberFormat="1" applyFont="1" applyFill="1" applyBorder="1" applyAlignment="1">
      <alignment horizontal="center" vertical="center"/>
    </xf>
    <xf numFmtId="49" fontId="10" fillId="2" borderId="2" xfId="0" applyNumberFormat="1" applyFont="1" applyFill="1" applyBorder="1"/>
    <xf numFmtId="49" fontId="10" fillId="2" borderId="2" xfId="0" applyNumberFormat="1" applyFont="1" applyFill="1" applyBorder="1" applyAlignment="1">
      <alignment horizontal="center"/>
    </xf>
    <xf numFmtId="0" fontId="9" fillId="2" borderId="2" xfId="0" applyFont="1" applyFill="1" applyBorder="1" applyAlignment="1">
      <alignment horizontal="center"/>
    </xf>
    <xf numFmtId="49" fontId="11" fillId="2" borderId="2" xfId="0" applyNumberFormat="1" applyFont="1" applyFill="1" applyBorder="1"/>
    <xf numFmtId="49" fontId="9" fillId="2" borderId="2" xfId="0" applyNumberFormat="1" applyFont="1" applyFill="1" applyBorder="1" applyAlignment="1">
      <alignment horizontal="center"/>
    </xf>
    <xf numFmtId="49" fontId="0" fillId="2" borderId="6" xfId="0" applyNumberFormat="1" applyFill="1" applyBorder="1"/>
    <xf numFmtId="49" fontId="0" fillId="2" borderId="0" xfId="0" applyNumberFormat="1" applyFill="1" applyBorder="1"/>
    <xf numFmtId="49" fontId="0" fillId="2" borderId="0" xfId="0" applyNumberFormat="1" applyFill="1"/>
    <xf numFmtId="0" fontId="8" fillId="2" borderId="2" xfId="0" applyFont="1" applyFill="1" applyBorder="1"/>
    <xf numFmtId="49" fontId="0" fillId="0" borderId="7" xfId="0" applyNumberFormat="1" applyBorder="1"/>
    <xf numFmtId="49" fontId="0" fillId="0" borderId="7" xfId="0" applyNumberFormat="1" applyFont="1" applyBorder="1" applyAlignment="1">
      <alignment horizontal="center" vertical="center"/>
    </xf>
    <xf numFmtId="0" fontId="8" fillId="0" borderId="7" xfId="0" applyFont="1" applyBorder="1"/>
    <xf numFmtId="49" fontId="8" fillId="0" borderId="7" xfId="0" applyNumberFormat="1" applyFont="1" applyBorder="1" applyAlignment="1">
      <alignment horizontal="center"/>
    </xf>
    <xf numFmtId="49" fontId="0" fillId="0" borderId="7" xfId="0" applyNumberFormat="1" applyFont="1" applyBorder="1" applyAlignment="1">
      <alignment horizontal="center"/>
    </xf>
    <xf numFmtId="49" fontId="4" fillId="2" borderId="8" xfId="0" applyNumberFormat="1" applyFont="1" applyFill="1" applyBorder="1"/>
    <xf numFmtId="49" fontId="4" fillId="2" borderId="6" xfId="0" applyNumberFormat="1" applyFont="1" applyFill="1" applyBorder="1"/>
    <xf numFmtId="49" fontId="4" fillId="2" borderId="5" xfId="0" applyNumberFormat="1" applyFont="1" applyFill="1" applyBorder="1"/>
    <xf numFmtId="49" fontId="0" fillId="2" borderId="5" xfId="0" applyNumberFormat="1" applyFont="1" applyFill="1" applyBorder="1" applyAlignment="1">
      <alignment horizontal="center"/>
    </xf>
    <xf numFmtId="49" fontId="0" fillId="2" borderId="9" xfId="0" applyNumberFormat="1" applyFill="1" applyBorder="1"/>
    <xf numFmtId="49" fontId="0" fillId="0" borderId="0" xfId="0" applyNumberFormat="1" applyFont="1" applyAlignment="1">
      <alignment horizontal="center" vertical="center"/>
    </xf>
    <xf numFmtId="49" fontId="4" fillId="0" borderId="0" xfId="0" applyNumberFormat="1" applyFont="1"/>
    <xf numFmtId="49" fontId="8" fillId="0" borderId="0" xfId="0" applyNumberFormat="1" applyFont="1" applyAlignment="1">
      <alignment horizontal="center"/>
    </xf>
    <xf numFmtId="49" fontId="0" fillId="0" borderId="0" xfId="0" applyNumberFormat="1" applyFont="1" applyAlignment="1">
      <alignment horizontal="center"/>
    </xf>
    <xf numFmtId="49" fontId="0" fillId="2" borderId="5"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0" borderId="0" xfId="0" applyNumberFormat="1" applyFont="1"/>
    <xf numFmtId="49" fontId="4" fillId="2" borderId="4" xfId="0" applyNumberFormat="1" applyFont="1" applyFill="1" applyBorder="1" applyAlignment="1">
      <alignment horizontal="center"/>
    </xf>
    <xf numFmtId="49" fontId="8" fillId="0" borderId="7" xfId="0" applyNumberFormat="1" applyFont="1" applyBorder="1"/>
    <xf numFmtId="49" fontId="4" fillId="2" borderId="9" xfId="0" applyNumberFormat="1" applyFont="1" applyFill="1" applyBorder="1" applyAlignment="1">
      <alignment horizontal="center"/>
    </xf>
    <xf numFmtId="49" fontId="8" fillId="0" borderId="0" xfId="0" applyNumberFormat="1" applyFont="1"/>
    <xf numFmtId="49" fontId="0" fillId="3" borderId="0" xfId="0" applyNumberFormat="1" applyFill="1"/>
    <xf numFmtId="49" fontId="8" fillId="3" borderId="0" xfId="0" applyNumberFormat="1" applyFont="1" applyFill="1" applyAlignment="1">
      <alignment horizontal="center"/>
    </xf>
    <xf numFmtId="49" fontId="0" fillId="3" borderId="0" xfId="0" applyNumberFormat="1" applyFont="1" applyFill="1" applyAlignment="1">
      <alignment horizontal="center"/>
    </xf>
    <xf numFmtId="49" fontId="4" fillId="3" borderId="0" xfId="0" applyNumberFormat="1" applyFont="1" applyFill="1" applyAlignment="1">
      <alignment horizontal="center"/>
    </xf>
    <xf numFmtId="49" fontId="6" fillId="3" borderId="1" xfId="0" applyNumberFormat="1" applyFont="1" applyFill="1" applyBorder="1" applyAlignment="1">
      <alignment horizont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xf>
    <xf numFmtId="49" fontId="13" fillId="3" borderId="2" xfId="0" applyNumberFormat="1" applyFont="1" applyFill="1" applyBorder="1" applyAlignment="1">
      <alignment horizontal="center"/>
    </xf>
    <xf numFmtId="49" fontId="6" fillId="3" borderId="2" xfId="0" applyNumberFormat="1" applyFont="1" applyFill="1" applyBorder="1" applyAlignment="1">
      <alignment horizontal="center"/>
    </xf>
    <xf numFmtId="49" fontId="4" fillId="3" borderId="5" xfId="0" applyNumberFormat="1" applyFont="1" applyFill="1" applyBorder="1" applyAlignment="1">
      <alignment horizontal="center"/>
    </xf>
    <xf numFmtId="49" fontId="0" fillId="3" borderId="2" xfId="0" applyNumberFormat="1" applyFont="1" applyFill="1" applyBorder="1" applyAlignment="1">
      <alignment horizontal="center" vertical="center"/>
    </xf>
    <xf numFmtId="49" fontId="4" fillId="3" borderId="2" xfId="0" applyNumberFormat="1" applyFont="1" applyFill="1" applyBorder="1" applyAlignment="1">
      <alignment vertical="center"/>
    </xf>
    <xf numFmtId="49" fontId="8" fillId="3" borderId="2" xfId="0" applyNumberFormat="1" applyFont="1" applyFill="1" applyBorder="1" applyAlignment="1">
      <alignment horizontal="center" wrapText="1"/>
    </xf>
    <xf numFmtId="0" fontId="0" fillId="3" borderId="2" xfId="0" applyFont="1" applyFill="1" applyBorder="1" applyAlignment="1">
      <alignment horizontal="center"/>
    </xf>
    <xf numFmtId="49" fontId="4" fillId="3" borderId="2" xfId="0" applyNumberFormat="1" applyFont="1" applyFill="1" applyBorder="1" applyAlignment="1">
      <alignment wrapText="1"/>
    </xf>
    <xf numFmtId="49" fontId="8" fillId="3" borderId="2" xfId="0" applyNumberFormat="1" applyFont="1" applyFill="1" applyBorder="1" applyAlignment="1">
      <alignment horizontal="center"/>
    </xf>
    <xf numFmtId="49" fontId="0" fillId="3" borderId="5" xfId="0" applyNumberFormat="1" applyFont="1" applyFill="1" applyBorder="1" applyAlignment="1">
      <alignment horizontal="center" wrapText="1"/>
    </xf>
    <xf numFmtId="49" fontId="8" fillId="3" borderId="2" xfId="0" applyNumberFormat="1" applyFont="1" applyFill="1" applyBorder="1"/>
    <xf numFmtId="49" fontId="0" fillId="3" borderId="2" xfId="0" applyNumberFormat="1" applyFont="1" applyFill="1" applyBorder="1" applyAlignment="1">
      <alignment horizontal="center"/>
    </xf>
    <xf numFmtId="49" fontId="0" fillId="3" borderId="10" xfId="0" applyNumberFormat="1" applyFill="1" applyBorder="1"/>
    <xf numFmtId="49" fontId="4" fillId="3" borderId="8" xfId="0" applyNumberFormat="1" applyFont="1" applyFill="1" applyBorder="1" applyAlignment="1">
      <alignment horizontal="center"/>
    </xf>
    <xf numFmtId="49" fontId="4" fillId="3" borderId="2" xfId="0" applyNumberFormat="1" applyFont="1" applyFill="1" applyBorder="1"/>
    <xf numFmtId="49" fontId="0" fillId="3" borderId="6" xfId="0" applyNumberFormat="1" applyFont="1" applyFill="1" applyBorder="1" applyAlignment="1">
      <alignment horizontal="center"/>
    </xf>
    <xf numFmtId="49" fontId="4" fillId="3" borderId="6" xfId="0" applyNumberFormat="1" applyFont="1" applyFill="1" applyBorder="1" applyAlignment="1">
      <alignment horizontal="center"/>
    </xf>
    <xf numFmtId="49" fontId="0" fillId="3" borderId="6" xfId="0" applyNumberFormat="1" applyFill="1" applyBorder="1"/>
    <xf numFmtId="49" fontId="0" fillId="0" borderId="11" xfId="0" applyNumberFormat="1" applyBorder="1"/>
    <xf numFmtId="49" fontId="4" fillId="0" borderId="7" xfId="0" applyNumberFormat="1" applyFont="1" applyBorder="1"/>
    <xf numFmtId="49" fontId="4" fillId="3" borderId="4" xfId="0" applyNumberFormat="1" applyFont="1" applyFill="1" applyBorder="1" applyAlignment="1">
      <alignment horizontal="center"/>
    </xf>
    <xf numFmtId="49" fontId="0" fillId="3" borderId="5" xfId="0" applyNumberFormat="1" applyFont="1" applyFill="1" applyBorder="1" applyAlignment="1">
      <alignment horizontal="center"/>
    </xf>
    <xf numFmtId="49" fontId="0" fillId="3" borderId="5" xfId="0" applyNumberFormat="1" applyFill="1" applyBorder="1"/>
    <xf numFmtId="49" fontId="0" fillId="3" borderId="9" xfId="0" applyNumberFormat="1" applyFill="1" applyBorder="1"/>
    <xf numFmtId="49" fontId="8" fillId="0" borderId="0" xfId="0" applyNumberFormat="1" applyFont="1" applyAlignment="1">
      <alignment horizontal="center"/>
    </xf>
    <xf numFmtId="49" fontId="0" fillId="4" borderId="0" xfId="0" applyNumberFormat="1" applyFill="1"/>
    <xf numFmtId="49" fontId="8" fillId="4" borderId="0" xfId="0" applyNumberFormat="1" applyFont="1" applyFill="1" applyAlignment="1">
      <alignment horizontal="center"/>
    </xf>
    <xf numFmtId="49" fontId="0" fillId="4" borderId="0" xfId="0" applyNumberFormat="1" applyFill="1" applyAlignment="1">
      <alignment horizontal="center"/>
    </xf>
    <xf numFmtId="49" fontId="0" fillId="4" borderId="0" xfId="0" applyNumberFormat="1" applyFill="1" applyAlignment="1">
      <alignment horizontal="center" vertical="center"/>
    </xf>
    <xf numFmtId="49" fontId="0" fillId="4" borderId="0" xfId="0" applyNumberFormat="1" applyFont="1" applyFill="1"/>
    <xf numFmtId="49" fontId="6" fillId="4" borderId="8" xfId="0" applyNumberFormat="1" applyFont="1" applyFill="1" applyBorder="1" applyAlignment="1">
      <alignment horizontal="center"/>
    </xf>
    <xf numFmtId="49" fontId="6" fillId="4" borderId="2" xfId="0" applyNumberFormat="1" applyFont="1" applyFill="1" applyBorder="1" applyAlignment="1">
      <alignment horizontal="center" vertical="center"/>
    </xf>
    <xf numFmtId="49" fontId="6" fillId="4" borderId="3" xfId="0" applyNumberFormat="1" applyFont="1" applyFill="1" applyBorder="1" applyAlignment="1">
      <alignment horizontal="center"/>
    </xf>
    <xf numFmtId="49" fontId="13" fillId="4" borderId="2" xfId="0" applyNumberFormat="1" applyFont="1" applyFill="1" applyBorder="1" applyAlignment="1">
      <alignment horizontal="center"/>
    </xf>
    <xf numFmtId="49" fontId="6" fillId="4" borderId="2" xfId="0" applyNumberFormat="1" applyFont="1" applyFill="1" applyBorder="1" applyAlignment="1">
      <alignment horizontal="center"/>
    </xf>
    <xf numFmtId="49" fontId="4" fillId="4" borderId="4" xfId="0" applyNumberFormat="1" applyFont="1" applyFill="1" applyBorder="1"/>
    <xf numFmtId="49" fontId="0" fillId="4" borderId="3" xfId="0" applyNumberFormat="1" applyFont="1" applyFill="1" applyBorder="1" applyAlignment="1">
      <alignment horizontal="center" vertical="center"/>
    </xf>
    <xf numFmtId="49" fontId="4" fillId="4" borderId="3" xfId="0" applyNumberFormat="1" applyFont="1" applyFill="1" applyBorder="1" applyAlignment="1">
      <alignment horizontal="left"/>
    </xf>
    <xf numFmtId="49" fontId="8" fillId="4" borderId="2" xfId="0" applyNumberFormat="1" applyFont="1" applyFill="1" applyBorder="1" applyAlignment="1">
      <alignment horizontal="center"/>
    </xf>
    <xf numFmtId="0" fontId="0" fillId="4" borderId="2" xfId="0" applyFill="1" applyBorder="1" applyAlignment="1">
      <alignment horizontal="center"/>
    </xf>
    <xf numFmtId="49" fontId="4" fillId="4" borderId="5" xfId="0" applyNumberFormat="1" applyFont="1" applyFill="1" applyBorder="1" applyAlignment="1">
      <alignment horizontal="center"/>
    </xf>
    <xf numFmtId="49" fontId="4" fillId="4" borderId="2" xfId="0" applyNumberFormat="1" applyFont="1" applyFill="1" applyBorder="1"/>
    <xf numFmtId="49" fontId="0" fillId="4" borderId="2" xfId="0" applyNumberFormat="1" applyFill="1" applyBorder="1" applyAlignment="1">
      <alignment horizontal="center"/>
    </xf>
    <xf numFmtId="49" fontId="0" fillId="4" borderId="9" xfId="0" applyNumberFormat="1" applyFill="1" applyBorder="1"/>
    <xf numFmtId="49" fontId="0" fillId="0" borderId="0" xfId="0" applyNumberFormat="1" applyAlignment="1">
      <alignment horizontal="center" vertical="center"/>
    </xf>
    <xf numFmtId="49" fontId="0" fillId="0" borderId="0" xfId="0" applyNumberFormat="1" applyAlignment="1">
      <alignment horizontal="center"/>
    </xf>
    <xf numFmtId="49" fontId="0" fillId="4" borderId="4" xfId="0" applyNumberFormat="1" applyFill="1" applyBorder="1"/>
    <xf numFmtId="49" fontId="0" fillId="4" borderId="5" xfId="0" applyNumberFormat="1" applyFill="1" applyBorder="1"/>
    <xf numFmtId="49" fontId="8" fillId="4" borderId="2" xfId="0" applyNumberFormat="1" applyFont="1" applyFill="1" applyBorder="1"/>
    <xf numFmtId="49" fontId="4" fillId="4" borderId="9" xfId="0" applyNumberFormat="1" applyFont="1" applyFill="1" applyBorder="1" applyAlignment="1">
      <alignment horizontal="center"/>
    </xf>
    <xf numFmtId="49" fontId="4" fillId="4" borderId="4" xfId="0" applyNumberFormat="1" applyFont="1" applyFill="1" applyBorder="1" applyAlignment="1">
      <alignment horizontal="center"/>
    </xf>
    <xf numFmtId="2" fontId="3" fillId="0" borderId="4" xfId="0" applyNumberFormat="1" applyFont="1" applyBorder="1"/>
    <xf numFmtId="2" fontId="3" fillId="0" borderId="5" xfId="0" applyNumberFormat="1" applyFont="1" applyBorder="1"/>
    <xf numFmtId="2" fontId="15" fillId="0" borderId="9" xfId="0" applyNumberFormat="1" applyFont="1" applyBorder="1"/>
    <xf numFmtId="49" fontId="4" fillId="4" borderId="8" xfId="0" applyNumberFormat="1" applyFont="1" applyFill="1" applyBorder="1" applyAlignment="1">
      <alignment horizontal="center"/>
    </xf>
    <xf numFmtId="49" fontId="0" fillId="4" borderId="2" xfId="0" applyNumberFormat="1" applyFill="1" applyBorder="1" applyAlignment="1">
      <alignment horizontal="center" vertical="center"/>
    </xf>
    <xf numFmtId="49" fontId="4" fillId="4" borderId="6" xfId="0" applyNumberFormat="1" applyFont="1" applyFill="1" applyBorder="1" applyAlignment="1">
      <alignment horizontal="center"/>
    </xf>
    <xf numFmtId="49" fontId="0" fillId="4" borderId="10" xfId="0" applyNumberFormat="1" applyFill="1" applyBorder="1"/>
    <xf numFmtId="49" fontId="0" fillId="4" borderId="8" xfId="0" applyNumberFormat="1" applyFill="1" applyBorder="1"/>
    <xf numFmtId="49" fontId="0" fillId="4" borderId="6" xfId="0" applyNumberFormat="1" applyFill="1" applyBorder="1"/>
    <xf numFmtId="49" fontId="0" fillId="4" borderId="12" xfId="0" applyNumberFormat="1" applyFill="1" applyBorder="1" applyAlignment="1">
      <alignment horizontal="center"/>
    </xf>
    <xf numFmtId="2" fontId="15" fillId="0" borderId="0" xfId="0" applyNumberFormat="1" applyFont="1"/>
    <xf numFmtId="0" fontId="16" fillId="0" borderId="0" xfId="0" applyFont="1" applyAlignment="1">
      <alignment horizontal="justify" vertical="center"/>
    </xf>
    <xf numFmtId="0" fontId="6" fillId="0" borderId="0" xfId="0" applyFont="1" applyAlignment="1">
      <alignment horizontal="left" vertical="center" indent="3"/>
    </xf>
    <xf numFmtId="0" fontId="17" fillId="0" borderId="0" xfId="0" applyFont="1" applyAlignment="1">
      <alignment vertical="center"/>
    </xf>
    <xf numFmtId="0" fontId="18" fillId="0" borderId="0" xfId="0" applyFont="1" applyAlignment="1">
      <alignment horizontal="justify" vertical="center"/>
    </xf>
    <xf numFmtId="49" fontId="8"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49" fontId="0" fillId="2" borderId="2" xfId="0" applyNumberFormat="1" applyFont="1" applyFill="1" applyBorder="1" applyAlignment="1">
      <alignment horizontal="center" vertical="center"/>
    </xf>
    <xf numFmtId="49" fontId="4" fillId="2" borderId="7" xfId="0" applyNumberFormat="1" applyFont="1" applyFill="1" applyBorder="1" applyAlignment="1">
      <alignment horizontal="left" wrapText="1"/>
    </xf>
    <xf numFmtId="0" fontId="0" fillId="2" borderId="1" xfId="0" applyFont="1" applyFill="1" applyBorder="1" applyAlignment="1">
      <alignment horizontal="center"/>
    </xf>
    <xf numFmtId="1" fontId="9" fillId="5" borderId="0" xfId="0" applyNumberFormat="1" applyFont="1" applyFill="1" applyAlignment="1">
      <alignment horizontal="center"/>
    </xf>
    <xf numFmtId="1" fontId="9" fillId="0" borderId="0" xfId="0" applyNumberFormat="1" applyFont="1" applyAlignment="1">
      <alignment horizontal="center"/>
    </xf>
    <xf numFmtId="49" fontId="20" fillId="2" borderId="3" xfId="0" applyNumberFormat="1" applyFont="1" applyFill="1" applyBorder="1" applyAlignment="1">
      <alignment horizontal="center"/>
    </xf>
    <xf numFmtId="1" fontId="11" fillId="0" borderId="2" xfId="0" applyNumberFormat="1" applyFont="1" applyBorder="1" applyAlignment="1">
      <alignment horizontal="right"/>
    </xf>
    <xf numFmtId="1" fontId="11" fillId="0" borderId="9" xfId="0" applyNumberFormat="1" applyFont="1" applyBorder="1" applyAlignment="1">
      <alignment horizontal="right"/>
    </xf>
    <xf numFmtId="2" fontId="9" fillId="0" borderId="0" xfId="0" applyNumberFormat="1" applyFont="1" applyAlignment="1">
      <alignment horizontal="center"/>
    </xf>
    <xf numFmtId="2" fontId="9" fillId="5" borderId="0" xfId="0" applyNumberFormat="1" applyFont="1" applyFill="1" applyAlignment="1">
      <alignment horizontal="center"/>
    </xf>
    <xf numFmtId="2" fontId="9" fillId="0" borderId="2" xfId="0" applyNumberFormat="1" applyFont="1" applyBorder="1" applyAlignment="1">
      <alignment horizontal="center"/>
    </xf>
    <xf numFmtId="2" fontId="11" fillId="0" borderId="2" xfId="0" applyNumberFormat="1" applyFont="1" applyBorder="1" applyAlignment="1">
      <alignment horizontal="center"/>
    </xf>
    <xf numFmtId="2" fontId="3" fillId="0" borderId="0" xfId="0" applyNumberFormat="1" applyFont="1" applyAlignment="1">
      <alignment/>
    </xf>
    <xf numFmtId="49" fontId="0" fillId="0" borderId="0" xfId="0" applyNumberFormat="1" applyAlignment="1">
      <alignment/>
    </xf>
    <xf numFmtId="0" fontId="0" fillId="0" borderId="0" xfId="0" applyAlignment="1">
      <alignment/>
    </xf>
    <xf numFmtId="49" fontId="0" fillId="2" borderId="0" xfId="0" applyNumberFormat="1" applyFont="1" applyFill="1" applyBorder="1" applyAlignment="1">
      <alignment horizontal="center" vertical="center"/>
    </xf>
    <xf numFmtId="0" fontId="0" fillId="0" borderId="0" xfId="0" applyFill="1" applyBorder="1" applyAlignment="1">
      <alignment/>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wrapText="1"/>
    </xf>
    <xf numFmtId="49" fontId="8" fillId="0" borderId="0" xfId="0" applyNumberFormat="1" applyFont="1" applyFill="1" applyBorder="1" applyAlignment="1">
      <alignment horizontal="center" vertical="center"/>
    </xf>
    <xf numFmtId="49" fontId="4" fillId="2" borderId="2"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4" fillId="2" borderId="0" xfId="0" applyNumberFormat="1" applyFont="1" applyFill="1" applyBorder="1"/>
    <xf numFmtId="49" fontId="8" fillId="2" borderId="0" xfId="0" applyNumberFormat="1" applyFont="1" applyFill="1" applyBorder="1" applyAlignment="1">
      <alignment horizontal="center"/>
    </xf>
    <xf numFmtId="0" fontId="0" fillId="2" borderId="0" xfId="0" applyFont="1" applyFill="1" applyBorder="1" applyAlignment="1">
      <alignment horizontal="center"/>
    </xf>
    <xf numFmtId="1" fontId="11" fillId="0" borderId="4" xfId="0" applyNumberFormat="1" applyFont="1" applyBorder="1" applyAlignment="1">
      <alignment horizontal="right"/>
    </xf>
    <xf numFmtId="2" fontId="11" fillId="0" borderId="4" xfId="0" applyNumberFormat="1" applyFont="1" applyBorder="1" applyAlignment="1">
      <alignment horizontal="center"/>
    </xf>
    <xf numFmtId="49" fontId="4" fillId="0" borderId="1" xfId="0" applyNumberFormat="1" applyFont="1" applyBorder="1"/>
    <xf numFmtId="1" fontId="11" fillId="0" borderId="7" xfId="0" applyNumberFormat="1" applyFont="1" applyBorder="1" applyAlignment="1">
      <alignment horizontal="right"/>
    </xf>
    <xf numFmtId="49" fontId="20" fillId="2" borderId="3" xfId="0" applyNumberFormat="1" applyFont="1" applyFill="1" applyBorder="1" applyAlignment="1">
      <alignment horizontal="center"/>
    </xf>
    <xf numFmtId="49" fontId="20" fillId="6" borderId="3" xfId="0" applyNumberFormat="1" applyFont="1" applyFill="1" applyBorder="1" applyAlignment="1">
      <alignment horizontal="center"/>
    </xf>
    <xf numFmtId="49" fontId="20" fillId="6" borderId="3" xfId="0" applyNumberFormat="1" applyFont="1" applyFill="1" applyBorder="1" applyAlignment="1">
      <alignment horizontal="center"/>
    </xf>
    <xf numFmtId="1" fontId="9" fillId="7" borderId="0" xfId="0" applyNumberFormat="1" applyFont="1" applyFill="1" applyAlignment="1">
      <alignment horizontal="center"/>
    </xf>
    <xf numFmtId="2" fontId="9" fillId="7" borderId="0" xfId="0" applyNumberFormat="1" applyFont="1" applyFill="1" applyAlignment="1">
      <alignment horizontal="center"/>
    </xf>
    <xf numFmtId="49" fontId="20" fillId="8" borderId="3" xfId="0" applyNumberFormat="1" applyFont="1" applyFill="1" applyBorder="1" applyAlignment="1">
      <alignment horizontal="center"/>
    </xf>
    <xf numFmtId="49" fontId="20" fillId="8" borderId="3" xfId="0" applyNumberFormat="1" applyFont="1" applyFill="1" applyBorder="1" applyAlignment="1">
      <alignment horizontal="center"/>
    </xf>
    <xf numFmtId="1" fontId="9" fillId="9" borderId="0" xfId="0" applyNumberFormat="1" applyFont="1" applyFill="1" applyAlignment="1">
      <alignment horizontal="center"/>
    </xf>
    <xf numFmtId="2" fontId="9" fillId="9" borderId="0" xfId="0" applyNumberFormat="1" applyFont="1" applyFill="1" applyAlignment="1">
      <alignment horizontal="center"/>
    </xf>
    <xf numFmtId="49" fontId="0" fillId="0" borderId="1" xfId="0" applyNumberFormat="1" applyBorder="1" applyAlignment="1">
      <alignment horizontal="center"/>
    </xf>
    <xf numFmtId="49" fontId="21" fillId="0" borderId="0" xfId="0" applyNumberFormat="1" applyFont="1"/>
    <xf numFmtId="49" fontId="22" fillId="0" borderId="0" xfId="0" applyNumberFormat="1" applyFont="1" applyAlignment="1">
      <alignment horizontal="right" vertical="center"/>
    </xf>
    <xf numFmtId="1" fontId="9" fillId="10" borderId="2" xfId="0" applyNumberFormat="1" applyFont="1" applyFill="1" applyBorder="1" applyAlignment="1">
      <alignment horizontal="center"/>
    </xf>
    <xf numFmtId="49" fontId="22" fillId="10" borderId="0" xfId="0" applyNumberFormat="1" applyFont="1" applyFill="1"/>
    <xf numFmtId="1" fontId="23" fillId="0" borderId="2" xfId="0" applyNumberFormat="1" applyFont="1" applyBorder="1" applyAlignment="1">
      <alignment horizontal="center"/>
    </xf>
    <xf numFmtId="2" fontId="23" fillId="0" borderId="2" xfId="0" applyNumberFormat="1" applyFont="1" applyBorder="1" applyAlignment="1">
      <alignment horizontal="center"/>
    </xf>
    <xf numFmtId="1" fontId="9" fillId="10" borderId="2" xfId="0" applyNumberFormat="1" applyFont="1" applyFill="1" applyBorder="1" applyAlignment="1" applyProtection="1">
      <alignment horizontal="center"/>
      <protection locked="0"/>
    </xf>
    <xf numFmtId="0" fontId="2" fillId="0" borderId="0" xfId="20" applyFill="1" applyBorder="1" applyAlignment="1" applyProtection="1">
      <alignment horizontal="center" vertical="center"/>
      <protection locked="0"/>
    </xf>
    <xf numFmtId="0" fontId="22" fillId="0" borderId="0" xfId="0" applyFont="1"/>
    <xf numFmtId="0" fontId="25" fillId="0" borderId="0" xfId="20" applyFont="1" applyFill="1" applyAlignment="1">
      <alignment horizontal="right" vertical="center"/>
      <protection/>
    </xf>
    <xf numFmtId="0" fontId="2" fillId="0" borderId="1" xfId="20" applyFill="1" applyBorder="1" applyAlignment="1" applyProtection="1">
      <alignment horizontal="left" vertical="center"/>
      <protection locked="0"/>
    </xf>
    <xf numFmtId="0" fontId="2" fillId="0" borderId="7" xfId="20" applyFill="1" applyBorder="1" applyAlignment="1" applyProtection="1">
      <alignment horizontal="left" vertical="center"/>
      <protection locked="0"/>
    </xf>
    <xf numFmtId="0" fontId="2" fillId="0" borderId="3" xfId="20" applyFill="1" applyBorder="1" applyAlignment="1" applyProtection="1">
      <alignment horizontal="left" vertical="center"/>
      <protection locked="0"/>
    </xf>
    <xf numFmtId="0" fontId="24" fillId="0" borderId="0" xfId="20" applyFont="1" applyAlignment="1">
      <alignment horizontal="left" vertical="center" wrapText="1"/>
      <protection/>
    </xf>
    <xf numFmtId="49" fontId="11" fillId="2" borderId="0" xfId="0" applyNumberFormat="1" applyFont="1" applyFill="1" applyBorder="1" applyAlignment="1">
      <alignment horizontal="center"/>
    </xf>
    <xf numFmtId="49" fontId="4" fillId="3" borderId="0" xfId="0" applyNumberFormat="1" applyFont="1" applyFill="1" applyBorder="1" applyAlignment="1">
      <alignment horizontal="center"/>
    </xf>
    <xf numFmtId="49" fontId="4" fillId="4" borderId="0" xfId="0" applyNumberFormat="1" applyFont="1" applyFill="1" applyBorder="1" applyAlignment="1">
      <alignment horizontal="center"/>
    </xf>
    <xf numFmtId="49" fontId="4" fillId="2" borderId="0" xfId="0" applyNumberFormat="1" applyFont="1" applyFill="1" applyBorder="1" applyAlignment="1">
      <alignment horizontal="center"/>
    </xf>
    <xf numFmtId="49" fontId="8" fillId="3" borderId="2"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2"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008080"/>
      <rgbColor rgb="00C0C0C0"/>
      <rgbColor rgb="00808080"/>
      <rgbColor rgb="009999FF"/>
      <rgbColor rgb="00993366"/>
      <rgbColor rgb="00FFFFCC"/>
      <rgbColor rgb="00DEEBF7"/>
      <rgbColor rgb="00660066"/>
      <rgbColor rgb="00FF8080"/>
      <rgbColor rgb="000066CC"/>
      <rgbColor rgb="00DBDBDB"/>
      <rgbColor rgb="00000080"/>
      <rgbColor rgb="00FF00FF"/>
      <rgbColor rgb="00FFFF00"/>
      <rgbColor rgb="0000FFFF"/>
      <rgbColor rgb="00800080"/>
      <rgbColor rgb="00800000"/>
      <rgbColor rgb="00008080"/>
      <rgbColor rgb="000000FF"/>
      <rgbColor rgb="0000B0F0"/>
      <rgbColor rgb="00CCFFFF"/>
      <rgbColor rgb="00E2F0D9"/>
      <rgbColor rgb="00FFFF99"/>
      <rgbColor rgb="0099CCFF"/>
      <rgbColor rgb="00FF99CC"/>
      <rgbColor rgb="00CC99FF"/>
      <rgbColor rgb="00FFCC99"/>
      <rgbColor rgb="004472C4"/>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6"/>
  <sheetViews>
    <sheetView showGridLines="0" workbookViewId="0" topLeftCell="A1">
      <selection activeCell="I19" sqref="I19"/>
    </sheetView>
  </sheetViews>
  <sheetFormatPr defaultColWidth="9.140625" defaultRowHeight="15"/>
  <cols>
    <col min="1" max="1" width="2.7109375" style="0" customWidth="1"/>
    <col min="2" max="2" width="17.28125" style="0" customWidth="1"/>
  </cols>
  <sheetData>
    <row r="1" spans="2:17" ht="91.5" customHeight="1">
      <c r="B1" s="191" t="s">
        <v>306</v>
      </c>
      <c r="C1" s="191"/>
      <c r="D1" s="191"/>
      <c r="E1" s="191"/>
      <c r="F1" s="191"/>
      <c r="G1" s="191"/>
      <c r="H1" s="191"/>
      <c r="I1" s="191"/>
      <c r="J1" s="191"/>
      <c r="K1" s="191"/>
      <c r="L1" s="191"/>
      <c r="M1" s="191"/>
      <c r="N1" s="191"/>
      <c r="O1" s="191"/>
      <c r="P1" s="191"/>
      <c r="Q1" s="191"/>
    </row>
    <row r="2" spans="2:3" ht="18.75">
      <c r="B2" s="186"/>
      <c r="C2" s="186"/>
    </row>
    <row r="3" spans="2:18" ht="28.5" customHeight="1">
      <c r="B3" s="186"/>
      <c r="C3" s="187" t="s">
        <v>300</v>
      </c>
      <c r="D3" s="188"/>
      <c r="E3" s="189"/>
      <c r="F3" s="189"/>
      <c r="G3" s="189"/>
      <c r="H3" s="189"/>
      <c r="I3" s="189"/>
      <c r="J3" s="189"/>
      <c r="K3" s="189"/>
      <c r="L3" s="189"/>
      <c r="M3" s="189"/>
      <c r="N3" s="189"/>
      <c r="O3" s="189"/>
      <c r="P3" s="189"/>
      <c r="Q3" s="189"/>
      <c r="R3" s="190"/>
    </row>
    <row r="4" spans="2:10" ht="18.75">
      <c r="B4" s="186"/>
      <c r="C4" s="187"/>
      <c r="D4" s="185"/>
      <c r="E4" s="185"/>
      <c r="F4" s="185"/>
      <c r="G4" s="185"/>
      <c r="H4" s="185"/>
      <c r="I4" s="185"/>
      <c r="J4" s="185"/>
    </row>
    <row r="5" spans="2:10" ht="28.5" customHeight="1">
      <c r="B5" s="186"/>
      <c r="C5" s="187" t="s">
        <v>307</v>
      </c>
      <c r="D5" s="188"/>
      <c r="E5" s="189"/>
      <c r="F5" s="190"/>
      <c r="G5" s="185"/>
      <c r="H5" s="185"/>
      <c r="I5" s="185"/>
      <c r="J5" s="185"/>
    </row>
    <row r="6" spans="2:3" ht="18.75">
      <c r="B6" s="186"/>
      <c r="C6" s="186"/>
    </row>
    <row r="7" spans="2:18" ht="28.5" customHeight="1">
      <c r="B7" s="186"/>
      <c r="C7" s="187" t="s">
        <v>301</v>
      </c>
      <c r="D7" s="188"/>
      <c r="E7" s="189"/>
      <c r="F7" s="189"/>
      <c r="G7" s="189"/>
      <c r="H7" s="189"/>
      <c r="I7" s="189"/>
      <c r="J7" s="189"/>
      <c r="K7" s="189"/>
      <c r="L7" s="189"/>
      <c r="M7" s="189"/>
      <c r="N7" s="189"/>
      <c r="O7" s="189"/>
      <c r="P7" s="189"/>
      <c r="Q7" s="189"/>
      <c r="R7" s="190"/>
    </row>
    <row r="8" spans="2:3" ht="18.75">
      <c r="B8" s="186"/>
      <c r="C8" s="186"/>
    </row>
    <row r="9" spans="2:6" ht="28.5" customHeight="1">
      <c r="B9" s="186"/>
      <c r="C9" s="187" t="s">
        <v>302</v>
      </c>
      <c r="D9" s="188"/>
      <c r="E9" s="189"/>
      <c r="F9" s="190"/>
    </row>
    <row r="10" spans="2:3" ht="18.75">
      <c r="B10" s="186"/>
      <c r="C10" s="186"/>
    </row>
    <row r="11" spans="2:6" ht="28.5" customHeight="1">
      <c r="B11" s="186"/>
      <c r="C11" s="187" t="s">
        <v>303</v>
      </c>
      <c r="D11" s="188"/>
      <c r="E11" s="189"/>
      <c r="F11" s="190"/>
    </row>
    <row r="12" spans="2:3" ht="18.75">
      <c r="B12" s="186"/>
      <c r="C12" s="186"/>
    </row>
    <row r="13" spans="2:6" ht="28.5" customHeight="1">
      <c r="B13" s="186"/>
      <c r="C13" s="187" t="s">
        <v>304</v>
      </c>
      <c r="D13" s="188"/>
      <c r="E13" s="189"/>
      <c r="F13" s="190"/>
    </row>
    <row r="14" spans="2:3" ht="18.75">
      <c r="B14" s="186"/>
      <c r="C14" s="186"/>
    </row>
    <row r="15" spans="2:6" ht="28.5" customHeight="1">
      <c r="B15" s="186"/>
      <c r="C15" s="187" t="s">
        <v>305</v>
      </c>
      <c r="D15" s="188"/>
      <c r="E15" s="189"/>
      <c r="F15" s="190"/>
    </row>
    <row r="16" spans="2:3" ht="18.75">
      <c r="B16" s="186"/>
      <c r="C16" s="186"/>
    </row>
  </sheetData>
  <sheetProtection sheet="1" objects="1" scenarios="1"/>
  <mergeCells count="8">
    <mergeCell ref="D13:F13"/>
    <mergeCell ref="D15:F15"/>
    <mergeCell ref="D5:F5"/>
    <mergeCell ref="D9:F9"/>
    <mergeCell ref="D11:F11"/>
    <mergeCell ref="D3:R3"/>
    <mergeCell ref="D7:R7"/>
    <mergeCell ref="B1:Q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7"/>
  <sheetViews>
    <sheetView tabSelected="1" zoomScale="96" zoomScaleNormal="96" workbookViewId="0" topLeftCell="A64">
      <selection activeCell="G87" sqref="G87"/>
    </sheetView>
  </sheetViews>
  <sheetFormatPr defaultColWidth="8.8515625" defaultRowHeight="15"/>
  <cols>
    <col min="1" max="1" width="54.8515625" style="1" customWidth="1"/>
    <col min="2" max="2" width="6.00390625" style="2" customWidth="1"/>
    <col min="3" max="3" width="97.421875" style="3" customWidth="1"/>
    <col min="4" max="4" width="17.421875" style="4" customWidth="1"/>
    <col min="5" max="5" width="11.57421875" style="4" customWidth="1"/>
    <col min="6" max="6" width="24.140625" style="143" bestFit="1" customWidth="1"/>
    <col min="7" max="7" width="22.421875" style="147" bestFit="1" customWidth="1"/>
    <col min="8" max="8" width="8.8515625" style="5" customWidth="1"/>
    <col min="9" max="14" width="8.8515625" style="6" customWidth="1"/>
    <col min="15" max="1024" width="8.8515625" style="1" customWidth="1"/>
  </cols>
  <sheetData>
    <row r="1" spans="1:1024" ht="18.75">
      <c r="A1" s="178"/>
      <c r="B1" s="179" t="s">
        <v>298</v>
      </c>
      <c r="C1" s="181"/>
      <c r="D1" s="116"/>
      <c r="E1" s="11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row>
    <row r="2" spans="1:1024" ht="15">
      <c r="A2" s="6"/>
      <c r="B2" s="115"/>
      <c r="C2" s="59"/>
      <c r="D2" s="116"/>
      <c r="E2" s="11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row>
    <row r="3" spans="1:1024" ht="15">
      <c r="A3" s="6"/>
      <c r="B3" s="115"/>
      <c r="C3" s="59"/>
      <c r="D3" s="116"/>
      <c r="E3" s="11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row>
    <row r="4" spans="2:5" ht="15">
      <c r="B4" s="7"/>
      <c r="C4" s="8" t="s">
        <v>299</v>
      </c>
      <c r="D4" s="9"/>
      <c r="E4" s="9"/>
    </row>
    <row r="5" spans="1:5" ht="15">
      <c r="A5" s="8"/>
      <c r="B5" s="7"/>
      <c r="D5" s="9"/>
      <c r="E5" s="9"/>
    </row>
    <row r="6" spans="1:5" ht="15">
      <c r="A6" s="8"/>
      <c r="B6" s="7"/>
      <c r="D6" s="9"/>
      <c r="E6" s="9"/>
    </row>
    <row r="7" spans="1:8" ht="21">
      <c r="A7" s="10"/>
      <c r="B7" s="195" t="s">
        <v>0</v>
      </c>
      <c r="C7" s="195"/>
      <c r="D7" s="11"/>
      <c r="E7" s="11"/>
      <c r="F7" s="192" t="s">
        <v>291</v>
      </c>
      <c r="G7" s="192"/>
      <c r="H7" s="12"/>
    </row>
    <row r="8" spans="1:7" ht="15">
      <c r="A8" s="10"/>
      <c r="B8" s="13"/>
      <c r="C8" s="14"/>
      <c r="D8" s="11"/>
      <c r="E8" s="11"/>
      <c r="F8" s="11"/>
      <c r="G8" s="11"/>
    </row>
    <row r="9" spans="1:14" s="21" customFormat="1" ht="15.75">
      <c r="A9" s="15" t="s">
        <v>1</v>
      </c>
      <c r="B9" s="16"/>
      <c r="C9" s="17" t="s">
        <v>2</v>
      </c>
      <c r="D9" s="18" t="s">
        <v>3</v>
      </c>
      <c r="E9" s="18" t="s">
        <v>4</v>
      </c>
      <c r="F9" s="144" t="s">
        <v>289</v>
      </c>
      <c r="G9" s="168" t="s">
        <v>290</v>
      </c>
      <c r="H9" s="20"/>
      <c r="I9" s="19"/>
      <c r="J9" s="19"/>
      <c r="K9" s="19"/>
      <c r="L9" s="19"/>
      <c r="M9" s="19"/>
      <c r="N9" s="19"/>
    </row>
    <row r="10" spans="1:7" ht="15">
      <c r="A10" s="22"/>
      <c r="B10" s="23"/>
      <c r="C10" s="24" t="s">
        <v>5</v>
      </c>
      <c r="D10" s="25"/>
      <c r="E10" s="26"/>
      <c r="F10" s="142"/>
      <c r="G10" s="148"/>
    </row>
    <row r="11" spans="1:7" ht="15">
      <c r="A11" s="27"/>
      <c r="B11" s="23"/>
      <c r="C11" s="24" t="s">
        <v>6</v>
      </c>
      <c r="D11" s="25"/>
      <c r="E11" s="26"/>
      <c r="F11" s="142"/>
      <c r="G11" s="148"/>
    </row>
    <row r="12" spans="1:7" ht="15">
      <c r="A12" s="27"/>
      <c r="B12" s="23" t="s">
        <v>7</v>
      </c>
      <c r="C12" s="28" t="s">
        <v>8</v>
      </c>
      <c r="D12" s="25" t="s">
        <v>9</v>
      </c>
      <c r="E12" s="29">
        <v>20</v>
      </c>
      <c r="F12" s="180"/>
      <c r="G12" s="149">
        <f>F12*E12</f>
        <v>0</v>
      </c>
    </row>
    <row r="13" spans="1:7" ht="15">
      <c r="A13" s="27"/>
      <c r="B13" s="23" t="s">
        <v>10</v>
      </c>
      <c r="C13" s="28" t="s">
        <v>11</v>
      </c>
      <c r="D13" s="25" t="s">
        <v>9</v>
      </c>
      <c r="E13" s="30">
        <v>10</v>
      </c>
      <c r="F13" s="180"/>
      <c r="G13" s="149">
        <f>F13*E13</f>
        <v>0</v>
      </c>
    </row>
    <row r="14" spans="1:7" ht="15">
      <c r="A14" s="27"/>
      <c r="B14" s="23"/>
      <c r="C14" s="24" t="s">
        <v>12</v>
      </c>
      <c r="D14" s="25"/>
      <c r="E14" s="26"/>
      <c r="F14" s="142"/>
      <c r="G14" s="148"/>
    </row>
    <row r="15" spans="1:7" ht="15">
      <c r="A15" s="27"/>
      <c r="B15" s="23" t="s">
        <v>13</v>
      </c>
      <c r="C15" s="28" t="s">
        <v>8</v>
      </c>
      <c r="D15" s="25" t="s">
        <v>14</v>
      </c>
      <c r="E15" s="30">
        <v>15</v>
      </c>
      <c r="F15" s="180"/>
      <c r="G15" s="149">
        <f>F15*E15</f>
        <v>0</v>
      </c>
    </row>
    <row r="16" spans="1:7" ht="15">
      <c r="A16" s="27"/>
      <c r="B16" s="23" t="s">
        <v>15</v>
      </c>
      <c r="C16" s="28" t="s">
        <v>11</v>
      </c>
      <c r="D16" s="25" t="s">
        <v>14</v>
      </c>
      <c r="E16" s="30">
        <v>4</v>
      </c>
      <c r="F16" s="180"/>
      <c r="G16" s="149">
        <f>F16*E16</f>
        <v>0</v>
      </c>
    </row>
    <row r="17" spans="1:7" ht="15">
      <c r="A17" s="27"/>
      <c r="B17" s="23"/>
      <c r="C17" s="24" t="s">
        <v>16</v>
      </c>
      <c r="D17" s="25"/>
      <c r="E17" s="26"/>
      <c r="F17" s="142"/>
      <c r="G17" s="148"/>
    </row>
    <row r="18" spans="1:7" ht="15">
      <c r="A18" s="27"/>
      <c r="B18" s="23" t="s">
        <v>17</v>
      </c>
      <c r="C18" s="31" t="s">
        <v>18</v>
      </c>
      <c r="D18" s="25" t="s">
        <v>9</v>
      </c>
      <c r="E18" s="29">
        <v>12</v>
      </c>
      <c r="F18" s="180"/>
      <c r="G18" s="149">
        <f>F18*E18</f>
        <v>0</v>
      </c>
    </row>
    <row r="19" spans="1:7" ht="15">
      <c r="A19" s="27"/>
      <c r="B19" s="23" t="s">
        <v>19</v>
      </c>
      <c r="C19" s="28" t="s">
        <v>20</v>
      </c>
      <c r="D19" s="25" t="s">
        <v>9</v>
      </c>
      <c r="E19" s="30">
        <v>2</v>
      </c>
      <c r="F19" s="180"/>
      <c r="G19" s="149">
        <f>F19*E19</f>
        <v>0</v>
      </c>
    </row>
    <row r="20" spans="1:7" ht="15">
      <c r="A20" s="27"/>
      <c r="B20" s="23"/>
      <c r="C20" s="24" t="s">
        <v>21</v>
      </c>
      <c r="D20" s="25"/>
      <c r="E20" s="26"/>
      <c r="F20" s="142"/>
      <c r="G20" s="148"/>
    </row>
    <row r="21" spans="1:7" ht="15">
      <c r="A21" s="27"/>
      <c r="B21" s="23" t="s">
        <v>22</v>
      </c>
      <c r="C21" s="28" t="s">
        <v>23</v>
      </c>
      <c r="D21" s="25" t="s">
        <v>9</v>
      </c>
      <c r="E21" s="26">
        <v>7</v>
      </c>
      <c r="F21" s="180"/>
      <c r="G21" s="149">
        <f>F21*E21</f>
        <v>0</v>
      </c>
    </row>
    <row r="22" spans="1:7" ht="15">
      <c r="A22" s="32" t="s">
        <v>24</v>
      </c>
      <c r="B22" s="23" t="s">
        <v>25</v>
      </c>
      <c r="C22" s="28" t="s">
        <v>20</v>
      </c>
      <c r="D22" s="25" t="s">
        <v>9</v>
      </c>
      <c r="E22" s="26">
        <v>4.5</v>
      </c>
      <c r="F22" s="180"/>
      <c r="G22" s="149">
        <f>F22*E22</f>
        <v>0</v>
      </c>
    </row>
    <row r="23" spans="1:7" ht="15">
      <c r="A23" s="32" t="s">
        <v>26</v>
      </c>
      <c r="B23" s="23"/>
      <c r="C23" s="24" t="s">
        <v>27</v>
      </c>
      <c r="D23" s="25"/>
      <c r="E23" s="26"/>
      <c r="F23" s="142"/>
      <c r="G23" s="148"/>
    </row>
    <row r="24" spans="1:7" ht="15">
      <c r="A24" s="27"/>
      <c r="B24" s="23" t="s">
        <v>28</v>
      </c>
      <c r="C24" s="28" t="s">
        <v>29</v>
      </c>
      <c r="D24" s="25" t="s">
        <v>9</v>
      </c>
      <c r="E24" s="29">
        <v>12</v>
      </c>
      <c r="F24" s="180"/>
      <c r="G24" s="149">
        <f>F24*E24</f>
        <v>0</v>
      </c>
    </row>
    <row r="25" spans="1:7" ht="15">
      <c r="A25" s="27"/>
      <c r="B25" s="33" t="s">
        <v>30</v>
      </c>
      <c r="C25" s="34" t="s">
        <v>31</v>
      </c>
      <c r="D25" s="35" t="s">
        <v>9</v>
      </c>
      <c r="E25" s="36">
        <v>2</v>
      </c>
      <c r="F25" s="180"/>
      <c r="G25" s="149">
        <f>F25*E25</f>
        <v>0</v>
      </c>
    </row>
    <row r="26" spans="1:7" ht="15">
      <c r="A26" s="27"/>
      <c r="B26" s="33"/>
      <c r="C26" s="37" t="s">
        <v>32</v>
      </c>
      <c r="D26" s="35"/>
      <c r="E26" s="38"/>
      <c r="F26" s="142"/>
      <c r="G26" s="148"/>
    </row>
    <row r="27" spans="1:7" ht="15">
      <c r="A27" s="27"/>
      <c r="B27" s="33" t="s">
        <v>33</v>
      </c>
      <c r="C27" s="34" t="s">
        <v>34</v>
      </c>
      <c r="D27" s="35" t="s">
        <v>9</v>
      </c>
      <c r="E27" s="36">
        <v>6</v>
      </c>
      <c r="F27" s="180"/>
      <c r="G27" s="149">
        <f>F27*E27</f>
        <v>0</v>
      </c>
    </row>
    <row r="28" spans="1:7" ht="15">
      <c r="A28" s="27"/>
      <c r="B28" s="33" t="s">
        <v>35</v>
      </c>
      <c r="C28" s="34" t="s">
        <v>36</v>
      </c>
      <c r="D28" s="35" t="s">
        <v>9</v>
      </c>
      <c r="E28" s="36">
        <v>4</v>
      </c>
      <c r="F28" s="180"/>
      <c r="G28" s="149">
        <f>F28*E28</f>
        <v>0</v>
      </c>
    </row>
    <row r="29" spans="1:7" ht="15">
      <c r="A29" s="27"/>
      <c r="B29" s="33" t="s">
        <v>37</v>
      </c>
      <c r="C29" s="34" t="s">
        <v>31</v>
      </c>
      <c r="D29" s="35" t="s">
        <v>9</v>
      </c>
      <c r="E29" s="36">
        <v>2</v>
      </c>
      <c r="F29" s="180"/>
      <c r="G29" s="149">
        <f>F29*E29</f>
        <v>0</v>
      </c>
    </row>
    <row r="30" spans="1:7" ht="15">
      <c r="A30" s="27"/>
      <c r="B30" s="23"/>
      <c r="C30" s="24" t="s">
        <v>38</v>
      </c>
      <c r="D30" s="25"/>
      <c r="E30" s="26"/>
      <c r="F30" s="142"/>
      <c r="G30" s="148"/>
    </row>
    <row r="31" spans="1:7" ht="15">
      <c r="A31" s="39"/>
      <c r="B31" s="23" t="s">
        <v>39</v>
      </c>
      <c r="C31" s="28" t="s">
        <v>40</v>
      </c>
      <c r="D31" s="25" t="s">
        <v>41</v>
      </c>
      <c r="E31" s="30">
        <v>5</v>
      </c>
      <c r="F31" s="180"/>
      <c r="G31" s="149">
        <f>F31*E31</f>
        <v>0</v>
      </c>
    </row>
    <row r="32" spans="1:7" ht="15">
      <c r="A32" s="40"/>
      <c r="B32" s="23" t="s">
        <v>42</v>
      </c>
      <c r="C32" s="28" t="s">
        <v>43</v>
      </c>
      <c r="D32" s="25" t="s">
        <v>41</v>
      </c>
      <c r="E32" s="30">
        <v>0.5</v>
      </c>
      <c r="F32" s="180"/>
      <c r="G32" s="149">
        <f>F32*E32</f>
        <v>0</v>
      </c>
    </row>
    <row r="33" spans="1:7" ht="15">
      <c r="A33" s="40"/>
      <c r="B33" s="23" t="s">
        <v>44</v>
      </c>
      <c r="C33" s="24" t="s">
        <v>45</v>
      </c>
      <c r="D33" s="25" t="s">
        <v>46</v>
      </c>
      <c r="E33" s="30">
        <v>7</v>
      </c>
      <c r="F33" s="180"/>
      <c r="G33" s="149">
        <f>F33*E33</f>
        <v>0</v>
      </c>
    </row>
    <row r="34" spans="1:7" ht="15">
      <c r="A34" s="41"/>
      <c r="B34" s="23"/>
      <c r="C34" s="24" t="s">
        <v>47</v>
      </c>
      <c r="D34" s="25"/>
      <c r="E34" s="26"/>
      <c r="F34" s="142"/>
      <c r="G34" s="148"/>
    </row>
    <row r="35" spans="1:7" ht="15">
      <c r="A35" s="41"/>
      <c r="B35" s="23" t="s">
        <v>48</v>
      </c>
      <c r="C35" s="42" t="s">
        <v>49</v>
      </c>
      <c r="D35" s="25" t="s">
        <v>41</v>
      </c>
      <c r="E35" s="141">
        <v>0.8</v>
      </c>
      <c r="F35" s="180"/>
      <c r="G35" s="149">
        <f>F35*E35</f>
        <v>0</v>
      </c>
    </row>
    <row r="36" spans="1:7" ht="15">
      <c r="A36" s="40"/>
      <c r="B36" s="23" t="s">
        <v>50</v>
      </c>
      <c r="C36" s="42" t="s">
        <v>51</v>
      </c>
      <c r="D36" s="25" t="s">
        <v>41</v>
      </c>
      <c r="E36" s="141">
        <v>0.3</v>
      </c>
      <c r="F36" s="180"/>
      <c r="G36" s="149">
        <f>F36*E36</f>
        <v>0</v>
      </c>
    </row>
    <row r="37" spans="1:8" s="6" customFormat="1" ht="15">
      <c r="A37" s="43"/>
      <c r="B37" s="44"/>
      <c r="C37" s="45"/>
      <c r="D37" s="46"/>
      <c r="E37" s="47"/>
      <c r="F37" s="145" t="s">
        <v>292</v>
      </c>
      <c r="G37" s="150">
        <f>MIN(SUM(G12:G36),40)</f>
        <v>0</v>
      </c>
      <c r="H37" s="5"/>
    </row>
    <row r="38" spans="1:7" ht="15">
      <c r="A38" s="48"/>
      <c r="B38" s="23"/>
      <c r="C38" s="24" t="s">
        <v>52</v>
      </c>
      <c r="D38" s="25"/>
      <c r="E38" s="26"/>
      <c r="F38" s="142"/>
      <c r="G38" s="148"/>
    </row>
    <row r="39" spans="1:7" ht="15">
      <c r="A39" s="49"/>
      <c r="B39" s="23"/>
      <c r="C39" s="24" t="s">
        <v>53</v>
      </c>
      <c r="D39" s="25"/>
      <c r="E39" s="26"/>
      <c r="F39" s="142"/>
      <c r="G39" s="148"/>
    </row>
    <row r="40" spans="1:7" ht="15">
      <c r="A40" s="50"/>
      <c r="B40" s="23" t="s">
        <v>54</v>
      </c>
      <c r="C40" s="28" t="s">
        <v>55</v>
      </c>
      <c r="D40" s="25" t="s">
        <v>56</v>
      </c>
      <c r="E40" s="30">
        <v>2</v>
      </c>
      <c r="F40" s="180"/>
      <c r="G40" s="149">
        <f>F40*E40</f>
        <v>0</v>
      </c>
    </row>
    <row r="41" spans="1:7" ht="15">
      <c r="A41" s="50"/>
      <c r="B41" s="23" t="s">
        <v>57</v>
      </c>
      <c r="C41" s="28" t="s">
        <v>58</v>
      </c>
      <c r="D41" s="25" t="s">
        <v>56</v>
      </c>
      <c r="E41" s="26">
        <v>0.5</v>
      </c>
      <c r="F41" s="180"/>
      <c r="G41" s="149">
        <f>F41*E41</f>
        <v>0</v>
      </c>
    </row>
    <row r="42" spans="1:7" ht="15">
      <c r="A42" s="50"/>
      <c r="B42" s="23"/>
      <c r="C42" s="24" t="s">
        <v>59</v>
      </c>
      <c r="D42" s="25"/>
      <c r="E42" s="26"/>
      <c r="F42" s="142"/>
      <c r="G42" s="148"/>
    </row>
    <row r="43" spans="1:7" ht="15">
      <c r="A43" s="27"/>
      <c r="B43" s="23" t="s">
        <v>60</v>
      </c>
      <c r="C43" s="28" t="s">
        <v>61</v>
      </c>
      <c r="D43" s="25" t="s">
        <v>62</v>
      </c>
      <c r="E43" s="26">
        <v>1.5</v>
      </c>
      <c r="F43" s="180"/>
      <c r="G43" s="149">
        <f>F43*E43</f>
        <v>0</v>
      </c>
    </row>
    <row r="44" spans="1:7" ht="15">
      <c r="A44" s="27"/>
      <c r="B44" s="23" t="s">
        <v>63</v>
      </c>
      <c r="C44" s="28" t="s">
        <v>64</v>
      </c>
      <c r="D44" s="25" t="s">
        <v>65</v>
      </c>
      <c r="E44" s="26">
        <v>0.5</v>
      </c>
      <c r="F44" s="180"/>
      <c r="G44" s="149">
        <f>F44*E44</f>
        <v>0</v>
      </c>
    </row>
    <row r="45" spans="1:7" ht="15">
      <c r="A45" s="27"/>
      <c r="B45" s="23"/>
      <c r="C45" s="24" t="s">
        <v>66</v>
      </c>
      <c r="D45" s="25"/>
      <c r="E45" s="26"/>
      <c r="F45" s="142"/>
      <c r="G45" s="148"/>
    </row>
    <row r="46" spans="1:7" ht="15">
      <c r="A46" s="27"/>
      <c r="B46" s="23" t="s">
        <v>67</v>
      </c>
      <c r="C46" s="28" t="s">
        <v>68</v>
      </c>
      <c r="D46" s="25" t="s">
        <v>69</v>
      </c>
      <c r="E46" s="26">
        <v>0.5</v>
      </c>
      <c r="F46" s="180"/>
      <c r="G46" s="149">
        <f>F46*E46</f>
        <v>0</v>
      </c>
    </row>
    <row r="47" spans="1:7" ht="15">
      <c r="A47" s="27"/>
      <c r="B47" s="23" t="s">
        <v>70</v>
      </c>
      <c r="C47" s="28" t="s">
        <v>71</v>
      </c>
      <c r="D47" s="25" t="s">
        <v>69</v>
      </c>
      <c r="E47" s="26">
        <v>0.2</v>
      </c>
      <c r="F47" s="180"/>
      <c r="G47" s="149">
        <f>F47*E47</f>
        <v>0</v>
      </c>
    </row>
    <row r="48" spans="1:7" ht="15">
      <c r="A48" s="32" t="s">
        <v>72</v>
      </c>
      <c r="B48" s="23"/>
      <c r="C48" s="24" t="s">
        <v>73</v>
      </c>
      <c r="D48" s="25"/>
      <c r="E48" s="26"/>
      <c r="F48" s="142"/>
      <c r="G48" s="148"/>
    </row>
    <row r="49" spans="1:7" ht="15">
      <c r="A49" s="51" t="s">
        <v>74</v>
      </c>
      <c r="B49" s="23" t="s">
        <v>75</v>
      </c>
      <c r="C49" s="28" t="s">
        <v>76</v>
      </c>
      <c r="D49" s="25" t="s">
        <v>77</v>
      </c>
      <c r="E49" s="26">
        <v>0.1</v>
      </c>
      <c r="F49" s="180"/>
      <c r="G49" s="149">
        <f>F49*E49</f>
        <v>0</v>
      </c>
    </row>
    <row r="50" spans="1:7" ht="15">
      <c r="A50" s="32" t="s">
        <v>78</v>
      </c>
      <c r="B50" s="23"/>
      <c r="C50" s="24" t="s">
        <v>79</v>
      </c>
      <c r="D50" s="25"/>
      <c r="E50" s="26"/>
      <c r="F50" s="142"/>
      <c r="G50" s="148"/>
    </row>
    <row r="51" spans="1:7" ht="15">
      <c r="A51" s="27"/>
      <c r="B51" s="23" t="s">
        <v>80</v>
      </c>
      <c r="C51" s="28" t="s">
        <v>81</v>
      </c>
      <c r="D51" s="25" t="s">
        <v>82</v>
      </c>
      <c r="E51" s="26">
        <v>0.5</v>
      </c>
      <c r="F51" s="180"/>
      <c r="G51" s="149">
        <f>F51*E51</f>
        <v>0</v>
      </c>
    </row>
    <row r="52" spans="1:7" ht="15">
      <c r="A52" s="27"/>
      <c r="B52" s="23" t="s">
        <v>83</v>
      </c>
      <c r="C52" s="28" t="s">
        <v>84</v>
      </c>
      <c r="D52" s="25" t="s">
        <v>82</v>
      </c>
      <c r="E52" s="26">
        <v>0.3</v>
      </c>
      <c r="F52" s="180"/>
      <c r="G52" s="149">
        <f>F52*E52</f>
        <v>0</v>
      </c>
    </row>
    <row r="53" spans="1:7" ht="15">
      <c r="A53" s="27"/>
      <c r="B53" s="23"/>
      <c r="C53" s="24" t="s">
        <v>85</v>
      </c>
      <c r="D53" s="25"/>
      <c r="E53" s="26"/>
      <c r="F53" s="142"/>
      <c r="G53" s="148"/>
    </row>
    <row r="54" spans="1:7" ht="15">
      <c r="A54" s="27"/>
      <c r="B54" s="23" t="s">
        <v>86</v>
      </c>
      <c r="C54" s="28" t="s">
        <v>87</v>
      </c>
      <c r="D54" s="25" t="s">
        <v>88</v>
      </c>
      <c r="E54" s="30">
        <v>0.5</v>
      </c>
      <c r="F54" s="180"/>
      <c r="G54" s="149">
        <f>F54*E54</f>
        <v>0</v>
      </c>
    </row>
    <row r="55" spans="1:7" ht="15">
      <c r="A55" s="27"/>
      <c r="B55" s="23" t="s">
        <v>89</v>
      </c>
      <c r="C55" s="28" t="s">
        <v>84</v>
      </c>
      <c r="D55" s="25" t="s">
        <v>88</v>
      </c>
      <c r="E55" s="26">
        <v>0.2</v>
      </c>
      <c r="F55" s="180"/>
      <c r="G55" s="149">
        <f>F55*E55</f>
        <v>0</v>
      </c>
    </row>
    <row r="56" spans="1:7" ht="15">
      <c r="A56" s="27"/>
      <c r="B56" s="23" t="s">
        <v>90</v>
      </c>
      <c r="C56" s="24" t="s">
        <v>91</v>
      </c>
      <c r="D56" s="25" t="s">
        <v>92</v>
      </c>
      <c r="E56" s="30">
        <v>0.2</v>
      </c>
      <c r="F56" s="180"/>
      <c r="G56" s="149">
        <f>F56*E56</f>
        <v>0</v>
      </c>
    </row>
    <row r="57" spans="1:7" ht="15">
      <c r="A57" s="27"/>
      <c r="B57" s="23"/>
      <c r="C57" s="24" t="s">
        <v>93</v>
      </c>
      <c r="D57" s="25"/>
      <c r="E57" s="26"/>
      <c r="F57" s="142"/>
      <c r="G57" s="148"/>
    </row>
    <row r="58" spans="1:7" ht="15">
      <c r="A58" s="27"/>
      <c r="B58" s="23" t="s">
        <v>94</v>
      </c>
      <c r="C58" s="28" t="s">
        <v>95</v>
      </c>
      <c r="D58" s="25" t="s">
        <v>69</v>
      </c>
      <c r="E58" s="26">
        <v>0.3</v>
      </c>
      <c r="F58" s="180"/>
      <c r="G58" s="149">
        <f>F58*E58</f>
        <v>0</v>
      </c>
    </row>
    <row r="59" spans="1:7" ht="15">
      <c r="A59" s="27"/>
      <c r="B59" s="23" t="s">
        <v>96</v>
      </c>
      <c r="C59" s="28" t="s">
        <v>97</v>
      </c>
      <c r="D59" s="25" t="s">
        <v>69</v>
      </c>
      <c r="E59" s="26">
        <v>0.2</v>
      </c>
      <c r="F59" s="180"/>
      <c r="G59" s="149">
        <f>F59*E59</f>
        <v>0</v>
      </c>
    </row>
    <row r="60" spans="1:7" ht="15">
      <c r="A60" s="52"/>
      <c r="B60" s="23" t="s">
        <v>98</v>
      </c>
      <c r="C60" s="28" t="s">
        <v>99</v>
      </c>
      <c r="D60" s="25" t="s">
        <v>69</v>
      </c>
      <c r="E60" s="26">
        <v>0.1</v>
      </c>
      <c r="F60" s="180"/>
      <c r="G60" s="149">
        <f>F60*E60</f>
        <v>0</v>
      </c>
    </row>
    <row r="61" spans="2:8" s="6" customFormat="1" ht="15">
      <c r="B61" s="53"/>
      <c r="C61" s="54"/>
      <c r="D61" s="55"/>
      <c r="E61" s="56"/>
      <c r="F61" s="146" t="s">
        <v>292</v>
      </c>
      <c r="G61" s="150">
        <f>MIN(30,SUM(G40:G60))</f>
        <v>0</v>
      </c>
      <c r="H61" s="5"/>
    </row>
    <row r="62" spans="1:7" ht="12.75" customHeight="1">
      <c r="A62" s="60" t="s">
        <v>103</v>
      </c>
      <c r="B62" s="58" t="s">
        <v>100</v>
      </c>
      <c r="C62" s="24" t="s">
        <v>101</v>
      </c>
      <c r="D62" s="25" t="s">
        <v>102</v>
      </c>
      <c r="E62" s="30">
        <v>5</v>
      </c>
      <c r="F62" s="180"/>
      <c r="G62" s="149">
        <f aca="true" t="shared" si="0" ref="G62:G71">F62*E62</f>
        <v>0</v>
      </c>
    </row>
    <row r="63" spans="1:7" ht="15">
      <c r="A63" s="32" t="s">
        <v>106</v>
      </c>
      <c r="B63" s="58" t="s">
        <v>104</v>
      </c>
      <c r="C63" s="24" t="s">
        <v>105</v>
      </c>
      <c r="D63" s="25" t="s">
        <v>102</v>
      </c>
      <c r="E63" s="26">
        <v>2</v>
      </c>
      <c r="F63" s="180"/>
      <c r="G63" s="149">
        <f t="shared" si="0"/>
        <v>0</v>
      </c>
    </row>
    <row r="64" spans="1:7" ht="14.45" customHeight="1">
      <c r="A64" s="57" t="s">
        <v>74</v>
      </c>
      <c r="B64" s="58" t="s">
        <v>107</v>
      </c>
      <c r="C64" s="24" t="s">
        <v>108</v>
      </c>
      <c r="D64" s="25" t="s">
        <v>109</v>
      </c>
      <c r="E64" s="30">
        <v>4</v>
      </c>
      <c r="F64" s="180"/>
      <c r="G64" s="149">
        <f t="shared" si="0"/>
        <v>0</v>
      </c>
    </row>
    <row r="65" spans="1:1024" s="153" customFormat="1" ht="14.45" customHeight="1">
      <c r="A65" s="62" t="s">
        <v>113</v>
      </c>
      <c r="B65" s="58" t="s">
        <v>110</v>
      </c>
      <c r="C65" s="140" t="s">
        <v>111</v>
      </c>
      <c r="D65" s="137" t="s">
        <v>112</v>
      </c>
      <c r="E65" s="138">
        <v>1</v>
      </c>
      <c r="F65" s="180"/>
      <c r="G65" s="149">
        <f t="shared" si="0"/>
        <v>0</v>
      </c>
      <c r="H65" s="151"/>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2"/>
      <c r="GR65" s="152"/>
      <c r="GS65" s="152"/>
      <c r="GT65" s="152"/>
      <c r="GU65" s="152"/>
      <c r="GV65" s="152"/>
      <c r="GW65" s="152"/>
      <c r="GX65" s="152"/>
      <c r="GY65" s="152"/>
      <c r="GZ65" s="152"/>
      <c r="HA65" s="152"/>
      <c r="HB65" s="152"/>
      <c r="HC65" s="152"/>
      <c r="HD65" s="152"/>
      <c r="HE65" s="152"/>
      <c r="HF65" s="152"/>
      <c r="HG65" s="152"/>
      <c r="HH65" s="152"/>
      <c r="HI65" s="152"/>
      <c r="HJ65" s="152"/>
      <c r="HK65" s="152"/>
      <c r="HL65" s="152"/>
      <c r="HM65" s="152"/>
      <c r="HN65" s="152"/>
      <c r="HO65" s="152"/>
      <c r="HP65" s="152"/>
      <c r="HQ65" s="152"/>
      <c r="HR65" s="152"/>
      <c r="HS65" s="152"/>
      <c r="HT65" s="152"/>
      <c r="HU65" s="152"/>
      <c r="HV65" s="152"/>
      <c r="HW65" s="152"/>
      <c r="HX65" s="152"/>
      <c r="HY65" s="152"/>
      <c r="HZ65" s="152"/>
      <c r="IA65" s="152"/>
      <c r="IB65" s="152"/>
      <c r="IC65" s="152"/>
      <c r="ID65" s="152"/>
      <c r="IE65" s="152"/>
      <c r="IF65" s="152"/>
      <c r="IG65" s="152"/>
      <c r="IH65" s="152"/>
      <c r="II65" s="152"/>
      <c r="IJ65" s="152"/>
      <c r="IK65" s="152"/>
      <c r="IL65" s="152"/>
      <c r="IM65" s="152"/>
      <c r="IN65" s="152"/>
      <c r="IO65" s="152"/>
      <c r="IP65" s="152"/>
      <c r="IQ65" s="152"/>
      <c r="IR65" s="152"/>
      <c r="IS65" s="152"/>
      <c r="IT65" s="152"/>
      <c r="IU65" s="152"/>
      <c r="IV65" s="152"/>
      <c r="IW65" s="152"/>
      <c r="IX65" s="152"/>
      <c r="IY65" s="152"/>
      <c r="IZ65" s="152"/>
      <c r="JA65" s="152"/>
      <c r="JB65" s="152"/>
      <c r="JC65" s="152"/>
      <c r="JD65" s="152"/>
      <c r="JE65" s="152"/>
      <c r="JF65" s="152"/>
      <c r="JG65" s="152"/>
      <c r="JH65" s="152"/>
      <c r="JI65" s="152"/>
      <c r="JJ65" s="152"/>
      <c r="JK65" s="152"/>
      <c r="JL65" s="152"/>
      <c r="JM65" s="152"/>
      <c r="JN65" s="152"/>
      <c r="JO65" s="152"/>
      <c r="JP65" s="152"/>
      <c r="JQ65" s="152"/>
      <c r="JR65" s="152"/>
      <c r="JS65" s="152"/>
      <c r="JT65" s="152"/>
      <c r="JU65" s="152"/>
      <c r="JV65" s="152"/>
      <c r="JW65" s="152"/>
      <c r="JX65" s="152"/>
      <c r="JY65" s="152"/>
      <c r="JZ65" s="152"/>
      <c r="KA65" s="152"/>
      <c r="KB65" s="152"/>
      <c r="KC65" s="152"/>
      <c r="KD65" s="152"/>
      <c r="KE65" s="152"/>
      <c r="KF65" s="152"/>
      <c r="KG65" s="152"/>
      <c r="KH65" s="152"/>
      <c r="KI65" s="152"/>
      <c r="KJ65" s="152"/>
      <c r="KK65" s="152"/>
      <c r="KL65" s="152"/>
      <c r="KM65" s="152"/>
      <c r="KN65" s="152"/>
      <c r="KO65" s="152"/>
      <c r="KP65" s="152"/>
      <c r="KQ65" s="152"/>
      <c r="KR65" s="152"/>
      <c r="KS65" s="152"/>
      <c r="KT65" s="152"/>
      <c r="KU65" s="152"/>
      <c r="KV65" s="152"/>
      <c r="KW65" s="152"/>
      <c r="KX65" s="152"/>
      <c r="KY65" s="152"/>
      <c r="KZ65" s="152"/>
      <c r="LA65" s="152"/>
      <c r="LB65" s="152"/>
      <c r="LC65" s="152"/>
      <c r="LD65" s="152"/>
      <c r="LE65" s="152"/>
      <c r="LF65" s="152"/>
      <c r="LG65" s="152"/>
      <c r="LH65" s="152"/>
      <c r="LI65" s="152"/>
      <c r="LJ65" s="152"/>
      <c r="LK65" s="152"/>
      <c r="LL65" s="152"/>
      <c r="LM65" s="152"/>
      <c r="LN65" s="152"/>
      <c r="LO65" s="152"/>
      <c r="LP65" s="152"/>
      <c r="LQ65" s="152"/>
      <c r="LR65" s="152"/>
      <c r="LS65" s="152"/>
      <c r="LT65" s="152"/>
      <c r="LU65" s="152"/>
      <c r="LV65" s="152"/>
      <c r="LW65" s="152"/>
      <c r="LX65" s="152"/>
      <c r="LY65" s="152"/>
      <c r="LZ65" s="152"/>
      <c r="MA65" s="152"/>
      <c r="MB65" s="152"/>
      <c r="MC65" s="152"/>
      <c r="MD65" s="152"/>
      <c r="ME65" s="152"/>
      <c r="MF65" s="152"/>
      <c r="MG65" s="152"/>
      <c r="MH65" s="152"/>
      <c r="MI65" s="152"/>
      <c r="MJ65" s="152"/>
      <c r="MK65" s="152"/>
      <c r="ML65" s="152"/>
      <c r="MM65" s="152"/>
      <c r="MN65" s="152"/>
      <c r="MO65" s="152"/>
      <c r="MP65" s="152"/>
      <c r="MQ65" s="152"/>
      <c r="MR65" s="152"/>
      <c r="MS65" s="152"/>
      <c r="MT65" s="152"/>
      <c r="MU65" s="152"/>
      <c r="MV65" s="152"/>
      <c r="MW65" s="152"/>
      <c r="MX65" s="152"/>
      <c r="MY65" s="152"/>
      <c r="MZ65" s="152"/>
      <c r="NA65" s="152"/>
      <c r="NB65" s="152"/>
      <c r="NC65" s="152"/>
      <c r="ND65" s="152"/>
      <c r="NE65" s="152"/>
      <c r="NF65" s="152"/>
      <c r="NG65" s="152"/>
      <c r="NH65" s="152"/>
      <c r="NI65" s="152"/>
      <c r="NJ65" s="152"/>
      <c r="NK65" s="152"/>
      <c r="NL65" s="152"/>
      <c r="NM65" s="152"/>
      <c r="NN65" s="152"/>
      <c r="NO65" s="152"/>
      <c r="NP65" s="152"/>
      <c r="NQ65" s="152"/>
      <c r="NR65" s="152"/>
      <c r="NS65" s="152"/>
      <c r="NT65" s="152"/>
      <c r="NU65" s="152"/>
      <c r="NV65" s="152"/>
      <c r="NW65" s="152"/>
      <c r="NX65" s="152"/>
      <c r="NY65" s="152"/>
      <c r="NZ65" s="152"/>
      <c r="OA65" s="152"/>
      <c r="OB65" s="152"/>
      <c r="OC65" s="152"/>
      <c r="OD65" s="152"/>
      <c r="OE65" s="152"/>
      <c r="OF65" s="152"/>
      <c r="OG65" s="152"/>
      <c r="OH65" s="152"/>
      <c r="OI65" s="152"/>
      <c r="OJ65" s="152"/>
      <c r="OK65" s="152"/>
      <c r="OL65" s="152"/>
      <c r="OM65" s="152"/>
      <c r="ON65" s="152"/>
      <c r="OO65" s="152"/>
      <c r="OP65" s="152"/>
      <c r="OQ65" s="152"/>
      <c r="OR65" s="152"/>
      <c r="OS65" s="152"/>
      <c r="OT65" s="152"/>
      <c r="OU65" s="152"/>
      <c r="OV65" s="152"/>
      <c r="OW65" s="152"/>
      <c r="OX65" s="152"/>
      <c r="OY65" s="152"/>
      <c r="OZ65" s="152"/>
      <c r="PA65" s="152"/>
      <c r="PB65" s="152"/>
      <c r="PC65" s="152"/>
      <c r="PD65" s="152"/>
      <c r="PE65" s="152"/>
      <c r="PF65" s="152"/>
      <c r="PG65" s="152"/>
      <c r="PH65" s="152"/>
      <c r="PI65" s="152"/>
      <c r="PJ65" s="152"/>
      <c r="PK65" s="152"/>
      <c r="PL65" s="152"/>
      <c r="PM65" s="152"/>
      <c r="PN65" s="152"/>
      <c r="PO65" s="152"/>
      <c r="PP65" s="152"/>
      <c r="PQ65" s="152"/>
      <c r="PR65" s="152"/>
      <c r="PS65" s="152"/>
      <c r="PT65" s="152"/>
      <c r="PU65" s="152"/>
      <c r="PV65" s="152"/>
      <c r="PW65" s="152"/>
      <c r="PX65" s="152"/>
      <c r="PY65" s="152"/>
      <c r="PZ65" s="152"/>
      <c r="QA65" s="152"/>
      <c r="QB65" s="152"/>
      <c r="QC65" s="152"/>
      <c r="QD65" s="152"/>
      <c r="QE65" s="152"/>
      <c r="QF65" s="152"/>
      <c r="QG65" s="152"/>
      <c r="QH65" s="152"/>
      <c r="QI65" s="152"/>
      <c r="QJ65" s="152"/>
      <c r="QK65" s="152"/>
      <c r="QL65" s="152"/>
      <c r="QM65" s="152"/>
      <c r="QN65" s="152"/>
      <c r="QO65" s="152"/>
      <c r="QP65" s="152"/>
      <c r="QQ65" s="152"/>
      <c r="QR65" s="152"/>
      <c r="QS65" s="152"/>
      <c r="QT65" s="152"/>
      <c r="QU65" s="152"/>
      <c r="QV65" s="152"/>
      <c r="QW65" s="152"/>
      <c r="QX65" s="152"/>
      <c r="QY65" s="152"/>
      <c r="QZ65" s="152"/>
      <c r="RA65" s="152"/>
      <c r="RB65" s="152"/>
      <c r="RC65" s="152"/>
      <c r="RD65" s="152"/>
      <c r="RE65" s="152"/>
      <c r="RF65" s="152"/>
      <c r="RG65" s="152"/>
      <c r="RH65" s="152"/>
      <c r="RI65" s="152"/>
      <c r="RJ65" s="152"/>
      <c r="RK65" s="152"/>
      <c r="RL65" s="152"/>
      <c r="RM65" s="152"/>
      <c r="RN65" s="152"/>
      <c r="RO65" s="152"/>
      <c r="RP65" s="152"/>
      <c r="RQ65" s="152"/>
      <c r="RR65" s="152"/>
      <c r="RS65" s="152"/>
      <c r="RT65" s="152"/>
      <c r="RU65" s="152"/>
      <c r="RV65" s="152"/>
      <c r="RW65" s="152"/>
      <c r="RX65" s="152"/>
      <c r="RY65" s="152"/>
      <c r="RZ65" s="152"/>
      <c r="SA65" s="152"/>
      <c r="SB65" s="152"/>
      <c r="SC65" s="152"/>
      <c r="SD65" s="152"/>
      <c r="SE65" s="152"/>
      <c r="SF65" s="152"/>
      <c r="SG65" s="152"/>
      <c r="SH65" s="152"/>
      <c r="SI65" s="152"/>
      <c r="SJ65" s="152"/>
      <c r="SK65" s="152"/>
      <c r="SL65" s="152"/>
      <c r="SM65" s="152"/>
      <c r="SN65" s="152"/>
      <c r="SO65" s="152"/>
      <c r="SP65" s="152"/>
      <c r="SQ65" s="152"/>
      <c r="SR65" s="152"/>
      <c r="SS65" s="152"/>
      <c r="ST65" s="152"/>
      <c r="SU65" s="152"/>
      <c r="SV65" s="152"/>
      <c r="SW65" s="152"/>
      <c r="SX65" s="152"/>
      <c r="SY65" s="152"/>
      <c r="SZ65" s="152"/>
      <c r="TA65" s="152"/>
      <c r="TB65" s="152"/>
      <c r="TC65" s="152"/>
      <c r="TD65" s="152"/>
      <c r="TE65" s="152"/>
      <c r="TF65" s="152"/>
      <c r="TG65" s="152"/>
      <c r="TH65" s="152"/>
      <c r="TI65" s="152"/>
      <c r="TJ65" s="152"/>
      <c r="TK65" s="152"/>
      <c r="TL65" s="152"/>
      <c r="TM65" s="152"/>
      <c r="TN65" s="152"/>
      <c r="TO65" s="152"/>
      <c r="TP65" s="152"/>
      <c r="TQ65" s="152"/>
      <c r="TR65" s="152"/>
      <c r="TS65" s="152"/>
      <c r="TT65" s="152"/>
      <c r="TU65" s="152"/>
      <c r="TV65" s="152"/>
      <c r="TW65" s="152"/>
      <c r="TX65" s="152"/>
      <c r="TY65" s="152"/>
      <c r="TZ65" s="152"/>
      <c r="UA65" s="152"/>
      <c r="UB65" s="152"/>
      <c r="UC65" s="152"/>
      <c r="UD65" s="152"/>
      <c r="UE65" s="152"/>
      <c r="UF65" s="152"/>
      <c r="UG65" s="152"/>
      <c r="UH65" s="152"/>
      <c r="UI65" s="152"/>
      <c r="UJ65" s="152"/>
      <c r="UK65" s="152"/>
      <c r="UL65" s="152"/>
      <c r="UM65" s="152"/>
      <c r="UN65" s="152"/>
      <c r="UO65" s="152"/>
      <c r="UP65" s="152"/>
      <c r="UQ65" s="152"/>
      <c r="UR65" s="152"/>
      <c r="US65" s="152"/>
      <c r="UT65" s="152"/>
      <c r="UU65" s="152"/>
      <c r="UV65" s="152"/>
      <c r="UW65" s="152"/>
      <c r="UX65" s="152"/>
      <c r="UY65" s="152"/>
      <c r="UZ65" s="152"/>
      <c r="VA65" s="152"/>
      <c r="VB65" s="152"/>
      <c r="VC65" s="152"/>
      <c r="VD65" s="152"/>
      <c r="VE65" s="152"/>
      <c r="VF65" s="152"/>
      <c r="VG65" s="152"/>
      <c r="VH65" s="152"/>
      <c r="VI65" s="152"/>
      <c r="VJ65" s="152"/>
      <c r="VK65" s="152"/>
      <c r="VL65" s="152"/>
      <c r="VM65" s="152"/>
      <c r="VN65" s="152"/>
      <c r="VO65" s="152"/>
      <c r="VP65" s="152"/>
      <c r="VQ65" s="152"/>
      <c r="VR65" s="152"/>
      <c r="VS65" s="152"/>
      <c r="VT65" s="152"/>
      <c r="VU65" s="152"/>
      <c r="VV65" s="152"/>
      <c r="VW65" s="152"/>
      <c r="VX65" s="152"/>
      <c r="VY65" s="152"/>
      <c r="VZ65" s="152"/>
      <c r="WA65" s="152"/>
      <c r="WB65" s="152"/>
      <c r="WC65" s="152"/>
      <c r="WD65" s="152"/>
      <c r="WE65" s="152"/>
      <c r="WF65" s="152"/>
      <c r="WG65" s="152"/>
      <c r="WH65" s="152"/>
      <c r="WI65" s="152"/>
      <c r="WJ65" s="152"/>
      <c r="WK65" s="152"/>
      <c r="WL65" s="152"/>
      <c r="WM65" s="152"/>
      <c r="WN65" s="152"/>
      <c r="WO65" s="152"/>
      <c r="WP65" s="152"/>
      <c r="WQ65" s="152"/>
      <c r="WR65" s="152"/>
      <c r="WS65" s="152"/>
      <c r="WT65" s="152"/>
      <c r="WU65" s="152"/>
      <c r="WV65" s="152"/>
      <c r="WW65" s="152"/>
      <c r="WX65" s="152"/>
      <c r="WY65" s="152"/>
      <c r="WZ65" s="152"/>
      <c r="XA65" s="152"/>
      <c r="XB65" s="152"/>
      <c r="XC65" s="152"/>
      <c r="XD65" s="152"/>
      <c r="XE65" s="152"/>
      <c r="XF65" s="152"/>
      <c r="XG65" s="152"/>
      <c r="XH65" s="152"/>
      <c r="XI65" s="152"/>
      <c r="XJ65" s="152"/>
      <c r="XK65" s="152"/>
      <c r="XL65" s="152"/>
      <c r="XM65" s="152"/>
      <c r="XN65" s="152"/>
      <c r="XO65" s="152"/>
      <c r="XP65" s="152"/>
      <c r="XQ65" s="152"/>
      <c r="XR65" s="152"/>
      <c r="XS65" s="152"/>
      <c r="XT65" s="152"/>
      <c r="XU65" s="152"/>
      <c r="XV65" s="152"/>
      <c r="XW65" s="152"/>
      <c r="XX65" s="152"/>
      <c r="XY65" s="152"/>
      <c r="XZ65" s="152"/>
      <c r="YA65" s="152"/>
      <c r="YB65" s="152"/>
      <c r="YC65" s="152"/>
      <c r="YD65" s="152"/>
      <c r="YE65" s="152"/>
      <c r="YF65" s="152"/>
      <c r="YG65" s="152"/>
      <c r="YH65" s="152"/>
      <c r="YI65" s="152"/>
      <c r="YJ65" s="152"/>
      <c r="YK65" s="152"/>
      <c r="YL65" s="152"/>
      <c r="YM65" s="152"/>
      <c r="YN65" s="152"/>
      <c r="YO65" s="152"/>
      <c r="YP65" s="152"/>
      <c r="YQ65" s="152"/>
      <c r="YR65" s="152"/>
      <c r="YS65" s="152"/>
      <c r="YT65" s="152"/>
      <c r="YU65" s="152"/>
      <c r="YV65" s="152"/>
      <c r="YW65" s="152"/>
      <c r="YX65" s="152"/>
      <c r="YY65" s="152"/>
      <c r="YZ65" s="152"/>
      <c r="ZA65" s="152"/>
      <c r="ZB65" s="152"/>
      <c r="ZC65" s="152"/>
      <c r="ZD65" s="152"/>
      <c r="ZE65" s="152"/>
      <c r="ZF65" s="152"/>
      <c r="ZG65" s="152"/>
      <c r="ZH65" s="152"/>
      <c r="ZI65" s="152"/>
      <c r="ZJ65" s="152"/>
      <c r="ZK65" s="152"/>
      <c r="ZL65" s="152"/>
      <c r="ZM65" s="152"/>
      <c r="ZN65" s="152"/>
      <c r="ZO65" s="152"/>
      <c r="ZP65" s="152"/>
      <c r="ZQ65" s="152"/>
      <c r="ZR65" s="152"/>
      <c r="ZS65" s="152"/>
      <c r="ZT65" s="152"/>
      <c r="ZU65" s="152"/>
      <c r="ZV65" s="152"/>
      <c r="ZW65" s="152"/>
      <c r="ZX65" s="152"/>
      <c r="ZY65" s="152"/>
      <c r="ZZ65" s="152"/>
      <c r="AAA65" s="152"/>
      <c r="AAB65" s="152"/>
      <c r="AAC65" s="152"/>
      <c r="AAD65" s="152"/>
      <c r="AAE65" s="152"/>
      <c r="AAF65" s="152"/>
      <c r="AAG65" s="152"/>
      <c r="AAH65" s="152"/>
      <c r="AAI65" s="152"/>
      <c r="AAJ65" s="152"/>
      <c r="AAK65" s="152"/>
      <c r="AAL65" s="152"/>
      <c r="AAM65" s="152"/>
      <c r="AAN65" s="152"/>
      <c r="AAO65" s="152"/>
      <c r="AAP65" s="152"/>
      <c r="AAQ65" s="152"/>
      <c r="AAR65" s="152"/>
      <c r="AAS65" s="152"/>
      <c r="AAT65" s="152"/>
      <c r="AAU65" s="152"/>
      <c r="AAV65" s="152"/>
      <c r="AAW65" s="152"/>
      <c r="AAX65" s="152"/>
      <c r="AAY65" s="152"/>
      <c r="AAZ65" s="152"/>
      <c r="ABA65" s="152"/>
      <c r="ABB65" s="152"/>
      <c r="ABC65" s="152"/>
      <c r="ABD65" s="152"/>
      <c r="ABE65" s="152"/>
      <c r="ABF65" s="152"/>
      <c r="ABG65" s="152"/>
      <c r="ABH65" s="152"/>
      <c r="ABI65" s="152"/>
      <c r="ABJ65" s="152"/>
      <c r="ABK65" s="152"/>
      <c r="ABL65" s="152"/>
      <c r="ABM65" s="152"/>
      <c r="ABN65" s="152"/>
      <c r="ABO65" s="152"/>
      <c r="ABP65" s="152"/>
      <c r="ABQ65" s="152"/>
      <c r="ABR65" s="152"/>
      <c r="ABS65" s="152"/>
      <c r="ABT65" s="152"/>
      <c r="ABU65" s="152"/>
      <c r="ABV65" s="152"/>
      <c r="ABW65" s="152"/>
      <c r="ABX65" s="152"/>
      <c r="ABY65" s="152"/>
      <c r="ABZ65" s="152"/>
      <c r="ACA65" s="152"/>
      <c r="ACB65" s="152"/>
      <c r="ACC65" s="152"/>
      <c r="ACD65" s="152"/>
      <c r="ACE65" s="152"/>
      <c r="ACF65" s="152"/>
      <c r="ACG65" s="152"/>
      <c r="ACH65" s="152"/>
      <c r="ACI65" s="152"/>
      <c r="ACJ65" s="152"/>
      <c r="ACK65" s="152"/>
      <c r="ACL65" s="152"/>
      <c r="ACM65" s="152"/>
      <c r="ACN65" s="152"/>
      <c r="ACO65" s="152"/>
      <c r="ACP65" s="152"/>
      <c r="ACQ65" s="152"/>
      <c r="ACR65" s="152"/>
      <c r="ACS65" s="152"/>
      <c r="ACT65" s="152"/>
      <c r="ACU65" s="152"/>
      <c r="ACV65" s="152"/>
      <c r="ACW65" s="152"/>
      <c r="ACX65" s="152"/>
      <c r="ACY65" s="152"/>
      <c r="ACZ65" s="152"/>
      <c r="ADA65" s="152"/>
      <c r="ADB65" s="152"/>
      <c r="ADC65" s="152"/>
      <c r="ADD65" s="152"/>
      <c r="ADE65" s="152"/>
      <c r="ADF65" s="152"/>
      <c r="ADG65" s="152"/>
      <c r="ADH65" s="152"/>
      <c r="ADI65" s="152"/>
      <c r="ADJ65" s="152"/>
      <c r="ADK65" s="152"/>
      <c r="ADL65" s="152"/>
      <c r="ADM65" s="152"/>
      <c r="ADN65" s="152"/>
      <c r="ADO65" s="152"/>
      <c r="ADP65" s="152"/>
      <c r="ADQ65" s="152"/>
      <c r="ADR65" s="152"/>
      <c r="ADS65" s="152"/>
      <c r="ADT65" s="152"/>
      <c r="ADU65" s="152"/>
      <c r="ADV65" s="152"/>
      <c r="ADW65" s="152"/>
      <c r="ADX65" s="152"/>
      <c r="ADY65" s="152"/>
      <c r="ADZ65" s="152"/>
      <c r="AEA65" s="152"/>
      <c r="AEB65" s="152"/>
      <c r="AEC65" s="152"/>
      <c r="AED65" s="152"/>
      <c r="AEE65" s="152"/>
      <c r="AEF65" s="152"/>
      <c r="AEG65" s="152"/>
      <c r="AEH65" s="152"/>
      <c r="AEI65" s="152"/>
      <c r="AEJ65" s="152"/>
      <c r="AEK65" s="152"/>
      <c r="AEL65" s="152"/>
      <c r="AEM65" s="152"/>
      <c r="AEN65" s="152"/>
      <c r="AEO65" s="152"/>
      <c r="AEP65" s="152"/>
      <c r="AEQ65" s="152"/>
      <c r="AER65" s="152"/>
      <c r="AES65" s="152"/>
      <c r="AET65" s="152"/>
      <c r="AEU65" s="152"/>
      <c r="AEV65" s="152"/>
      <c r="AEW65" s="152"/>
      <c r="AEX65" s="152"/>
      <c r="AEY65" s="152"/>
      <c r="AEZ65" s="152"/>
      <c r="AFA65" s="152"/>
      <c r="AFB65" s="152"/>
      <c r="AFC65" s="152"/>
      <c r="AFD65" s="152"/>
      <c r="AFE65" s="152"/>
      <c r="AFF65" s="152"/>
      <c r="AFG65" s="152"/>
      <c r="AFH65" s="152"/>
      <c r="AFI65" s="152"/>
      <c r="AFJ65" s="152"/>
      <c r="AFK65" s="152"/>
      <c r="AFL65" s="152"/>
      <c r="AFM65" s="152"/>
      <c r="AFN65" s="152"/>
      <c r="AFO65" s="152"/>
      <c r="AFP65" s="152"/>
      <c r="AFQ65" s="152"/>
      <c r="AFR65" s="152"/>
      <c r="AFS65" s="152"/>
      <c r="AFT65" s="152"/>
      <c r="AFU65" s="152"/>
      <c r="AFV65" s="152"/>
      <c r="AFW65" s="152"/>
      <c r="AFX65" s="152"/>
      <c r="AFY65" s="152"/>
      <c r="AFZ65" s="152"/>
      <c r="AGA65" s="152"/>
      <c r="AGB65" s="152"/>
      <c r="AGC65" s="152"/>
      <c r="AGD65" s="152"/>
      <c r="AGE65" s="152"/>
      <c r="AGF65" s="152"/>
      <c r="AGG65" s="152"/>
      <c r="AGH65" s="152"/>
      <c r="AGI65" s="152"/>
      <c r="AGJ65" s="152"/>
      <c r="AGK65" s="152"/>
      <c r="AGL65" s="152"/>
      <c r="AGM65" s="152"/>
      <c r="AGN65" s="152"/>
      <c r="AGO65" s="152"/>
      <c r="AGP65" s="152"/>
      <c r="AGQ65" s="152"/>
      <c r="AGR65" s="152"/>
      <c r="AGS65" s="152"/>
      <c r="AGT65" s="152"/>
      <c r="AGU65" s="152"/>
      <c r="AGV65" s="152"/>
      <c r="AGW65" s="152"/>
      <c r="AGX65" s="152"/>
      <c r="AGY65" s="152"/>
      <c r="AGZ65" s="152"/>
      <c r="AHA65" s="152"/>
      <c r="AHB65" s="152"/>
      <c r="AHC65" s="152"/>
      <c r="AHD65" s="152"/>
      <c r="AHE65" s="152"/>
      <c r="AHF65" s="152"/>
      <c r="AHG65" s="152"/>
      <c r="AHH65" s="152"/>
      <c r="AHI65" s="152"/>
      <c r="AHJ65" s="152"/>
      <c r="AHK65" s="152"/>
      <c r="AHL65" s="152"/>
      <c r="AHM65" s="152"/>
      <c r="AHN65" s="152"/>
      <c r="AHO65" s="152"/>
      <c r="AHP65" s="152"/>
      <c r="AHQ65" s="152"/>
      <c r="AHR65" s="152"/>
      <c r="AHS65" s="152"/>
      <c r="AHT65" s="152"/>
      <c r="AHU65" s="152"/>
      <c r="AHV65" s="152"/>
      <c r="AHW65" s="152"/>
      <c r="AHX65" s="152"/>
      <c r="AHY65" s="152"/>
      <c r="AHZ65" s="152"/>
      <c r="AIA65" s="152"/>
      <c r="AIB65" s="152"/>
      <c r="AIC65" s="152"/>
      <c r="AID65" s="152"/>
      <c r="AIE65" s="152"/>
      <c r="AIF65" s="152"/>
      <c r="AIG65" s="152"/>
      <c r="AIH65" s="152"/>
      <c r="AII65" s="152"/>
      <c r="AIJ65" s="152"/>
      <c r="AIK65" s="152"/>
      <c r="AIL65" s="152"/>
      <c r="AIM65" s="152"/>
      <c r="AIN65" s="152"/>
      <c r="AIO65" s="152"/>
      <c r="AIP65" s="152"/>
      <c r="AIQ65" s="152"/>
      <c r="AIR65" s="152"/>
      <c r="AIS65" s="152"/>
      <c r="AIT65" s="152"/>
      <c r="AIU65" s="152"/>
      <c r="AIV65" s="152"/>
      <c r="AIW65" s="152"/>
      <c r="AIX65" s="152"/>
      <c r="AIY65" s="152"/>
      <c r="AIZ65" s="152"/>
      <c r="AJA65" s="152"/>
      <c r="AJB65" s="152"/>
      <c r="AJC65" s="152"/>
      <c r="AJD65" s="152"/>
      <c r="AJE65" s="152"/>
      <c r="AJF65" s="152"/>
      <c r="AJG65" s="152"/>
      <c r="AJH65" s="152"/>
      <c r="AJI65" s="152"/>
      <c r="AJJ65" s="152"/>
      <c r="AJK65" s="152"/>
      <c r="AJL65" s="152"/>
      <c r="AJM65" s="152"/>
      <c r="AJN65" s="152"/>
      <c r="AJO65" s="152"/>
      <c r="AJP65" s="152"/>
      <c r="AJQ65" s="152"/>
      <c r="AJR65" s="152"/>
      <c r="AJS65" s="152"/>
      <c r="AJT65" s="152"/>
      <c r="AJU65" s="152"/>
      <c r="AJV65" s="152"/>
      <c r="AJW65" s="152"/>
      <c r="AJX65" s="152"/>
      <c r="AJY65" s="152"/>
      <c r="AJZ65" s="152"/>
      <c r="AKA65" s="152"/>
      <c r="AKB65" s="152"/>
      <c r="AKC65" s="152"/>
      <c r="AKD65" s="152"/>
      <c r="AKE65" s="152"/>
      <c r="AKF65" s="152"/>
      <c r="AKG65" s="152"/>
      <c r="AKH65" s="152"/>
      <c r="AKI65" s="152"/>
      <c r="AKJ65" s="152"/>
      <c r="AKK65" s="152"/>
      <c r="AKL65" s="152"/>
      <c r="AKM65" s="152"/>
      <c r="AKN65" s="152"/>
      <c r="AKO65" s="152"/>
      <c r="AKP65" s="152"/>
      <c r="AKQ65" s="152"/>
      <c r="AKR65" s="152"/>
      <c r="AKS65" s="152"/>
      <c r="AKT65" s="152"/>
      <c r="AKU65" s="152"/>
      <c r="AKV65" s="152"/>
      <c r="AKW65" s="152"/>
      <c r="AKX65" s="152"/>
      <c r="AKY65" s="152"/>
      <c r="AKZ65" s="152"/>
      <c r="ALA65" s="152"/>
      <c r="ALB65" s="152"/>
      <c r="ALC65" s="152"/>
      <c r="ALD65" s="152"/>
      <c r="ALE65" s="152"/>
      <c r="ALF65" s="152"/>
      <c r="ALG65" s="152"/>
      <c r="ALH65" s="152"/>
      <c r="ALI65" s="152"/>
      <c r="ALJ65" s="152"/>
      <c r="ALK65" s="152"/>
      <c r="ALL65" s="152"/>
      <c r="ALM65" s="152"/>
      <c r="ALN65" s="152"/>
      <c r="ALO65" s="152"/>
      <c r="ALP65" s="152"/>
      <c r="ALQ65" s="152"/>
      <c r="ALR65" s="152"/>
      <c r="ALS65" s="152"/>
      <c r="ALT65" s="152"/>
      <c r="ALU65" s="152"/>
      <c r="ALV65" s="152"/>
      <c r="ALW65" s="152"/>
      <c r="ALX65" s="152"/>
      <c r="ALY65" s="152"/>
      <c r="ALZ65" s="152"/>
      <c r="AMA65" s="152"/>
      <c r="AMB65" s="152"/>
      <c r="AMC65" s="152"/>
      <c r="AMD65" s="152"/>
      <c r="AME65" s="152"/>
      <c r="AMF65" s="152"/>
      <c r="AMG65" s="152"/>
      <c r="AMH65" s="152"/>
      <c r="AMI65" s="152"/>
      <c r="AMJ65" s="152"/>
    </row>
    <row r="66" spans="1:1024" s="153" customFormat="1" ht="15" customHeight="1">
      <c r="A66" s="155"/>
      <c r="B66" s="156"/>
      <c r="C66" s="157"/>
      <c r="D66" s="158"/>
      <c r="E66" s="158"/>
      <c r="F66" s="145" t="s">
        <v>292</v>
      </c>
      <c r="G66" s="150">
        <f>MIN(15,SUM(G62:G65))</f>
        <v>0</v>
      </c>
      <c r="H66" s="151"/>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2"/>
      <c r="GR66" s="152"/>
      <c r="GS66" s="152"/>
      <c r="GT66" s="152"/>
      <c r="GU66" s="152"/>
      <c r="GV66" s="152"/>
      <c r="GW66" s="152"/>
      <c r="GX66" s="152"/>
      <c r="GY66" s="152"/>
      <c r="GZ66" s="152"/>
      <c r="HA66" s="152"/>
      <c r="HB66" s="152"/>
      <c r="HC66" s="152"/>
      <c r="HD66" s="152"/>
      <c r="HE66" s="152"/>
      <c r="HF66" s="152"/>
      <c r="HG66" s="152"/>
      <c r="HH66" s="152"/>
      <c r="HI66" s="152"/>
      <c r="HJ66" s="152"/>
      <c r="HK66" s="152"/>
      <c r="HL66" s="152"/>
      <c r="HM66" s="152"/>
      <c r="HN66" s="152"/>
      <c r="HO66" s="152"/>
      <c r="HP66" s="152"/>
      <c r="HQ66" s="152"/>
      <c r="HR66" s="152"/>
      <c r="HS66" s="152"/>
      <c r="HT66" s="152"/>
      <c r="HU66" s="152"/>
      <c r="HV66" s="152"/>
      <c r="HW66" s="152"/>
      <c r="HX66" s="152"/>
      <c r="HY66" s="152"/>
      <c r="HZ66" s="152"/>
      <c r="IA66" s="152"/>
      <c r="IB66" s="152"/>
      <c r="IC66" s="152"/>
      <c r="ID66" s="152"/>
      <c r="IE66" s="152"/>
      <c r="IF66" s="152"/>
      <c r="IG66" s="152"/>
      <c r="IH66" s="152"/>
      <c r="II66" s="152"/>
      <c r="IJ66" s="152"/>
      <c r="IK66" s="152"/>
      <c r="IL66" s="152"/>
      <c r="IM66" s="152"/>
      <c r="IN66" s="152"/>
      <c r="IO66" s="152"/>
      <c r="IP66" s="152"/>
      <c r="IQ66" s="152"/>
      <c r="IR66" s="152"/>
      <c r="IS66" s="152"/>
      <c r="IT66" s="152"/>
      <c r="IU66" s="152"/>
      <c r="IV66" s="152"/>
      <c r="IW66" s="152"/>
      <c r="IX66" s="152"/>
      <c r="IY66" s="152"/>
      <c r="IZ66" s="152"/>
      <c r="JA66" s="152"/>
      <c r="JB66" s="152"/>
      <c r="JC66" s="152"/>
      <c r="JD66" s="152"/>
      <c r="JE66" s="152"/>
      <c r="JF66" s="152"/>
      <c r="JG66" s="152"/>
      <c r="JH66" s="152"/>
      <c r="JI66" s="152"/>
      <c r="JJ66" s="152"/>
      <c r="JK66" s="152"/>
      <c r="JL66" s="152"/>
      <c r="JM66" s="152"/>
      <c r="JN66" s="152"/>
      <c r="JO66" s="152"/>
      <c r="JP66" s="152"/>
      <c r="JQ66" s="152"/>
      <c r="JR66" s="152"/>
      <c r="JS66" s="152"/>
      <c r="JT66" s="152"/>
      <c r="JU66" s="152"/>
      <c r="JV66" s="152"/>
      <c r="JW66" s="152"/>
      <c r="JX66" s="152"/>
      <c r="JY66" s="152"/>
      <c r="JZ66" s="152"/>
      <c r="KA66" s="152"/>
      <c r="KB66" s="152"/>
      <c r="KC66" s="152"/>
      <c r="KD66" s="152"/>
      <c r="KE66" s="152"/>
      <c r="KF66" s="152"/>
      <c r="KG66" s="152"/>
      <c r="KH66" s="152"/>
      <c r="KI66" s="152"/>
      <c r="KJ66" s="152"/>
      <c r="KK66" s="152"/>
      <c r="KL66" s="152"/>
      <c r="KM66" s="152"/>
      <c r="KN66" s="152"/>
      <c r="KO66" s="152"/>
      <c r="KP66" s="152"/>
      <c r="KQ66" s="152"/>
      <c r="KR66" s="152"/>
      <c r="KS66" s="152"/>
      <c r="KT66" s="152"/>
      <c r="KU66" s="152"/>
      <c r="KV66" s="152"/>
      <c r="KW66" s="152"/>
      <c r="KX66" s="152"/>
      <c r="KY66" s="152"/>
      <c r="KZ66" s="152"/>
      <c r="LA66" s="152"/>
      <c r="LB66" s="152"/>
      <c r="LC66" s="152"/>
      <c r="LD66" s="152"/>
      <c r="LE66" s="152"/>
      <c r="LF66" s="152"/>
      <c r="LG66" s="152"/>
      <c r="LH66" s="152"/>
      <c r="LI66" s="152"/>
      <c r="LJ66" s="152"/>
      <c r="LK66" s="152"/>
      <c r="LL66" s="152"/>
      <c r="LM66" s="152"/>
      <c r="LN66" s="152"/>
      <c r="LO66" s="152"/>
      <c r="LP66" s="152"/>
      <c r="LQ66" s="152"/>
      <c r="LR66" s="152"/>
      <c r="LS66" s="152"/>
      <c r="LT66" s="152"/>
      <c r="LU66" s="152"/>
      <c r="LV66" s="152"/>
      <c r="LW66" s="152"/>
      <c r="LX66" s="152"/>
      <c r="LY66" s="152"/>
      <c r="LZ66" s="152"/>
      <c r="MA66" s="152"/>
      <c r="MB66" s="152"/>
      <c r="MC66" s="152"/>
      <c r="MD66" s="152"/>
      <c r="ME66" s="152"/>
      <c r="MF66" s="152"/>
      <c r="MG66" s="152"/>
      <c r="MH66" s="152"/>
      <c r="MI66" s="152"/>
      <c r="MJ66" s="152"/>
      <c r="MK66" s="152"/>
      <c r="ML66" s="152"/>
      <c r="MM66" s="152"/>
      <c r="MN66" s="152"/>
      <c r="MO66" s="152"/>
      <c r="MP66" s="152"/>
      <c r="MQ66" s="152"/>
      <c r="MR66" s="152"/>
      <c r="MS66" s="152"/>
      <c r="MT66" s="152"/>
      <c r="MU66" s="152"/>
      <c r="MV66" s="152"/>
      <c r="MW66" s="152"/>
      <c r="MX66" s="152"/>
      <c r="MY66" s="152"/>
      <c r="MZ66" s="152"/>
      <c r="NA66" s="152"/>
      <c r="NB66" s="152"/>
      <c r="NC66" s="152"/>
      <c r="ND66" s="152"/>
      <c r="NE66" s="152"/>
      <c r="NF66" s="152"/>
      <c r="NG66" s="152"/>
      <c r="NH66" s="152"/>
      <c r="NI66" s="152"/>
      <c r="NJ66" s="152"/>
      <c r="NK66" s="152"/>
      <c r="NL66" s="152"/>
      <c r="NM66" s="152"/>
      <c r="NN66" s="152"/>
      <c r="NO66" s="152"/>
      <c r="NP66" s="152"/>
      <c r="NQ66" s="152"/>
      <c r="NR66" s="152"/>
      <c r="NS66" s="152"/>
      <c r="NT66" s="152"/>
      <c r="NU66" s="152"/>
      <c r="NV66" s="152"/>
      <c r="NW66" s="152"/>
      <c r="NX66" s="152"/>
      <c r="NY66" s="152"/>
      <c r="NZ66" s="152"/>
      <c r="OA66" s="152"/>
      <c r="OB66" s="152"/>
      <c r="OC66" s="152"/>
      <c r="OD66" s="152"/>
      <c r="OE66" s="152"/>
      <c r="OF66" s="152"/>
      <c r="OG66" s="152"/>
      <c r="OH66" s="152"/>
      <c r="OI66" s="152"/>
      <c r="OJ66" s="152"/>
      <c r="OK66" s="152"/>
      <c r="OL66" s="152"/>
      <c r="OM66" s="152"/>
      <c r="ON66" s="152"/>
      <c r="OO66" s="152"/>
      <c r="OP66" s="152"/>
      <c r="OQ66" s="152"/>
      <c r="OR66" s="152"/>
      <c r="OS66" s="152"/>
      <c r="OT66" s="152"/>
      <c r="OU66" s="152"/>
      <c r="OV66" s="152"/>
      <c r="OW66" s="152"/>
      <c r="OX66" s="152"/>
      <c r="OY66" s="152"/>
      <c r="OZ66" s="152"/>
      <c r="PA66" s="152"/>
      <c r="PB66" s="152"/>
      <c r="PC66" s="152"/>
      <c r="PD66" s="152"/>
      <c r="PE66" s="152"/>
      <c r="PF66" s="152"/>
      <c r="PG66" s="152"/>
      <c r="PH66" s="152"/>
      <c r="PI66" s="152"/>
      <c r="PJ66" s="152"/>
      <c r="PK66" s="152"/>
      <c r="PL66" s="152"/>
      <c r="PM66" s="152"/>
      <c r="PN66" s="152"/>
      <c r="PO66" s="152"/>
      <c r="PP66" s="152"/>
      <c r="PQ66" s="152"/>
      <c r="PR66" s="152"/>
      <c r="PS66" s="152"/>
      <c r="PT66" s="152"/>
      <c r="PU66" s="152"/>
      <c r="PV66" s="152"/>
      <c r="PW66" s="152"/>
      <c r="PX66" s="152"/>
      <c r="PY66" s="152"/>
      <c r="PZ66" s="152"/>
      <c r="QA66" s="152"/>
      <c r="QB66" s="152"/>
      <c r="QC66" s="152"/>
      <c r="QD66" s="152"/>
      <c r="QE66" s="152"/>
      <c r="QF66" s="152"/>
      <c r="QG66" s="152"/>
      <c r="QH66" s="152"/>
      <c r="QI66" s="152"/>
      <c r="QJ66" s="152"/>
      <c r="QK66" s="152"/>
      <c r="QL66" s="152"/>
      <c r="QM66" s="152"/>
      <c r="QN66" s="152"/>
      <c r="QO66" s="152"/>
      <c r="QP66" s="152"/>
      <c r="QQ66" s="152"/>
      <c r="QR66" s="152"/>
      <c r="QS66" s="152"/>
      <c r="QT66" s="152"/>
      <c r="QU66" s="152"/>
      <c r="QV66" s="152"/>
      <c r="QW66" s="152"/>
      <c r="QX66" s="152"/>
      <c r="QY66" s="152"/>
      <c r="QZ66" s="152"/>
      <c r="RA66" s="152"/>
      <c r="RB66" s="152"/>
      <c r="RC66" s="152"/>
      <c r="RD66" s="152"/>
      <c r="RE66" s="152"/>
      <c r="RF66" s="152"/>
      <c r="RG66" s="152"/>
      <c r="RH66" s="152"/>
      <c r="RI66" s="152"/>
      <c r="RJ66" s="152"/>
      <c r="RK66" s="152"/>
      <c r="RL66" s="152"/>
      <c r="RM66" s="152"/>
      <c r="RN66" s="152"/>
      <c r="RO66" s="152"/>
      <c r="RP66" s="152"/>
      <c r="RQ66" s="152"/>
      <c r="RR66" s="152"/>
      <c r="RS66" s="152"/>
      <c r="RT66" s="152"/>
      <c r="RU66" s="152"/>
      <c r="RV66" s="152"/>
      <c r="RW66" s="152"/>
      <c r="RX66" s="152"/>
      <c r="RY66" s="152"/>
      <c r="RZ66" s="152"/>
      <c r="SA66" s="152"/>
      <c r="SB66" s="152"/>
      <c r="SC66" s="152"/>
      <c r="SD66" s="152"/>
      <c r="SE66" s="152"/>
      <c r="SF66" s="152"/>
      <c r="SG66" s="152"/>
      <c r="SH66" s="152"/>
      <c r="SI66" s="152"/>
      <c r="SJ66" s="152"/>
      <c r="SK66" s="152"/>
      <c r="SL66" s="152"/>
      <c r="SM66" s="152"/>
      <c r="SN66" s="152"/>
      <c r="SO66" s="152"/>
      <c r="SP66" s="152"/>
      <c r="SQ66" s="152"/>
      <c r="SR66" s="152"/>
      <c r="SS66" s="152"/>
      <c r="ST66" s="152"/>
      <c r="SU66" s="152"/>
      <c r="SV66" s="152"/>
      <c r="SW66" s="152"/>
      <c r="SX66" s="152"/>
      <c r="SY66" s="152"/>
      <c r="SZ66" s="152"/>
      <c r="TA66" s="152"/>
      <c r="TB66" s="152"/>
      <c r="TC66" s="152"/>
      <c r="TD66" s="152"/>
      <c r="TE66" s="152"/>
      <c r="TF66" s="152"/>
      <c r="TG66" s="152"/>
      <c r="TH66" s="152"/>
      <c r="TI66" s="152"/>
      <c r="TJ66" s="152"/>
      <c r="TK66" s="152"/>
      <c r="TL66" s="152"/>
      <c r="TM66" s="152"/>
      <c r="TN66" s="152"/>
      <c r="TO66" s="152"/>
      <c r="TP66" s="152"/>
      <c r="TQ66" s="152"/>
      <c r="TR66" s="152"/>
      <c r="TS66" s="152"/>
      <c r="TT66" s="152"/>
      <c r="TU66" s="152"/>
      <c r="TV66" s="152"/>
      <c r="TW66" s="152"/>
      <c r="TX66" s="152"/>
      <c r="TY66" s="152"/>
      <c r="TZ66" s="152"/>
      <c r="UA66" s="152"/>
      <c r="UB66" s="152"/>
      <c r="UC66" s="152"/>
      <c r="UD66" s="152"/>
      <c r="UE66" s="152"/>
      <c r="UF66" s="152"/>
      <c r="UG66" s="152"/>
      <c r="UH66" s="152"/>
      <c r="UI66" s="152"/>
      <c r="UJ66" s="152"/>
      <c r="UK66" s="152"/>
      <c r="UL66" s="152"/>
      <c r="UM66" s="152"/>
      <c r="UN66" s="152"/>
      <c r="UO66" s="152"/>
      <c r="UP66" s="152"/>
      <c r="UQ66" s="152"/>
      <c r="UR66" s="152"/>
      <c r="US66" s="152"/>
      <c r="UT66" s="152"/>
      <c r="UU66" s="152"/>
      <c r="UV66" s="152"/>
      <c r="UW66" s="152"/>
      <c r="UX66" s="152"/>
      <c r="UY66" s="152"/>
      <c r="UZ66" s="152"/>
      <c r="VA66" s="152"/>
      <c r="VB66" s="152"/>
      <c r="VC66" s="152"/>
      <c r="VD66" s="152"/>
      <c r="VE66" s="152"/>
      <c r="VF66" s="152"/>
      <c r="VG66" s="152"/>
      <c r="VH66" s="152"/>
      <c r="VI66" s="152"/>
      <c r="VJ66" s="152"/>
      <c r="VK66" s="152"/>
      <c r="VL66" s="152"/>
      <c r="VM66" s="152"/>
      <c r="VN66" s="152"/>
      <c r="VO66" s="152"/>
      <c r="VP66" s="152"/>
      <c r="VQ66" s="152"/>
      <c r="VR66" s="152"/>
      <c r="VS66" s="152"/>
      <c r="VT66" s="152"/>
      <c r="VU66" s="152"/>
      <c r="VV66" s="152"/>
      <c r="VW66" s="152"/>
      <c r="VX66" s="152"/>
      <c r="VY66" s="152"/>
      <c r="VZ66" s="152"/>
      <c r="WA66" s="152"/>
      <c r="WB66" s="152"/>
      <c r="WC66" s="152"/>
      <c r="WD66" s="152"/>
      <c r="WE66" s="152"/>
      <c r="WF66" s="152"/>
      <c r="WG66" s="152"/>
      <c r="WH66" s="152"/>
      <c r="WI66" s="152"/>
      <c r="WJ66" s="152"/>
      <c r="WK66" s="152"/>
      <c r="WL66" s="152"/>
      <c r="WM66" s="152"/>
      <c r="WN66" s="152"/>
      <c r="WO66" s="152"/>
      <c r="WP66" s="152"/>
      <c r="WQ66" s="152"/>
      <c r="WR66" s="152"/>
      <c r="WS66" s="152"/>
      <c r="WT66" s="152"/>
      <c r="WU66" s="152"/>
      <c r="WV66" s="152"/>
      <c r="WW66" s="152"/>
      <c r="WX66" s="152"/>
      <c r="WY66" s="152"/>
      <c r="WZ66" s="152"/>
      <c r="XA66" s="152"/>
      <c r="XB66" s="152"/>
      <c r="XC66" s="152"/>
      <c r="XD66" s="152"/>
      <c r="XE66" s="152"/>
      <c r="XF66" s="152"/>
      <c r="XG66" s="152"/>
      <c r="XH66" s="152"/>
      <c r="XI66" s="152"/>
      <c r="XJ66" s="152"/>
      <c r="XK66" s="152"/>
      <c r="XL66" s="152"/>
      <c r="XM66" s="152"/>
      <c r="XN66" s="152"/>
      <c r="XO66" s="152"/>
      <c r="XP66" s="152"/>
      <c r="XQ66" s="152"/>
      <c r="XR66" s="152"/>
      <c r="XS66" s="152"/>
      <c r="XT66" s="152"/>
      <c r="XU66" s="152"/>
      <c r="XV66" s="152"/>
      <c r="XW66" s="152"/>
      <c r="XX66" s="152"/>
      <c r="XY66" s="152"/>
      <c r="XZ66" s="152"/>
      <c r="YA66" s="152"/>
      <c r="YB66" s="152"/>
      <c r="YC66" s="152"/>
      <c r="YD66" s="152"/>
      <c r="YE66" s="152"/>
      <c r="YF66" s="152"/>
      <c r="YG66" s="152"/>
      <c r="YH66" s="152"/>
      <c r="YI66" s="152"/>
      <c r="YJ66" s="152"/>
      <c r="YK66" s="152"/>
      <c r="YL66" s="152"/>
      <c r="YM66" s="152"/>
      <c r="YN66" s="152"/>
      <c r="YO66" s="152"/>
      <c r="YP66" s="152"/>
      <c r="YQ66" s="152"/>
      <c r="YR66" s="152"/>
      <c r="YS66" s="152"/>
      <c r="YT66" s="152"/>
      <c r="YU66" s="152"/>
      <c r="YV66" s="152"/>
      <c r="YW66" s="152"/>
      <c r="YX66" s="152"/>
      <c r="YY66" s="152"/>
      <c r="YZ66" s="152"/>
      <c r="ZA66" s="152"/>
      <c r="ZB66" s="152"/>
      <c r="ZC66" s="152"/>
      <c r="ZD66" s="152"/>
      <c r="ZE66" s="152"/>
      <c r="ZF66" s="152"/>
      <c r="ZG66" s="152"/>
      <c r="ZH66" s="152"/>
      <c r="ZI66" s="152"/>
      <c r="ZJ66" s="152"/>
      <c r="ZK66" s="152"/>
      <c r="ZL66" s="152"/>
      <c r="ZM66" s="152"/>
      <c r="ZN66" s="152"/>
      <c r="ZO66" s="152"/>
      <c r="ZP66" s="152"/>
      <c r="ZQ66" s="152"/>
      <c r="ZR66" s="152"/>
      <c r="ZS66" s="152"/>
      <c r="ZT66" s="152"/>
      <c r="ZU66" s="152"/>
      <c r="ZV66" s="152"/>
      <c r="ZW66" s="152"/>
      <c r="ZX66" s="152"/>
      <c r="ZY66" s="152"/>
      <c r="ZZ66" s="152"/>
      <c r="AAA66" s="152"/>
      <c r="AAB66" s="152"/>
      <c r="AAC66" s="152"/>
      <c r="AAD66" s="152"/>
      <c r="AAE66" s="152"/>
      <c r="AAF66" s="152"/>
      <c r="AAG66" s="152"/>
      <c r="AAH66" s="152"/>
      <c r="AAI66" s="152"/>
      <c r="AAJ66" s="152"/>
      <c r="AAK66" s="152"/>
      <c r="AAL66" s="152"/>
      <c r="AAM66" s="152"/>
      <c r="AAN66" s="152"/>
      <c r="AAO66" s="152"/>
      <c r="AAP66" s="152"/>
      <c r="AAQ66" s="152"/>
      <c r="AAR66" s="152"/>
      <c r="AAS66" s="152"/>
      <c r="AAT66" s="152"/>
      <c r="AAU66" s="152"/>
      <c r="AAV66" s="152"/>
      <c r="AAW66" s="152"/>
      <c r="AAX66" s="152"/>
      <c r="AAY66" s="152"/>
      <c r="AAZ66" s="152"/>
      <c r="ABA66" s="152"/>
      <c r="ABB66" s="152"/>
      <c r="ABC66" s="152"/>
      <c r="ABD66" s="152"/>
      <c r="ABE66" s="152"/>
      <c r="ABF66" s="152"/>
      <c r="ABG66" s="152"/>
      <c r="ABH66" s="152"/>
      <c r="ABI66" s="152"/>
      <c r="ABJ66" s="152"/>
      <c r="ABK66" s="152"/>
      <c r="ABL66" s="152"/>
      <c r="ABM66" s="152"/>
      <c r="ABN66" s="152"/>
      <c r="ABO66" s="152"/>
      <c r="ABP66" s="152"/>
      <c r="ABQ66" s="152"/>
      <c r="ABR66" s="152"/>
      <c r="ABS66" s="152"/>
      <c r="ABT66" s="152"/>
      <c r="ABU66" s="152"/>
      <c r="ABV66" s="152"/>
      <c r="ABW66" s="152"/>
      <c r="ABX66" s="152"/>
      <c r="ABY66" s="152"/>
      <c r="ABZ66" s="152"/>
      <c r="ACA66" s="152"/>
      <c r="ACB66" s="152"/>
      <c r="ACC66" s="152"/>
      <c r="ACD66" s="152"/>
      <c r="ACE66" s="152"/>
      <c r="ACF66" s="152"/>
      <c r="ACG66" s="152"/>
      <c r="ACH66" s="152"/>
      <c r="ACI66" s="152"/>
      <c r="ACJ66" s="152"/>
      <c r="ACK66" s="152"/>
      <c r="ACL66" s="152"/>
      <c r="ACM66" s="152"/>
      <c r="ACN66" s="152"/>
      <c r="ACO66" s="152"/>
      <c r="ACP66" s="152"/>
      <c r="ACQ66" s="152"/>
      <c r="ACR66" s="152"/>
      <c r="ACS66" s="152"/>
      <c r="ACT66" s="152"/>
      <c r="ACU66" s="152"/>
      <c r="ACV66" s="152"/>
      <c r="ACW66" s="152"/>
      <c r="ACX66" s="152"/>
      <c r="ACY66" s="152"/>
      <c r="ACZ66" s="152"/>
      <c r="ADA66" s="152"/>
      <c r="ADB66" s="152"/>
      <c r="ADC66" s="152"/>
      <c r="ADD66" s="152"/>
      <c r="ADE66" s="152"/>
      <c r="ADF66" s="152"/>
      <c r="ADG66" s="152"/>
      <c r="ADH66" s="152"/>
      <c r="ADI66" s="152"/>
      <c r="ADJ66" s="152"/>
      <c r="ADK66" s="152"/>
      <c r="ADL66" s="152"/>
      <c r="ADM66" s="152"/>
      <c r="ADN66" s="152"/>
      <c r="ADO66" s="152"/>
      <c r="ADP66" s="152"/>
      <c r="ADQ66" s="152"/>
      <c r="ADR66" s="152"/>
      <c r="ADS66" s="152"/>
      <c r="ADT66" s="152"/>
      <c r="ADU66" s="152"/>
      <c r="ADV66" s="152"/>
      <c r="ADW66" s="152"/>
      <c r="ADX66" s="152"/>
      <c r="ADY66" s="152"/>
      <c r="ADZ66" s="152"/>
      <c r="AEA66" s="152"/>
      <c r="AEB66" s="152"/>
      <c r="AEC66" s="152"/>
      <c r="AED66" s="152"/>
      <c r="AEE66" s="152"/>
      <c r="AEF66" s="152"/>
      <c r="AEG66" s="152"/>
      <c r="AEH66" s="152"/>
      <c r="AEI66" s="152"/>
      <c r="AEJ66" s="152"/>
      <c r="AEK66" s="152"/>
      <c r="AEL66" s="152"/>
      <c r="AEM66" s="152"/>
      <c r="AEN66" s="152"/>
      <c r="AEO66" s="152"/>
      <c r="AEP66" s="152"/>
      <c r="AEQ66" s="152"/>
      <c r="AER66" s="152"/>
      <c r="AES66" s="152"/>
      <c r="AET66" s="152"/>
      <c r="AEU66" s="152"/>
      <c r="AEV66" s="152"/>
      <c r="AEW66" s="152"/>
      <c r="AEX66" s="152"/>
      <c r="AEY66" s="152"/>
      <c r="AEZ66" s="152"/>
      <c r="AFA66" s="152"/>
      <c r="AFB66" s="152"/>
      <c r="AFC66" s="152"/>
      <c r="AFD66" s="152"/>
      <c r="AFE66" s="152"/>
      <c r="AFF66" s="152"/>
      <c r="AFG66" s="152"/>
      <c r="AFH66" s="152"/>
      <c r="AFI66" s="152"/>
      <c r="AFJ66" s="152"/>
      <c r="AFK66" s="152"/>
      <c r="AFL66" s="152"/>
      <c r="AFM66" s="152"/>
      <c r="AFN66" s="152"/>
      <c r="AFO66" s="152"/>
      <c r="AFP66" s="152"/>
      <c r="AFQ66" s="152"/>
      <c r="AFR66" s="152"/>
      <c r="AFS66" s="152"/>
      <c r="AFT66" s="152"/>
      <c r="AFU66" s="152"/>
      <c r="AFV66" s="152"/>
      <c r="AFW66" s="152"/>
      <c r="AFX66" s="152"/>
      <c r="AFY66" s="152"/>
      <c r="AFZ66" s="152"/>
      <c r="AGA66" s="152"/>
      <c r="AGB66" s="152"/>
      <c r="AGC66" s="152"/>
      <c r="AGD66" s="152"/>
      <c r="AGE66" s="152"/>
      <c r="AGF66" s="152"/>
      <c r="AGG66" s="152"/>
      <c r="AGH66" s="152"/>
      <c r="AGI66" s="152"/>
      <c r="AGJ66" s="152"/>
      <c r="AGK66" s="152"/>
      <c r="AGL66" s="152"/>
      <c r="AGM66" s="152"/>
      <c r="AGN66" s="152"/>
      <c r="AGO66" s="152"/>
      <c r="AGP66" s="152"/>
      <c r="AGQ66" s="152"/>
      <c r="AGR66" s="152"/>
      <c r="AGS66" s="152"/>
      <c r="AGT66" s="152"/>
      <c r="AGU66" s="152"/>
      <c r="AGV66" s="152"/>
      <c r="AGW66" s="152"/>
      <c r="AGX66" s="152"/>
      <c r="AGY66" s="152"/>
      <c r="AGZ66" s="152"/>
      <c r="AHA66" s="152"/>
      <c r="AHB66" s="152"/>
      <c r="AHC66" s="152"/>
      <c r="AHD66" s="152"/>
      <c r="AHE66" s="152"/>
      <c r="AHF66" s="152"/>
      <c r="AHG66" s="152"/>
      <c r="AHH66" s="152"/>
      <c r="AHI66" s="152"/>
      <c r="AHJ66" s="152"/>
      <c r="AHK66" s="152"/>
      <c r="AHL66" s="152"/>
      <c r="AHM66" s="152"/>
      <c r="AHN66" s="152"/>
      <c r="AHO66" s="152"/>
      <c r="AHP66" s="152"/>
      <c r="AHQ66" s="152"/>
      <c r="AHR66" s="152"/>
      <c r="AHS66" s="152"/>
      <c r="AHT66" s="152"/>
      <c r="AHU66" s="152"/>
      <c r="AHV66" s="152"/>
      <c r="AHW66" s="152"/>
      <c r="AHX66" s="152"/>
      <c r="AHY66" s="152"/>
      <c r="AHZ66" s="152"/>
      <c r="AIA66" s="152"/>
      <c r="AIB66" s="152"/>
      <c r="AIC66" s="152"/>
      <c r="AID66" s="152"/>
      <c r="AIE66" s="152"/>
      <c r="AIF66" s="152"/>
      <c r="AIG66" s="152"/>
      <c r="AIH66" s="152"/>
      <c r="AII66" s="152"/>
      <c r="AIJ66" s="152"/>
      <c r="AIK66" s="152"/>
      <c r="AIL66" s="152"/>
      <c r="AIM66" s="152"/>
      <c r="AIN66" s="152"/>
      <c r="AIO66" s="152"/>
      <c r="AIP66" s="152"/>
      <c r="AIQ66" s="152"/>
      <c r="AIR66" s="152"/>
      <c r="AIS66" s="152"/>
      <c r="AIT66" s="152"/>
      <c r="AIU66" s="152"/>
      <c r="AIV66" s="152"/>
      <c r="AIW66" s="152"/>
      <c r="AIX66" s="152"/>
      <c r="AIY66" s="152"/>
      <c r="AIZ66" s="152"/>
      <c r="AJA66" s="152"/>
      <c r="AJB66" s="152"/>
      <c r="AJC66" s="152"/>
      <c r="AJD66" s="152"/>
      <c r="AJE66" s="152"/>
      <c r="AJF66" s="152"/>
      <c r="AJG66" s="152"/>
      <c r="AJH66" s="152"/>
      <c r="AJI66" s="152"/>
      <c r="AJJ66" s="152"/>
      <c r="AJK66" s="152"/>
      <c r="AJL66" s="152"/>
      <c r="AJM66" s="152"/>
      <c r="AJN66" s="152"/>
      <c r="AJO66" s="152"/>
      <c r="AJP66" s="152"/>
      <c r="AJQ66" s="152"/>
      <c r="AJR66" s="152"/>
      <c r="AJS66" s="152"/>
      <c r="AJT66" s="152"/>
      <c r="AJU66" s="152"/>
      <c r="AJV66" s="152"/>
      <c r="AJW66" s="152"/>
      <c r="AJX66" s="152"/>
      <c r="AJY66" s="152"/>
      <c r="AJZ66" s="152"/>
      <c r="AKA66" s="152"/>
      <c r="AKB66" s="152"/>
      <c r="AKC66" s="152"/>
      <c r="AKD66" s="152"/>
      <c r="AKE66" s="152"/>
      <c r="AKF66" s="152"/>
      <c r="AKG66" s="152"/>
      <c r="AKH66" s="152"/>
      <c r="AKI66" s="152"/>
      <c r="AKJ66" s="152"/>
      <c r="AKK66" s="152"/>
      <c r="AKL66" s="152"/>
      <c r="AKM66" s="152"/>
      <c r="AKN66" s="152"/>
      <c r="AKO66" s="152"/>
      <c r="AKP66" s="152"/>
      <c r="AKQ66" s="152"/>
      <c r="AKR66" s="152"/>
      <c r="AKS66" s="152"/>
      <c r="AKT66" s="152"/>
      <c r="AKU66" s="152"/>
      <c r="AKV66" s="152"/>
      <c r="AKW66" s="152"/>
      <c r="AKX66" s="152"/>
      <c r="AKY66" s="152"/>
      <c r="AKZ66" s="152"/>
      <c r="ALA66" s="152"/>
      <c r="ALB66" s="152"/>
      <c r="ALC66" s="152"/>
      <c r="ALD66" s="152"/>
      <c r="ALE66" s="152"/>
      <c r="ALF66" s="152"/>
      <c r="ALG66" s="152"/>
      <c r="ALH66" s="152"/>
      <c r="ALI66" s="152"/>
      <c r="ALJ66" s="152"/>
      <c r="ALK66" s="152"/>
      <c r="ALL66" s="152"/>
      <c r="ALM66" s="152"/>
      <c r="ALN66" s="152"/>
      <c r="ALO66" s="152"/>
      <c r="ALP66" s="152"/>
      <c r="ALQ66" s="152"/>
      <c r="ALR66" s="152"/>
      <c r="ALS66" s="152"/>
      <c r="ALT66" s="152"/>
      <c r="ALU66" s="152"/>
      <c r="ALV66" s="152"/>
      <c r="ALW66" s="152"/>
      <c r="ALX66" s="152"/>
      <c r="ALY66" s="152"/>
      <c r="ALZ66" s="152"/>
      <c r="AMA66" s="152"/>
      <c r="AMB66" s="152"/>
      <c r="AMC66" s="152"/>
      <c r="AMD66" s="152"/>
      <c r="AME66" s="152"/>
      <c r="AMF66" s="152"/>
      <c r="AMG66" s="152"/>
      <c r="AMH66" s="152"/>
      <c r="AMI66" s="152"/>
      <c r="AMJ66" s="152"/>
    </row>
    <row r="67" spans="1:7" ht="15">
      <c r="A67" s="22"/>
      <c r="B67" s="58" t="s">
        <v>114</v>
      </c>
      <c r="C67" s="24" t="s">
        <v>115</v>
      </c>
      <c r="D67" s="25" t="s">
        <v>116</v>
      </c>
      <c r="E67" s="26">
        <v>1.5</v>
      </c>
      <c r="F67" s="180"/>
      <c r="G67" s="149">
        <f t="shared" si="0"/>
        <v>0</v>
      </c>
    </row>
    <row r="68" spans="1:7" ht="15">
      <c r="A68" s="32" t="s">
        <v>117</v>
      </c>
      <c r="B68" s="58" t="s">
        <v>118</v>
      </c>
      <c r="C68" s="24" t="s">
        <v>119</v>
      </c>
      <c r="D68" s="25" t="s">
        <v>120</v>
      </c>
      <c r="E68" s="26">
        <v>0.8</v>
      </c>
      <c r="F68" s="180"/>
      <c r="G68" s="149">
        <f t="shared" si="0"/>
        <v>0</v>
      </c>
    </row>
    <row r="69" spans="1:7" ht="15" customHeight="1">
      <c r="A69" s="57" t="s">
        <v>74</v>
      </c>
      <c r="B69" s="58" t="s">
        <v>121</v>
      </c>
      <c r="C69" s="24" t="s">
        <v>122</v>
      </c>
      <c r="D69" s="25" t="s">
        <v>120</v>
      </c>
      <c r="E69" s="26">
        <v>0.4</v>
      </c>
      <c r="F69" s="180"/>
      <c r="G69" s="149">
        <f t="shared" si="0"/>
        <v>0</v>
      </c>
    </row>
    <row r="70" spans="1:7" ht="15">
      <c r="A70" s="32" t="s">
        <v>123</v>
      </c>
      <c r="B70" s="58" t="s">
        <v>124</v>
      </c>
      <c r="C70" s="24" t="s">
        <v>125</v>
      </c>
      <c r="D70" s="25" t="s">
        <v>120</v>
      </c>
      <c r="E70" s="26">
        <v>0.4</v>
      </c>
      <c r="F70" s="180"/>
      <c r="G70" s="149">
        <f t="shared" si="0"/>
        <v>0</v>
      </c>
    </row>
    <row r="71" spans="1:7" ht="15">
      <c r="A71" s="52"/>
      <c r="B71" s="58" t="s">
        <v>126</v>
      </c>
      <c r="C71" s="24" t="s">
        <v>127</v>
      </c>
      <c r="D71" s="25" t="s">
        <v>120</v>
      </c>
      <c r="E71" s="26">
        <v>0.2</v>
      </c>
      <c r="F71" s="180"/>
      <c r="G71" s="149">
        <f t="shared" si="0"/>
        <v>0</v>
      </c>
    </row>
    <row r="72" spans="2:8" s="6" customFormat="1" ht="15">
      <c r="B72" s="53"/>
      <c r="C72" s="59"/>
      <c r="D72" s="55"/>
      <c r="E72" s="56"/>
      <c r="F72" s="145" t="s">
        <v>292</v>
      </c>
      <c r="G72" s="150">
        <f>MIN(2.5,SUM(G67:G71))</f>
        <v>0</v>
      </c>
      <c r="H72" s="5"/>
    </row>
    <row r="73" spans="1:7" ht="15">
      <c r="A73" s="60" t="s">
        <v>128</v>
      </c>
      <c r="B73" s="23"/>
      <c r="C73" s="24" t="s">
        <v>129</v>
      </c>
      <c r="D73" s="25"/>
      <c r="E73" s="26"/>
      <c r="F73" s="142"/>
      <c r="G73" s="148"/>
    </row>
    <row r="74" spans="1:7" ht="15">
      <c r="A74" s="32" t="s">
        <v>130</v>
      </c>
      <c r="B74" s="23" t="s">
        <v>131</v>
      </c>
      <c r="C74" s="28" t="s">
        <v>81</v>
      </c>
      <c r="D74" s="25" t="s">
        <v>132</v>
      </c>
      <c r="E74" s="26">
        <v>1</v>
      </c>
      <c r="F74" s="180"/>
      <c r="G74" s="149">
        <f aca="true" t="shared" si="1" ref="G74:G75">F74*E74</f>
        <v>0</v>
      </c>
    </row>
    <row r="75" spans="1:7" ht="15">
      <c r="A75" s="57" t="s">
        <v>74</v>
      </c>
      <c r="B75" s="23" t="s">
        <v>133</v>
      </c>
      <c r="C75" s="28" t="s">
        <v>84</v>
      </c>
      <c r="D75" s="25" t="s">
        <v>132</v>
      </c>
      <c r="E75" s="26">
        <v>0.5</v>
      </c>
      <c r="F75" s="180"/>
      <c r="G75" s="149">
        <f t="shared" si="1"/>
        <v>0</v>
      </c>
    </row>
    <row r="76" spans="1:7" ht="15">
      <c r="A76" s="32" t="s">
        <v>123</v>
      </c>
      <c r="B76" s="23"/>
      <c r="C76" s="24" t="s">
        <v>134</v>
      </c>
      <c r="D76" s="25"/>
      <c r="E76" s="26"/>
      <c r="F76" s="142"/>
      <c r="G76" s="148"/>
    </row>
    <row r="77" spans="1:7" ht="15">
      <c r="A77" s="27"/>
      <c r="B77" s="23" t="s">
        <v>135</v>
      </c>
      <c r="C77" s="28" t="s">
        <v>81</v>
      </c>
      <c r="D77" s="25" t="s">
        <v>132</v>
      </c>
      <c r="E77" s="26">
        <v>0.5</v>
      </c>
      <c r="F77" s="180"/>
      <c r="G77" s="149">
        <f aca="true" t="shared" si="2" ref="G77:G78">F77*E77</f>
        <v>0</v>
      </c>
    </row>
    <row r="78" spans="1:7" ht="15">
      <c r="A78" s="52"/>
      <c r="B78" s="23" t="s">
        <v>136</v>
      </c>
      <c r="C78" s="28" t="s">
        <v>84</v>
      </c>
      <c r="D78" s="25" t="s">
        <v>132</v>
      </c>
      <c r="E78" s="26">
        <v>0.3</v>
      </c>
      <c r="F78" s="180"/>
      <c r="G78" s="149">
        <f t="shared" si="2"/>
        <v>0</v>
      </c>
    </row>
    <row r="79" spans="1:8" s="6" customFormat="1" ht="15">
      <c r="A79" s="43"/>
      <c r="B79" s="44"/>
      <c r="C79" s="61"/>
      <c r="D79" s="46"/>
      <c r="E79" s="47"/>
      <c r="F79" s="145" t="s">
        <v>292</v>
      </c>
      <c r="G79" s="150">
        <f>MIN(2.5,SUM(G74:G78))</f>
        <v>0</v>
      </c>
      <c r="H79" s="5"/>
    </row>
    <row r="80" spans="1:7" ht="30">
      <c r="A80" s="159" t="s">
        <v>293</v>
      </c>
      <c r="B80" s="139" t="s">
        <v>137</v>
      </c>
      <c r="C80" s="24" t="s">
        <v>138</v>
      </c>
      <c r="D80" s="25" t="s">
        <v>139</v>
      </c>
      <c r="E80" s="30">
        <v>0.5</v>
      </c>
      <c r="F80" s="180"/>
      <c r="G80" s="149">
        <f aca="true" t="shared" si="3" ref="G80">F80*E80</f>
        <v>0</v>
      </c>
    </row>
    <row r="81" spans="1:1024" ht="15">
      <c r="A81" s="160"/>
      <c r="B81" s="154"/>
      <c r="C81" s="161"/>
      <c r="D81" s="162"/>
      <c r="E81" s="163"/>
      <c r="F81" s="164" t="s">
        <v>292</v>
      </c>
      <c r="G81" s="165">
        <f>MIN(10,SUM(G80))</f>
        <v>0</v>
      </c>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c r="AKP81" s="6"/>
      <c r="AKQ81" s="6"/>
      <c r="AKR81" s="6"/>
      <c r="AKS81" s="6"/>
      <c r="AKT81" s="6"/>
      <c r="AKU81" s="6"/>
      <c r="AKV81" s="6"/>
      <c r="AKW81" s="6"/>
      <c r="AKX81" s="6"/>
      <c r="AKY81" s="6"/>
      <c r="AKZ81" s="6"/>
      <c r="ALA81" s="6"/>
      <c r="ALB81" s="6"/>
      <c r="ALC81" s="6"/>
      <c r="ALD81" s="6"/>
      <c r="ALE81" s="6"/>
      <c r="ALF81" s="6"/>
      <c r="ALG81" s="6"/>
      <c r="ALH81" s="6"/>
      <c r="ALI81" s="6"/>
      <c r="ALJ81" s="6"/>
      <c r="ALK81" s="6"/>
      <c r="ALL81" s="6"/>
      <c r="ALM81" s="6"/>
      <c r="ALN81" s="6"/>
      <c r="ALO81" s="6"/>
      <c r="ALP81" s="6"/>
      <c r="ALQ81" s="6"/>
      <c r="ALR81" s="6"/>
      <c r="ALS81" s="6"/>
      <c r="ALT81" s="6"/>
      <c r="ALU81" s="6"/>
      <c r="ALV81" s="6"/>
      <c r="ALW81" s="6"/>
      <c r="ALX81" s="6"/>
      <c r="ALY81" s="6"/>
      <c r="ALZ81" s="6"/>
      <c r="AMA81" s="6"/>
      <c r="AMB81" s="6"/>
      <c r="AMC81" s="6"/>
      <c r="AMD81" s="6"/>
      <c r="AME81" s="6"/>
      <c r="AMF81" s="6"/>
      <c r="AMG81" s="6"/>
      <c r="AMH81" s="6"/>
      <c r="AMI81" s="6"/>
      <c r="AMJ81" s="6"/>
    </row>
    <row r="82" spans="2:7" ht="15">
      <c r="B82" s="3"/>
      <c r="D82" s="63"/>
      <c r="E82" s="166"/>
      <c r="F82" s="167" t="s">
        <v>294</v>
      </c>
      <c r="G82" s="150">
        <f>G81+G79+G72+G66+G61+G37</f>
        <v>0</v>
      </c>
    </row>
    <row r="83" spans="1:8" ht="15.75">
      <c r="A83" s="64"/>
      <c r="B83" s="193" t="s">
        <v>141</v>
      </c>
      <c r="C83" s="193"/>
      <c r="D83" s="65"/>
      <c r="E83" s="66"/>
      <c r="F83" s="66"/>
      <c r="G83" s="66"/>
      <c r="H83" s="20"/>
    </row>
    <row r="84" spans="1:7" ht="15">
      <c r="A84" s="64"/>
      <c r="B84" s="66"/>
      <c r="C84" s="67"/>
      <c r="D84" s="65"/>
      <c r="E84" s="66"/>
      <c r="F84" s="66"/>
      <c r="G84" s="66"/>
    </row>
    <row r="85" spans="1:14" s="21" customFormat="1" ht="15.75">
      <c r="A85" s="68" t="s">
        <v>1</v>
      </c>
      <c r="B85" s="69"/>
      <c r="C85" s="70" t="s">
        <v>2</v>
      </c>
      <c r="D85" s="71" t="s">
        <v>3</v>
      </c>
      <c r="E85" s="72" t="s">
        <v>4</v>
      </c>
      <c r="F85" s="169" t="s">
        <v>289</v>
      </c>
      <c r="G85" s="170" t="s">
        <v>290</v>
      </c>
      <c r="H85" s="20"/>
      <c r="I85" s="19"/>
      <c r="J85" s="19"/>
      <c r="K85" s="19"/>
      <c r="L85" s="19"/>
      <c r="M85" s="19"/>
      <c r="N85" s="19"/>
    </row>
    <row r="86" spans="1:7" ht="39">
      <c r="A86" s="73" t="s">
        <v>142</v>
      </c>
      <c r="B86" s="74" t="s">
        <v>143</v>
      </c>
      <c r="C86" s="75" t="s">
        <v>144</v>
      </c>
      <c r="D86" s="76" t="s">
        <v>145</v>
      </c>
      <c r="E86" s="77">
        <v>3</v>
      </c>
      <c r="F86" s="184"/>
      <c r="G86" s="149">
        <f>F86*E86</f>
        <v>0</v>
      </c>
    </row>
    <row r="87" spans="1:7" ht="43.5">
      <c r="A87" s="73" t="s">
        <v>146</v>
      </c>
      <c r="B87" s="74"/>
      <c r="C87" s="78" t="s">
        <v>147</v>
      </c>
      <c r="D87" s="79"/>
      <c r="E87" s="76" t="s">
        <v>148</v>
      </c>
      <c r="F87" s="79"/>
      <c r="G87" s="196"/>
    </row>
    <row r="88" spans="1:7" ht="30">
      <c r="A88" s="80" t="s">
        <v>149</v>
      </c>
      <c r="B88" s="74" t="s">
        <v>150</v>
      </c>
      <c r="C88" s="81" t="s">
        <v>151</v>
      </c>
      <c r="D88" s="79" t="s">
        <v>152</v>
      </c>
      <c r="E88" s="82">
        <v>2</v>
      </c>
      <c r="F88" s="184"/>
      <c r="G88" s="149">
        <f>F88*E88</f>
        <v>0</v>
      </c>
    </row>
    <row r="89" spans="1:7" ht="15">
      <c r="A89" s="73"/>
      <c r="B89" s="74" t="s">
        <v>153</v>
      </c>
      <c r="C89" s="81" t="s">
        <v>154</v>
      </c>
      <c r="D89" s="79" t="s">
        <v>152</v>
      </c>
      <c r="E89" s="77">
        <v>0.75</v>
      </c>
      <c r="F89" s="184"/>
      <c r="G89" s="149">
        <f>F89*E89</f>
        <v>0</v>
      </c>
    </row>
    <row r="90" spans="1:7" ht="15">
      <c r="A90" s="83"/>
      <c r="B90" s="74" t="s">
        <v>155</v>
      </c>
      <c r="C90" s="81" t="s">
        <v>156</v>
      </c>
      <c r="D90" s="79" t="s">
        <v>152</v>
      </c>
      <c r="E90" s="82">
        <v>0.5</v>
      </c>
      <c r="F90" s="184"/>
      <c r="G90" s="149">
        <f>F90*E90</f>
        <v>0</v>
      </c>
    </row>
    <row r="91" spans="1:8" s="6" customFormat="1" ht="15">
      <c r="A91" s="43"/>
      <c r="B91" s="44"/>
      <c r="C91" s="61"/>
      <c r="D91" s="46"/>
      <c r="E91" s="47"/>
      <c r="F91" s="145" t="s">
        <v>292</v>
      </c>
      <c r="G91" s="150">
        <f>MIN(60,SUM(G86:G90))</f>
        <v>0</v>
      </c>
      <c r="H91" s="5"/>
    </row>
    <row r="92" spans="1:7" ht="15">
      <c r="A92" s="84" t="s">
        <v>157</v>
      </c>
      <c r="B92" s="74"/>
      <c r="C92" s="85" t="s">
        <v>158</v>
      </c>
      <c r="D92" s="79"/>
      <c r="E92" s="82"/>
      <c r="F92" s="171"/>
      <c r="G92" s="172"/>
    </row>
    <row r="93" spans="1:7" ht="15">
      <c r="A93" s="86" t="s">
        <v>159</v>
      </c>
      <c r="B93" s="74" t="s">
        <v>160</v>
      </c>
      <c r="C93" s="81" t="s">
        <v>282</v>
      </c>
      <c r="D93" s="79" t="s">
        <v>161</v>
      </c>
      <c r="E93" s="77">
        <v>0.5</v>
      </c>
      <c r="F93" s="184"/>
      <c r="G93" s="149">
        <f>F93*E93</f>
        <v>0</v>
      </c>
    </row>
    <row r="94" spans="1:7" ht="15">
      <c r="A94" s="87" t="s">
        <v>162</v>
      </c>
      <c r="B94" s="74" t="s">
        <v>163</v>
      </c>
      <c r="C94" s="81" t="s">
        <v>283</v>
      </c>
      <c r="D94" s="79" t="s">
        <v>161</v>
      </c>
      <c r="E94" s="82">
        <v>0.3</v>
      </c>
      <c r="F94" s="184"/>
      <c r="G94" s="149">
        <f>F94*E94</f>
        <v>0</v>
      </c>
    </row>
    <row r="95" spans="1:7" ht="15">
      <c r="A95" s="88"/>
      <c r="B95" s="74" t="s">
        <v>164</v>
      </c>
      <c r="C95" s="81" t="s">
        <v>156</v>
      </c>
      <c r="D95" s="79" t="s">
        <v>161</v>
      </c>
      <c r="E95" s="82">
        <v>0.1</v>
      </c>
      <c r="F95" s="184"/>
      <c r="G95" s="149">
        <f>F95*E95</f>
        <v>0</v>
      </c>
    </row>
    <row r="96" spans="1:7" ht="15">
      <c r="A96" s="88"/>
      <c r="B96" s="74"/>
      <c r="C96" s="85" t="s">
        <v>165</v>
      </c>
      <c r="D96" s="79"/>
      <c r="E96" s="82"/>
      <c r="F96" s="171"/>
      <c r="G96" s="172"/>
    </row>
    <row r="97" spans="1:7" ht="15">
      <c r="A97" s="88"/>
      <c r="B97" s="74" t="s">
        <v>166</v>
      </c>
      <c r="C97" s="81" t="s">
        <v>284</v>
      </c>
      <c r="D97" s="79" t="s">
        <v>167</v>
      </c>
      <c r="E97" s="82">
        <v>0.2</v>
      </c>
      <c r="F97" s="184"/>
      <c r="G97" s="149">
        <f>F97*E97</f>
        <v>0</v>
      </c>
    </row>
    <row r="98" spans="1:7" ht="15">
      <c r="A98" s="88"/>
      <c r="B98" s="74" t="s">
        <v>168</v>
      </c>
      <c r="C98" s="81" t="s">
        <v>285</v>
      </c>
      <c r="D98" s="79" t="s">
        <v>167</v>
      </c>
      <c r="E98" s="82">
        <v>0.15</v>
      </c>
      <c r="F98" s="184"/>
      <c r="G98" s="149">
        <f>F98*E98</f>
        <v>0</v>
      </c>
    </row>
    <row r="99" spans="1:7" ht="15">
      <c r="A99" s="88"/>
      <c r="B99" s="74" t="s">
        <v>169</v>
      </c>
      <c r="C99" s="81" t="s">
        <v>286</v>
      </c>
      <c r="D99" s="79" t="s">
        <v>167</v>
      </c>
      <c r="E99" s="82">
        <v>0.05</v>
      </c>
      <c r="F99" s="184"/>
      <c r="G99" s="149">
        <f>F99*E99</f>
        <v>0</v>
      </c>
    </row>
    <row r="100" spans="1:7" ht="15">
      <c r="A100" s="88"/>
      <c r="B100" s="74" t="s">
        <v>170</v>
      </c>
      <c r="C100" s="85" t="s">
        <v>171</v>
      </c>
      <c r="D100" s="79" t="s">
        <v>161</v>
      </c>
      <c r="E100" s="82">
        <v>0.1</v>
      </c>
      <c r="F100" s="184"/>
      <c r="G100" s="149">
        <f>F100*E100</f>
        <v>0</v>
      </c>
    </row>
    <row r="101" spans="1:7" ht="15">
      <c r="A101" s="83"/>
      <c r="B101" s="74" t="s">
        <v>172</v>
      </c>
      <c r="C101" s="85" t="s">
        <v>173</v>
      </c>
      <c r="D101" s="79" t="s">
        <v>174</v>
      </c>
      <c r="E101" s="82">
        <v>0.05</v>
      </c>
      <c r="F101" s="184"/>
      <c r="G101" s="149">
        <f>F101*E101</f>
        <v>0</v>
      </c>
    </row>
    <row r="102" spans="1:8" s="6" customFormat="1" ht="15">
      <c r="A102" s="89"/>
      <c r="B102" s="44"/>
      <c r="C102" s="90"/>
      <c r="D102" s="46"/>
      <c r="E102" s="47"/>
      <c r="F102" s="145" t="s">
        <v>292</v>
      </c>
      <c r="G102" s="150">
        <f>MIN(20,SUM(G93:G101))</f>
        <v>0</v>
      </c>
      <c r="H102" s="5"/>
    </row>
    <row r="103" spans="1:7" ht="30">
      <c r="A103" s="91" t="s">
        <v>175</v>
      </c>
      <c r="B103" s="74" t="s">
        <v>176</v>
      </c>
      <c r="C103" s="78" t="s">
        <v>177</v>
      </c>
      <c r="D103" s="76" t="s">
        <v>178</v>
      </c>
      <c r="E103" s="82">
        <v>1</v>
      </c>
      <c r="F103" s="184"/>
      <c r="G103" s="149">
        <f>F103*E103</f>
        <v>0</v>
      </c>
    </row>
    <row r="104" spans="1:7" ht="15">
      <c r="A104" s="92" t="s">
        <v>159</v>
      </c>
      <c r="B104" s="74" t="s">
        <v>179</v>
      </c>
      <c r="C104" s="85" t="s">
        <v>180</v>
      </c>
      <c r="D104" s="79" t="s">
        <v>181</v>
      </c>
      <c r="E104" s="82">
        <v>1.5</v>
      </c>
      <c r="F104" s="184"/>
      <c r="G104" s="149">
        <f>F104*E104</f>
        <v>0</v>
      </c>
    </row>
    <row r="105" spans="1:7" ht="15">
      <c r="A105" s="73" t="s">
        <v>162</v>
      </c>
      <c r="B105" s="74" t="s">
        <v>182</v>
      </c>
      <c r="C105" s="85" t="s">
        <v>183</v>
      </c>
      <c r="D105" s="79" t="s">
        <v>184</v>
      </c>
      <c r="E105" s="77">
        <v>3</v>
      </c>
      <c r="F105" s="184"/>
      <c r="G105" s="149">
        <f>F105*E105</f>
        <v>0</v>
      </c>
    </row>
    <row r="106" spans="1:7" ht="15">
      <c r="A106" s="93"/>
      <c r="B106" s="74" t="s">
        <v>185</v>
      </c>
      <c r="C106" s="85" t="s">
        <v>186</v>
      </c>
      <c r="D106" s="79" t="s">
        <v>187</v>
      </c>
      <c r="E106" s="82">
        <v>1</v>
      </c>
      <c r="F106" s="184"/>
      <c r="G106" s="149">
        <f>F106*E106</f>
        <v>0</v>
      </c>
    </row>
    <row r="107" spans="1:7" ht="15">
      <c r="A107" s="94"/>
      <c r="B107" s="74" t="s">
        <v>188</v>
      </c>
      <c r="C107" s="85" t="s">
        <v>189</v>
      </c>
      <c r="D107" s="79" t="s">
        <v>190</v>
      </c>
      <c r="E107" s="77">
        <v>0.25</v>
      </c>
      <c r="F107" s="184"/>
      <c r="G107" s="149">
        <f>F107*E107</f>
        <v>0</v>
      </c>
    </row>
    <row r="108" spans="4:7" ht="15">
      <c r="D108" s="95"/>
      <c r="F108" s="145" t="s">
        <v>292</v>
      </c>
      <c r="G108" s="150">
        <f>MIN(20,SUM(G103:G107))</f>
        <v>0</v>
      </c>
    </row>
    <row r="109" spans="4:7" ht="15">
      <c r="D109" s="95"/>
      <c r="E109" s="166"/>
      <c r="F109" s="167" t="s">
        <v>295</v>
      </c>
      <c r="G109" s="150">
        <f>G108+G102+G91</f>
        <v>0</v>
      </c>
    </row>
    <row r="110" spans="1:8" ht="15.75">
      <c r="A110" s="96"/>
      <c r="B110" s="194" t="s">
        <v>191</v>
      </c>
      <c r="C110" s="194"/>
      <c r="D110" s="97"/>
      <c r="E110" s="98"/>
      <c r="F110" s="175"/>
      <c r="G110" s="176"/>
      <c r="H110" s="20"/>
    </row>
    <row r="111" spans="1:7" ht="15">
      <c r="A111" s="96"/>
      <c r="B111" s="99"/>
      <c r="C111" s="100"/>
      <c r="D111" s="97"/>
      <c r="E111" s="98"/>
      <c r="F111" s="175"/>
      <c r="G111" s="176"/>
    </row>
    <row r="112" spans="1:14" s="21" customFormat="1" ht="15.75">
      <c r="A112" s="101" t="s">
        <v>1</v>
      </c>
      <c r="B112" s="102"/>
      <c r="C112" s="103" t="s">
        <v>2</v>
      </c>
      <c r="D112" s="104" t="s">
        <v>3</v>
      </c>
      <c r="E112" s="105" t="s">
        <v>4</v>
      </c>
      <c r="F112" s="173" t="s">
        <v>289</v>
      </c>
      <c r="G112" s="174" t="s">
        <v>290</v>
      </c>
      <c r="H112" s="5"/>
      <c r="I112" s="6"/>
      <c r="J112" s="19"/>
      <c r="K112" s="19"/>
      <c r="L112" s="19"/>
      <c r="M112" s="19"/>
      <c r="N112" s="19"/>
    </row>
    <row r="113" spans="1:7" ht="15">
      <c r="A113" s="106"/>
      <c r="B113" s="107" t="s">
        <v>192</v>
      </c>
      <c r="C113" s="108" t="s">
        <v>193</v>
      </c>
      <c r="D113" s="109" t="s">
        <v>194</v>
      </c>
      <c r="E113" s="110">
        <v>10</v>
      </c>
      <c r="F113" s="184"/>
      <c r="G113" s="149">
        <f>F113*E113</f>
        <v>0</v>
      </c>
    </row>
    <row r="114" spans="1:7" ht="15">
      <c r="A114" s="111" t="s">
        <v>195</v>
      </c>
      <c r="B114" s="107" t="s">
        <v>196</v>
      </c>
      <c r="C114" s="112" t="s">
        <v>197</v>
      </c>
      <c r="D114" s="109" t="s">
        <v>194</v>
      </c>
      <c r="E114" s="113">
        <v>3</v>
      </c>
      <c r="F114" s="184"/>
      <c r="G114" s="149">
        <f>F114*E114</f>
        <v>0</v>
      </c>
    </row>
    <row r="115" spans="1:7" ht="15">
      <c r="A115" s="111" t="s">
        <v>198</v>
      </c>
      <c r="B115" s="107" t="s">
        <v>199</v>
      </c>
      <c r="C115" s="112" t="s">
        <v>200</v>
      </c>
      <c r="D115" s="109" t="s">
        <v>194</v>
      </c>
      <c r="E115" s="113">
        <v>3</v>
      </c>
      <c r="F115" s="184"/>
      <c r="G115" s="149">
        <f>F115*E115</f>
        <v>0</v>
      </c>
    </row>
    <row r="116" spans="1:7" ht="15">
      <c r="A116" s="111" t="s">
        <v>78</v>
      </c>
      <c r="B116" s="107" t="s">
        <v>201</v>
      </c>
      <c r="C116" s="112" t="s">
        <v>287</v>
      </c>
      <c r="D116" s="109" t="s">
        <v>194</v>
      </c>
      <c r="E116" s="110">
        <v>1</v>
      </c>
      <c r="F116" s="184"/>
      <c r="G116" s="149">
        <f>F116*E116</f>
        <v>0</v>
      </c>
    </row>
    <row r="117" spans="1:7" ht="15">
      <c r="A117" s="114"/>
      <c r="B117" s="107" t="s">
        <v>202</v>
      </c>
      <c r="C117" s="112" t="s">
        <v>288</v>
      </c>
      <c r="D117" s="109" t="s">
        <v>194</v>
      </c>
      <c r="E117" s="113">
        <v>1</v>
      </c>
      <c r="F117" s="184"/>
      <c r="G117" s="149">
        <f>F117*E117</f>
        <v>0</v>
      </c>
    </row>
    <row r="118" spans="2:8" s="6" customFormat="1" ht="15">
      <c r="B118" s="115"/>
      <c r="C118" s="59"/>
      <c r="D118" s="55"/>
      <c r="E118" s="116"/>
      <c r="F118" s="145" t="s">
        <v>292</v>
      </c>
      <c r="G118" s="150">
        <f>MIN(30,SUM(G113:G117))</f>
        <v>0</v>
      </c>
      <c r="H118" s="5"/>
    </row>
    <row r="119" spans="1:7" ht="15">
      <c r="A119" s="117"/>
      <c r="B119" s="107"/>
      <c r="C119" s="112" t="s">
        <v>203</v>
      </c>
      <c r="D119" s="109"/>
      <c r="E119" s="113"/>
      <c r="F119" s="175"/>
      <c r="G119" s="176"/>
    </row>
    <row r="120" spans="1:7" ht="15">
      <c r="A120" s="118"/>
      <c r="B120" s="107" t="s">
        <v>204</v>
      </c>
      <c r="C120" s="119" t="s">
        <v>205</v>
      </c>
      <c r="D120" s="109" t="s">
        <v>206</v>
      </c>
      <c r="E120" s="110">
        <v>2</v>
      </c>
      <c r="F120" s="184"/>
      <c r="G120" s="149">
        <f>F120*E120</f>
        <v>0</v>
      </c>
    </row>
    <row r="121" spans="1:7" ht="15">
      <c r="A121" s="111" t="s">
        <v>207</v>
      </c>
      <c r="B121" s="107" t="s">
        <v>208</v>
      </c>
      <c r="C121" s="119" t="s">
        <v>209</v>
      </c>
      <c r="D121" s="109" t="s">
        <v>206</v>
      </c>
      <c r="E121" s="110">
        <v>1</v>
      </c>
      <c r="F121" s="184"/>
      <c r="G121" s="149">
        <f>F121*E121</f>
        <v>0</v>
      </c>
    </row>
    <row r="122" spans="1:7" ht="15">
      <c r="A122" s="111" t="s">
        <v>113</v>
      </c>
      <c r="B122" s="107"/>
      <c r="C122" s="112" t="s">
        <v>210</v>
      </c>
      <c r="D122" s="109"/>
      <c r="E122" s="113"/>
      <c r="F122" s="175"/>
      <c r="G122" s="176"/>
    </row>
    <row r="123" spans="1:7" ht="14.45" customHeight="1">
      <c r="A123" s="111"/>
      <c r="B123" s="107" t="s">
        <v>211</v>
      </c>
      <c r="C123" s="119" t="s">
        <v>205</v>
      </c>
      <c r="D123" s="109" t="s">
        <v>206</v>
      </c>
      <c r="E123" s="113">
        <v>0.6</v>
      </c>
      <c r="F123" s="184"/>
      <c r="G123" s="149">
        <f>F123*E123</f>
        <v>0</v>
      </c>
    </row>
    <row r="124" spans="1:7" ht="15">
      <c r="A124" s="120"/>
      <c r="B124" s="107" t="s">
        <v>212</v>
      </c>
      <c r="C124" s="119" t="s">
        <v>209</v>
      </c>
      <c r="D124" s="109" t="s">
        <v>206</v>
      </c>
      <c r="E124" s="113">
        <v>0.3</v>
      </c>
      <c r="F124" s="184"/>
      <c r="G124" s="149">
        <f>F124*E124</f>
        <v>0</v>
      </c>
    </row>
    <row r="125" spans="2:8" s="6" customFormat="1" ht="15">
      <c r="B125" s="115"/>
      <c r="C125" s="59"/>
      <c r="D125" s="55"/>
      <c r="E125" s="116"/>
      <c r="F125" s="145" t="s">
        <v>292</v>
      </c>
      <c r="G125" s="150">
        <f>MIN(15,SUM(G120:G124))</f>
        <v>0</v>
      </c>
      <c r="H125" s="5"/>
    </row>
    <row r="126" spans="1:8" ht="15">
      <c r="A126" s="121" t="s">
        <v>213</v>
      </c>
      <c r="B126" s="107" t="s">
        <v>214</v>
      </c>
      <c r="C126" s="112" t="s">
        <v>215</v>
      </c>
      <c r="D126" s="109" t="s">
        <v>216</v>
      </c>
      <c r="E126" s="110">
        <v>2</v>
      </c>
      <c r="F126" s="184"/>
      <c r="G126" s="149">
        <f>F126*E126</f>
        <v>0</v>
      </c>
      <c r="H126" s="122"/>
    </row>
    <row r="127" spans="1:8" ht="15">
      <c r="A127" s="111" t="s">
        <v>217</v>
      </c>
      <c r="B127" s="107" t="s">
        <v>218</v>
      </c>
      <c r="C127" s="112" t="s">
        <v>219</v>
      </c>
      <c r="D127" s="109" t="s">
        <v>216</v>
      </c>
      <c r="E127" s="110">
        <v>1</v>
      </c>
      <c r="F127" s="184"/>
      <c r="G127" s="149">
        <f>F127*E127</f>
        <v>0</v>
      </c>
      <c r="H127" s="123"/>
    </row>
    <row r="128" spans="1:8" ht="15">
      <c r="A128" s="120"/>
      <c r="B128" s="107" t="s">
        <v>220</v>
      </c>
      <c r="C128" s="112" t="s">
        <v>221</v>
      </c>
      <c r="D128" s="109" t="s">
        <v>222</v>
      </c>
      <c r="E128" s="110">
        <v>0.5</v>
      </c>
      <c r="F128" s="184"/>
      <c r="G128" s="149">
        <f>F128*E128</f>
        <v>0</v>
      </c>
      <c r="H128" s="124"/>
    </row>
    <row r="129" spans="2:8" s="6" customFormat="1" ht="15">
      <c r="B129" s="115"/>
      <c r="C129" s="59"/>
      <c r="D129" s="55"/>
      <c r="E129" s="116"/>
      <c r="F129" s="145" t="s">
        <v>292</v>
      </c>
      <c r="G129" s="150">
        <f>MIN(25,SUM(G126:G128))</f>
        <v>0</v>
      </c>
      <c r="H129" s="5"/>
    </row>
    <row r="130" spans="1:7" ht="15">
      <c r="A130" s="125" t="s">
        <v>223</v>
      </c>
      <c r="B130" s="126"/>
      <c r="C130" s="112" t="s">
        <v>224</v>
      </c>
      <c r="D130" s="109"/>
      <c r="E130" s="113"/>
      <c r="F130" s="175"/>
      <c r="G130" s="176"/>
    </row>
    <row r="131" spans="1:7" ht="15">
      <c r="A131" s="127" t="s">
        <v>225</v>
      </c>
      <c r="B131" s="126" t="s">
        <v>226</v>
      </c>
      <c r="C131" s="119" t="s">
        <v>227</v>
      </c>
      <c r="D131" s="109" t="s">
        <v>228</v>
      </c>
      <c r="E131" s="113">
        <v>1.5</v>
      </c>
      <c r="F131" s="184"/>
      <c r="G131" s="149">
        <f>F131*E131</f>
        <v>0</v>
      </c>
    </row>
    <row r="132" spans="1:7" ht="15">
      <c r="A132" s="127" t="s">
        <v>140</v>
      </c>
      <c r="B132" s="126" t="s">
        <v>229</v>
      </c>
      <c r="C132" s="119" t="s">
        <v>230</v>
      </c>
      <c r="D132" s="109" t="s">
        <v>228</v>
      </c>
      <c r="E132" s="113">
        <v>1.5</v>
      </c>
      <c r="F132" s="184"/>
      <c r="G132" s="149">
        <f>F132*E132</f>
        <v>0</v>
      </c>
    </row>
    <row r="133" spans="1:7" ht="15">
      <c r="A133" s="128"/>
      <c r="B133" s="126" t="s">
        <v>231</v>
      </c>
      <c r="C133" s="112" t="s">
        <v>232</v>
      </c>
      <c r="D133" s="109" t="s">
        <v>190</v>
      </c>
      <c r="E133" s="113">
        <v>0.5</v>
      </c>
      <c r="F133" s="184"/>
      <c r="G133" s="149">
        <f>F133*E133</f>
        <v>0</v>
      </c>
    </row>
    <row r="134" spans="2:8" s="6" customFormat="1" ht="15">
      <c r="B134" s="115"/>
      <c r="C134" s="59"/>
      <c r="D134" s="55"/>
      <c r="E134" s="116"/>
      <c r="F134" s="145" t="s">
        <v>292</v>
      </c>
      <c r="G134" s="150">
        <f>MIN(10,SUM(G131:G133))</f>
        <v>0</v>
      </c>
      <c r="H134" s="5"/>
    </row>
    <row r="135" spans="1:7" ht="15">
      <c r="A135" s="129"/>
      <c r="B135" s="126"/>
      <c r="C135" s="112" t="s">
        <v>233</v>
      </c>
      <c r="D135" s="109"/>
      <c r="E135" s="113"/>
      <c r="F135" s="175"/>
      <c r="G135" s="176"/>
    </row>
    <row r="136" spans="1:7" ht="15">
      <c r="A136" s="130"/>
      <c r="B136" s="126" t="s">
        <v>234</v>
      </c>
      <c r="C136" s="119" t="s">
        <v>235</v>
      </c>
      <c r="D136" s="109" t="s">
        <v>236</v>
      </c>
      <c r="E136" s="113">
        <v>5</v>
      </c>
      <c r="F136" s="184"/>
      <c r="G136" s="149">
        <f>F136*E136</f>
        <v>0</v>
      </c>
    </row>
    <row r="137" spans="1:7" ht="15">
      <c r="A137" s="130"/>
      <c r="B137" s="126" t="s">
        <v>237</v>
      </c>
      <c r="C137" s="119" t="s">
        <v>238</v>
      </c>
      <c r="D137" s="109" t="s">
        <v>194</v>
      </c>
      <c r="E137" s="113">
        <v>2</v>
      </c>
      <c r="F137" s="184"/>
      <c r="G137" s="149">
        <f>F137*E137</f>
        <v>0</v>
      </c>
    </row>
    <row r="138" spans="1:7" ht="15">
      <c r="A138" s="130"/>
      <c r="B138" s="126" t="s">
        <v>239</v>
      </c>
      <c r="C138" s="112" t="s">
        <v>240</v>
      </c>
      <c r="D138" s="109" t="s">
        <v>241</v>
      </c>
      <c r="E138" s="113">
        <v>2</v>
      </c>
      <c r="F138" s="184"/>
      <c r="G138" s="149">
        <f>F138*E138</f>
        <v>0</v>
      </c>
    </row>
    <row r="139" spans="1:7" ht="15">
      <c r="A139" s="127" t="s">
        <v>242</v>
      </c>
      <c r="B139" s="126" t="s">
        <v>243</v>
      </c>
      <c r="C139" s="112" t="s">
        <v>244</v>
      </c>
      <c r="D139" s="109" t="s">
        <v>41</v>
      </c>
      <c r="E139" s="113">
        <v>1</v>
      </c>
      <c r="F139" s="184"/>
      <c r="G139" s="149">
        <f>F139*E139</f>
        <v>0</v>
      </c>
    </row>
    <row r="140" spans="1:7" ht="15">
      <c r="A140" s="127" t="s">
        <v>245</v>
      </c>
      <c r="B140" s="126" t="s">
        <v>246</v>
      </c>
      <c r="C140" s="112" t="s">
        <v>247</v>
      </c>
      <c r="D140" s="109" t="s">
        <v>248</v>
      </c>
      <c r="E140" s="113">
        <v>2</v>
      </c>
      <c r="F140" s="184"/>
      <c r="G140" s="149">
        <f>F140*E140</f>
        <v>0</v>
      </c>
    </row>
    <row r="141" spans="1:7" ht="15">
      <c r="A141" s="127" t="s">
        <v>249</v>
      </c>
      <c r="B141" s="126"/>
      <c r="C141" s="112" t="s">
        <v>250</v>
      </c>
      <c r="D141" s="109"/>
      <c r="E141" s="131"/>
      <c r="F141" s="175"/>
      <c r="G141" s="176"/>
    </row>
    <row r="142" spans="1:7" ht="15">
      <c r="A142" s="127" t="s">
        <v>140</v>
      </c>
      <c r="B142" s="126" t="s">
        <v>251</v>
      </c>
      <c r="C142" s="119" t="s">
        <v>252</v>
      </c>
      <c r="D142" s="109" t="s">
        <v>253</v>
      </c>
      <c r="E142" s="113">
        <v>3</v>
      </c>
      <c r="F142" s="184"/>
      <c r="G142" s="149">
        <f>F142*E142</f>
        <v>0</v>
      </c>
    </row>
    <row r="143" spans="1:7" ht="15">
      <c r="A143" s="130"/>
      <c r="B143" s="126" t="s">
        <v>254</v>
      </c>
      <c r="C143" s="119" t="s">
        <v>255</v>
      </c>
      <c r="D143" s="109" t="s">
        <v>253</v>
      </c>
      <c r="E143" s="113">
        <v>1.5</v>
      </c>
      <c r="F143" s="184"/>
      <c r="G143" s="149">
        <f>F143*E143</f>
        <v>0</v>
      </c>
    </row>
    <row r="144" spans="1:7" ht="15">
      <c r="A144" s="130"/>
      <c r="B144" s="126" t="s">
        <v>256</v>
      </c>
      <c r="C144" s="112" t="s">
        <v>257</v>
      </c>
      <c r="D144" s="109" t="s">
        <v>190</v>
      </c>
      <c r="E144" s="113">
        <v>1</v>
      </c>
      <c r="F144" s="184"/>
      <c r="G144" s="149">
        <f>F144*E144</f>
        <v>0</v>
      </c>
    </row>
    <row r="145" spans="1:7" ht="15">
      <c r="A145" s="130"/>
      <c r="B145" s="126"/>
      <c r="C145" s="112" t="s">
        <v>258</v>
      </c>
      <c r="D145" s="109"/>
      <c r="E145" s="113"/>
      <c r="F145" s="175"/>
      <c r="G145" s="176"/>
    </row>
    <row r="146" spans="1:7" ht="15">
      <c r="A146" s="130"/>
      <c r="B146" s="126" t="s">
        <v>259</v>
      </c>
      <c r="C146" s="119" t="s">
        <v>260</v>
      </c>
      <c r="D146" s="109" t="s">
        <v>194</v>
      </c>
      <c r="E146" s="113">
        <v>10</v>
      </c>
      <c r="F146" s="184"/>
      <c r="G146" s="149">
        <f>F146*E146</f>
        <v>0</v>
      </c>
    </row>
    <row r="147" spans="1:7" ht="15">
      <c r="A147" s="130"/>
      <c r="B147" s="126" t="s">
        <v>261</v>
      </c>
      <c r="C147" s="119" t="s">
        <v>262</v>
      </c>
      <c r="D147" s="109" t="s">
        <v>194</v>
      </c>
      <c r="E147" s="113">
        <v>4</v>
      </c>
      <c r="F147" s="184"/>
      <c r="G147" s="149">
        <f>F147*E147</f>
        <v>0</v>
      </c>
    </row>
    <row r="148" spans="1:7" ht="15">
      <c r="A148" s="130"/>
      <c r="B148" s="126" t="s">
        <v>263</v>
      </c>
      <c r="C148" s="119" t="s">
        <v>264</v>
      </c>
      <c r="D148" s="109" t="s">
        <v>194</v>
      </c>
      <c r="E148" s="113">
        <v>2</v>
      </c>
      <c r="F148" s="184"/>
      <c r="G148" s="149">
        <f>F148*E148</f>
        <v>0</v>
      </c>
    </row>
    <row r="149" spans="1:7" ht="15">
      <c r="A149" s="128"/>
      <c r="B149" s="126" t="s">
        <v>265</v>
      </c>
      <c r="C149" s="119" t="s">
        <v>266</v>
      </c>
      <c r="D149" s="109" t="s">
        <v>194</v>
      </c>
      <c r="E149" s="113">
        <v>1</v>
      </c>
      <c r="F149" s="184"/>
      <c r="G149" s="149">
        <f>F149*E149</f>
        <v>0</v>
      </c>
    </row>
    <row r="150" spans="6:7" ht="15">
      <c r="F150" s="145" t="s">
        <v>292</v>
      </c>
      <c r="G150" s="150">
        <f>MIN(10,SUM(G136:G149))</f>
        <v>0</v>
      </c>
    </row>
    <row r="151" spans="1:8" ht="15">
      <c r="A151" s="121" t="s">
        <v>267</v>
      </c>
      <c r="B151" s="107" t="s">
        <v>268</v>
      </c>
      <c r="C151" s="112" t="s">
        <v>269</v>
      </c>
      <c r="D151" s="109" t="s">
        <v>194</v>
      </c>
      <c r="E151" s="110">
        <v>1</v>
      </c>
      <c r="F151" s="184"/>
      <c r="G151" s="149">
        <f>F151*E151</f>
        <v>0</v>
      </c>
      <c r="H151" s="132"/>
    </row>
    <row r="152" spans="1:8" ht="15">
      <c r="A152" s="111" t="s">
        <v>270</v>
      </c>
      <c r="B152" s="107" t="s">
        <v>271</v>
      </c>
      <c r="C152" s="112" t="s">
        <v>272</v>
      </c>
      <c r="D152" s="109" t="s">
        <v>194</v>
      </c>
      <c r="E152" s="110">
        <v>2</v>
      </c>
      <c r="F152" s="184"/>
      <c r="G152" s="149">
        <f>F152*E152</f>
        <v>0</v>
      </c>
      <c r="H152" s="132"/>
    </row>
    <row r="153" spans="1:8" ht="15">
      <c r="A153" s="120" t="s">
        <v>140</v>
      </c>
      <c r="B153" s="107" t="s">
        <v>273</v>
      </c>
      <c r="C153" s="112" t="s">
        <v>274</v>
      </c>
      <c r="D153" s="109" t="s">
        <v>194</v>
      </c>
      <c r="E153" s="110">
        <v>3</v>
      </c>
      <c r="F153" s="184"/>
      <c r="G153" s="149">
        <f>F153*E153</f>
        <v>0</v>
      </c>
      <c r="H153" s="132"/>
    </row>
    <row r="154" spans="6:7" ht="15">
      <c r="F154" s="164" t="s">
        <v>292</v>
      </c>
      <c r="G154" s="165">
        <f>MIN(10,SUM(G151:G153))</f>
        <v>0</v>
      </c>
    </row>
    <row r="155" spans="5:7" ht="15">
      <c r="E155" s="177"/>
      <c r="F155" s="167" t="s">
        <v>296</v>
      </c>
      <c r="G155" s="149">
        <f>G154+G150+G134+G129+G125+G118</f>
        <v>0</v>
      </c>
    </row>
    <row r="157" spans="6:7" ht="18.75">
      <c r="F157" s="182" t="s">
        <v>297</v>
      </c>
      <c r="G157" s="183">
        <f>10%*G155+G109*30%+G82*60%</f>
        <v>0</v>
      </c>
    </row>
  </sheetData>
  <sheetProtection password="CA0B" sheet="1" objects="1" scenarios="1"/>
  <protectedRanges>
    <protectedRange sqref="F12:F13 F15:F16 F18:F19 F21:F22 F24:F25 F27:F29 F31:F33 F35:F36 F40:F41 F43:F44 F46:F47 F49 F51:F52 F54:F56 F58:F60 F62:F65 F67:F71 F74:F75 F77:F78 F80" name="Intervalo1"/>
    <protectedRange sqref="F86:F90 F93:F95 F97:F101 F103:F107" name="Intervalo2"/>
    <protectedRange sqref="F113:F117 F120:F121 F123:F124 F126:F128 F131:F133 F136:F140 F142:F144 F146:F149 F151:F153" name="Intervalo3"/>
    <protectedRange sqref="C1" name="Intervalo4"/>
  </protectedRanges>
  <mergeCells count="4">
    <mergeCell ref="F7:G7"/>
    <mergeCell ref="B83:C83"/>
    <mergeCell ref="B110:C110"/>
    <mergeCell ref="B7:C7"/>
  </mergeCells>
  <printOptions/>
  <pageMargins left="0.7" right="0.7" top="0.75" bottom="0.75" header="0.511805555555555" footer="0.51180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zoomScale="70" zoomScaleNormal="70" workbookViewId="0" topLeftCell="A1">
      <selection activeCell="B8" sqref="B8"/>
    </sheetView>
  </sheetViews>
  <sheetFormatPr defaultColWidth="8.7109375" defaultRowHeight="15"/>
  <cols>
    <col min="1" max="1" width="2.57421875" style="0" customWidth="1"/>
    <col min="2" max="2" width="162.8515625" style="0" customWidth="1"/>
  </cols>
  <sheetData>
    <row r="2" ht="36">
      <c r="B2" s="133" t="s">
        <v>275</v>
      </c>
    </row>
    <row r="3" ht="15.75">
      <c r="B3" s="134"/>
    </row>
    <row r="4" ht="15.75">
      <c r="B4" s="135" t="s">
        <v>276</v>
      </c>
    </row>
    <row r="5" ht="42" customHeight="1">
      <c r="B5" s="136" t="s">
        <v>277</v>
      </c>
    </row>
    <row r="6" ht="42" customHeight="1">
      <c r="B6" s="136" t="s">
        <v>278</v>
      </c>
    </row>
    <row r="7" ht="42" customHeight="1">
      <c r="B7" s="136" t="s">
        <v>279</v>
      </c>
    </row>
    <row r="8" ht="42" customHeight="1">
      <c r="B8" s="136" t="s">
        <v>280</v>
      </c>
    </row>
    <row r="9" ht="42" customHeight="1">
      <c r="B9" s="136" t="s">
        <v>281</v>
      </c>
    </row>
    <row r="10" ht="15" customHeight="1"/>
  </sheetData>
  <printOptions/>
  <pageMargins left="0.7" right="0.7" top="0.75" bottom="0.75" header="0.511805555555555" footer="0.51180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Conceição</dc:creator>
  <cp:keywords/>
  <dc:description/>
  <cp:lastModifiedBy>João Maria Leitão Montezuma de Carvalho</cp:lastModifiedBy>
  <dcterms:created xsi:type="dcterms:W3CDTF">2020-10-21T20:36:30Z</dcterms:created>
  <dcterms:modified xsi:type="dcterms:W3CDTF">2021-06-24T10:16:51Z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