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4875" windowHeight="6525" tabRatio="603" firstSheet="23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0" i="62" s="1"/>
  <c r="X11" i="32"/>
  <c r="Y11" i="32"/>
  <c r="Z11" i="32" s="1"/>
  <c r="X12" i="32"/>
  <c r="Y12" i="63" s="1"/>
  <c r="Y12" i="32"/>
  <c r="X15" i="72" s="1"/>
  <c r="X13" i="32"/>
  <c r="Y13" i="32"/>
  <c r="X14" i="32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S21" i="71" s="1"/>
  <c r="Y21" i="32"/>
  <c r="Z21" i="32" s="1"/>
  <c r="AA21" i="63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D13" i="75" s="1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R13" i="71" s="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R5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D48" i="68" s="1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X40" i="63" s="1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Y10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R19" i="66"/>
  <c r="R35" i="66"/>
  <c r="AF23" i="68"/>
  <c r="AF27" i="68"/>
  <c r="AF39" i="68"/>
  <c r="AF43" i="68"/>
  <c r="N45" i="70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7" i="75"/>
  <c r="R4" i="71"/>
  <c r="N4" i="73"/>
  <c r="U39" i="71"/>
  <c r="Y34" i="72"/>
  <c r="AE31" i="61"/>
  <c r="U23" i="71"/>
  <c r="Y23" i="62"/>
  <c r="Y40" i="72"/>
  <c r="AA37" i="63"/>
  <c r="AE37" i="6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1" i="62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28" i="72"/>
  <c r="S25" i="71"/>
  <c r="Y25" i="63"/>
  <c r="W25" i="62"/>
  <c r="AC25" i="61"/>
  <c r="W26" i="72"/>
  <c r="S23" i="71"/>
  <c r="Y23" i="63"/>
  <c r="W23" i="62"/>
  <c r="AC23" i="61"/>
  <c r="S22" i="71"/>
  <c r="Y22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8" i="62"/>
  <c r="AC8" i="61"/>
  <c r="W10" i="72"/>
  <c r="S7" i="71"/>
  <c r="Y7" i="63"/>
  <c r="W7" i="62"/>
  <c r="AC7" i="61"/>
  <c r="W8" i="72"/>
  <c r="S5" i="71"/>
  <c r="Y5" i="63"/>
  <c r="W5" i="62"/>
  <c r="AC5" i="61"/>
  <c r="AE53" i="61"/>
  <c r="Y36" i="72"/>
  <c r="U33" i="71"/>
  <c r="AA33" i="63"/>
  <c r="Y33" i="62"/>
  <c r="AE33" i="61"/>
  <c r="Y41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Z21" i="63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W46" i="72"/>
  <c r="S43" i="71"/>
  <c r="Y43" i="63"/>
  <c r="W43" i="62"/>
  <c r="AC43" i="61"/>
  <c r="S42" i="71"/>
  <c r="Y42" i="63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V18" i="72"/>
  <c r="V35" i="72"/>
  <c r="V8" i="72"/>
  <c r="V16" i="72"/>
  <c r="V23" i="72"/>
  <c r="V31" i="72"/>
  <c r="V41" i="72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X11" i="63"/>
  <c r="AB12" i="61"/>
  <c r="S12" i="71" l="1"/>
  <c r="W11" i="72"/>
  <c r="W19" i="72"/>
  <c r="AC28" i="61"/>
  <c r="S36" i="71"/>
  <c r="X9" i="63"/>
  <c r="AD47" i="75"/>
  <c r="AC40" i="61"/>
  <c r="AC20" i="61"/>
  <c r="S28" i="71"/>
  <c r="W39" i="72"/>
  <c r="W15" i="72"/>
  <c r="W31" i="72"/>
  <c r="AC32" i="61"/>
  <c r="S40" i="71"/>
  <c r="S20" i="71"/>
  <c r="AC24" i="61"/>
  <c r="S32" i="71"/>
  <c r="W43" i="72"/>
  <c r="AC44" i="61"/>
  <c r="Y44" i="62"/>
  <c r="W23" i="72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Z14" i="32"/>
  <c r="R21" i="71"/>
  <c r="P48" i="71"/>
  <c r="Q48" i="71"/>
  <c r="N10" i="70"/>
  <c r="V21" i="62"/>
  <c r="X24" i="72"/>
  <c r="W21" i="62"/>
  <c r="W24" i="72"/>
  <c r="T21" i="71"/>
  <c r="X21" i="62"/>
  <c r="U21" i="71"/>
  <c r="AE21" i="61"/>
  <c r="Y24" i="72"/>
  <c r="Y21" i="63"/>
  <c r="Y21" i="62"/>
  <c r="Y14" i="72"/>
  <c r="U11" i="71"/>
  <c r="Y11" i="62"/>
  <c r="AE11" i="61"/>
  <c r="Z11" i="63"/>
  <c r="T11" i="71"/>
  <c r="AD11" i="61"/>
  <c r="X14" i="7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 s="1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AA28" i="63" s="1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A10" i="63" s="1"/>
  <c r="X13" i="72"/>
  <c r="AD10" i="61"/>
  <c r="Z10" i="63"/>
  <c r="Z8" i="32"/>
  <c r="Z8" i="63"/>
  <c r="X11" i="72"/>
  <c r="AD8" i="61"/>
  <c r="Z6" i="32"/>
  <c r="Y6" i="62" s="1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Y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Y17" i="72"/>
  <c r="Y27" i="62"/>
  <c r="AE34" i="61"/>
  <c r="AA34" i="63"/>
  <c r="Y43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Y9" i="72" l="1"/>
  <c r="Y4" i="62"/>
  <c r="AE10" i="61"/>
  <c r="Y31" i="72"/>
  <c r="R48" i="71"/>
  <c r="R48" i="66"/>
  <c r="X48" i="63"/>
  <c r="T49" i="62"/>
  <c r="T52" i="72"/>
  <c r="B30" i="77"/>
  <c r="Z48" i="32"/>
  <c r="V52" i="72" s="1"/>
  <c r="W49" i="63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R49" i="71" l="1"/>
  <c r="X49" i="63"/>
  <c r="D30" i="77"/>
  <c r="V49" i="62"/>
  <c r="AB49" i="6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<sst xmlns="http://schemas.openxmlformats.org/spreadsheetml/2006/main" count="2361" uniqueCount="559">
  <si>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</si>
  <si>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</si>
  <si>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</si>
  <si>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</si>
  <si>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</si>
  <si>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</si>
  <si>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</si>
  <si>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</si>
  <si>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</si>
  <si>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</si>
  <si>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</si>
  <si>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</si>
  <si>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</si>
  <si>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</si>
  <si>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</si>
  <si>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</si>
  <si>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</si>
  <si>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</si>
  <si>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</si>
  <si>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</si>
  <si>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</si>
  <si>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</si>
  <si>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</si>
  <si>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</si>
  <si>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</si>
  <si>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</si>
  <si>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</si>
  <si>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</si>
  <si>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</si>
  <si>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</si>
  <si>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</si>
  <si>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</si>
  <si>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</si>
  <si>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</si>
  <si>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</si>
  <si>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</si>
  <si>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</si>
  <si>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</si>
  <si>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</si>
  <si>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</si>
  <si>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</si>
  <si>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</si>
  <si>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</si>
  <si>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</si>
  <si>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</si>
  <si>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</si>
  <si>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</si>
  <si>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</si>
  <si>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</si>
  <si>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</si>
  <si>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</si>
  <si>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</si>
  <si>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</si>
  <si>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</si>
  <si>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</si>
  <si>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</si>
  <si>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</si>
  <si>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</si>
  <si>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</si>
  <si>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</si>
  <si>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</si>
  <si>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</si>
  <si>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</si>
  <si>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</si>
  <si>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</si>
  <si>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</si>
  <si>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</si>
  <si>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</si>
  <si>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</si>
  <si>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</si>
  <si>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</si>
  <si>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</si>
  <si>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</si>
  <si>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</si>
  <si>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</si>
  <si>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</si>
  <si>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</si>
  <si>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</si>
  <si>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</si>
  <si>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</si>
  <si>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</si>
  <si>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</si>
  <si>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</si>
  <si>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</si>
  <si>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</si>
  <si>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</si>
  <si>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</si>
  <si>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</si>
  <si>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</si>
  <si>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</si>
  <si>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</si>
  <si>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</si>
  <si>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</si>
  <si>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</si>
  <si>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</si>
  <si>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</si>
  <si>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</si>
  <si>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</si>
  <si>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</si>
  <si>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</si>
  <si>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</si>
  <si>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</si>
  <si>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</si>
  <si>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</si>
  <si>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</si>
  <si>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</si>
  <si>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</si>
  <si>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</si>
  <si>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</si>
  <si>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</si>
  <si>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</si>
  <si>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</si>
  <si>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</si>
  <si>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</si>
  <si>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</si>
  <si>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</si>
  <si>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</si>
  <si>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</si>
  <si>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</si>
  <si>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</si>
  <si>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</si>
  <si>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</si>
  <si>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</si>
  <si>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</si>
  <si>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</si>
  <si>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</si>
  <si>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</si>
  <si>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</si>
  <si>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</si>
  <si>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</si>
  <si>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</si>
  <si>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</si>
  <si>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</si>
  <si>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</si>
  <si>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</si>
  <si>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</si>
  <si>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</si>
  <si>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</si>
  <si>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</si>
  <si>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</si>
  <si>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</si>
  <si>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</si>
  <si>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</si>
  <si>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</si>
  <si>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</si>
  <si>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</si>
  <si>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</si>
  <si>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</si>
  <si>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</si>
  <si>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</si>
  <si>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</si>
  <si>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</si>
  <si>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</si>
  <si>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</si>
  <si>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</si>
  <si>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</si>
  <si>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</si>
  <si>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</si>
  <si>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</si>
  <si>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</si>
  <si>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</si>
  <si>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</si>
  <si>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</si>
  <si>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</si>
  <si>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</si>
  <si>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</si>
  <si>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</si>
  <si>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</si>
  <si>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</si>
  <si>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</si>
  <si>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</si>
  <si>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</si>
  <si>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</si>
  <si>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</si>
  <si>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</si>
  <si>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</si>
  <si>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</si>
  <si>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</si>
  <si>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</si>
  <si>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</si>
  <si>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</si>
  <si>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</si>
  <si>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</si>
  <si>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</si>
  <si>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</si>
  <si>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</si>
  <si>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</si>
  <si>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</si>
  <si>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</si>
  <si>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</si>
  <si>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</si>
  <si>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</si>
  <si>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</si>
  <si>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</si>
  <si>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</si>
  <si>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</si>
  <si>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</si>
  <si>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</si>
  <si>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</si>
  <si>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</si>
  <si>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</si>
  <si>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</si>
  <si>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</si>
  <si>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</si>
  <si>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</si>
  <si>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</si>
  <si>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</si>
  <si>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</si>
  <si>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</si>
  <si>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</si>
  <si>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</si>
  <si>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</si>
  <si>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</si>
  <si>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</si>
  <si>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</si>
  <si>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</si>
  <si>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</si>
  <si>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</si>
  <si>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</si>
  <si>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</si>
  <si>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</si>
  <si>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</si>
  <si>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</si>
  <si>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</si>
  <si>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</si>
  <si>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</si>
  <si>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</si>
  <si>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</si>
  <si>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</si>
  <si>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</si>
  <si>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</si>
  <si>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</si>
  <si>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</si>
  <si>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</si>
  <si>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</si>
  <si>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</si>
  <si>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</si>
  <si>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</si>
  <si>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</si>
  <si>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</si>
  <si>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</si>
  <si>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</si>
  <si>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</si>
  <si>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</si>
  <si>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</si>
  <si>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</si>
  <si>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</si>
  <si>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</si>
  <si>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</si>
  <si>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</si>
  <si>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</si>
  <si>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</si>
  <si>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</si>
  <si>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</si>
  <si>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</si>
  <si>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</si>
  <si>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</si>
  <si>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</si>
  <si>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</si>
  <si>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</si>
  <si>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</si>
  <si>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</si>
  <si>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</si>
  <si>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</si>
  <si>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</si>
  <si>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</si>
  <si>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</si>
  <si>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</si>
  <si>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</si>
  <si>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</si>
  <si>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</si>
  <si>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</si>
  <si>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</si>
  <si>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</si>
  <si>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</si>
  <si>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</si>
  <si>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</si>
  <si>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</si>
  <si>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</si>
  <si>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</si>
  <si>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</si>
  <si>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</si>
  <si>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</si>
  <si>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</si>
  <si>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</si>
  <si>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</si>
  <si>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</si>
  <si>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</si>
  <si>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</si>
  <si>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</si>
  <si>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</si>
  <si>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</si>
  <si>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</si>
  <si>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</si>
  <si>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</si>
  <si>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</si>
  <si>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</si>
  <si>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</si>
  <si>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</si>
  <si>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</si>
  <si>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</si>
  <si>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</si>
  <si>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</si>
  <si>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</si>
  <si>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</si>
  <si>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</si>
  <si>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</si>
  <si>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</si>
  <si>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</si>
  <si>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</si>
  <si>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</si>
  <si>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</si>
  <si>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</si>
  <si>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</si>
  <si>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</si>
  <si>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</si>
  <si>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</si>
  <si>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</si>
  <si>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</si>
  <si>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</si>
  <si>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</si>
  <si>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</si>
  <si>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</si>
  <si>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</si>
  <si>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</si>
  <si>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</si>
  <si>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</si>
  <si>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</si>
  <si>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</si>
  <si>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</si>
  <si>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</si>
  <si>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</si>
  <si>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</si>
  <si>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</si>
  <si>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</si>
  <si>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</si>
  <si>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</si>
  <si>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</si>
  <si>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</si>
  <si>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</si>
  <si>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</si>
  <si>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</si>
  <si>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</si>
  <si>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</si>
  <si>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</si>
  <si>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</si>
  <si>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</si>
  <si>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</si>
  <si>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</si>
  <si>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</si>
  <si>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</si>
  <si>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</si>
  <si>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</si>
  <si>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</si>
  <si>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</si>
  <si>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</si>
  <si>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</si>
  <si>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</si>
  <si>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</si>
  <si>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</si>
  <si>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</si>
  <si>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</si>
  <si>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</si>
  <si>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</si>
  <si>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</si>
  <si>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</si>
  <si>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</si>
  <si>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</si>
  <si>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</si>
  <si>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</si>
  <si>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</si>
  <si>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</si>
  <si>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</si>
  <si>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</si>
  <si>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</si>
  <si>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</si>
  <si>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</si>
  <si>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</si>
  <si>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</si>
  <si>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</si>
  <si>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</si>
  <si>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</si>
  <si>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</si>
  <si>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</si>
  <si>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</si>
  <si>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</si>
  <si>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</si>
  <si>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</si>
  <si>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</si>
  <si>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</si>
  <si>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</si>
  <si>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</si>
  <si>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</si>
  <si>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</si>
  <si>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</si>
  <si>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</si>
  <si>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</si>
  <si>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</si>
  <si>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</si>
  <si>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</si>
  <si>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</si>
  <si>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</si>
  <si>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</si>
  <si>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</si>
  <si>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</si>
  <si>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</si>
  <si>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</si>
  <si>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</si>
  <si>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</si>
  <si>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</si>
  <si>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</si>
  <si>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</si>
  <si>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</si>
  <si>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</si>
  <si>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</si>
  <si>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</si>
  <si>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</si>
  <si>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</si>
  <si>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</si>
  <si>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</si>
  <si>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</si>
  <si>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</si>
  <si>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</si>
  <si>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</si>
  <si>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</si>
  <si>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</si>
  <si>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</si>
  <si>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</si>
  <si>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</si>
  <si>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</si>
  <si>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</si>
  <si>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</si>
  <si>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</si>
  <si>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</si>
  <si>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</si>
  <si>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</si>
  <si>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</si>
  <si>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</si>
  <si>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</si>
  <si>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</si>
  <si>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</si>
  <si>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</si>
  <si>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</si>
  <si>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</si>
  <si>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</si>
  <si>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</si>
  <si>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</si>
  <si>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</si>
  <si>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</si>
  <si>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</si>
  <si>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</si>
  <si>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</si>
  <si>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</si>
  <si>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</si>
  <si>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</si>
  <si>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</si>
  <si>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</si>
  <si>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</si>
  <si>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</si>
  <si>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</si>
  <si>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</si>
  <si>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</si>
  <si>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</si>
  <si>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</si>
  <si>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</si>
  <si>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</si>
  <si>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</si>
  <si>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</si>
  <si>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</si>
  <si>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</si>
  <si>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</si>
  <si>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</si>
  <si>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</si>
  <si>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</si>
  <si>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</si>
  <si>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</si>
  <si>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</si>
  <si>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</si>
  <si>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</si>
  <si>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</si>
  <si>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</si>
  <si>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</si>
  <si>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</si>
  <si>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</si>
  <si>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</si>
  <si>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</si>
  <si>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</si>
  <si>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</si>
  <si>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</si>
  <si>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</si>
  <si>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</si>
  <si>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</si>
  <si>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</si>
  <si>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</si>
  <si>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</si>
  <si>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</si>
  <si>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</si>
  <si>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</si>
  <si>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</si>
  <si>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</si>
  <si>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</si>
  <si>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</si>
  <si>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</si>
  <si>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</si>
  <si>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</si>
  <si>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</si>
  <si>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</si>
  <si>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</si>
  <si>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</si>
  <si>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</si>
  <si>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</si>
  <si>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</si>
  <si>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</si>
  <si>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</si>
  <si>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</si>
  <si>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</si>
  <si>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</si>
  <si>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</si>
  <si>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</si>
  <si>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</si>
  <si>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</si>
  <si>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</si>
  <si>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</si>
  <si>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</si>
  <si>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</si>
  <si>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</si>
  <si>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</si>
  <si>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</si>
  <si>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</si>
  <si>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</si>
  <si>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</si>
  <si>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</si>
  <si>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</si>
  <si>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</si>
  <si>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</si>
  <si>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</si>
  <si>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</si>
  <si>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</si>
  <si>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</si>
  <si>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</si>
  <si>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</si>
  <si>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</si>
  <si>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</si>
  <si>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</si>
  <si>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</si>
  <si>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</si>
  <si>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</si>
  <si>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</si>
  <si>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</si>
  <si>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</si>
  <si>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</si>
  <si>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Ciência, Tecnologia e Ensino Superior</t>
  </si>
  <si>
    <t>Instituto Politécnico de Coimbra</t>
  </si>
  <si>
    <t>Escola Superior de Tecnologia e Gestão de Oliveira do Hospital</t>
  </si>
  <si>
    <t>Carlos José Santos Pedrosa Rodrigues Veiga</t>
  </si>
  <si>
    <t>Sandra Cristina de Almeida Marques da Cruz</t>
  </si>
  <si>
    <t>rhumanos@estgoh.ipc.pt</t>
  </si>
  <si>
    <t>entre 12 e 17 horas</t>
  </si>
  <si>
    <t>&gt; a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</si>
</sst>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1" zoomScaleNormal="100" workbookViewId="0">
      <selection activeCell="C19" sqref="C19:D19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2019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102350400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 t="s">
        <v>553</v>
      </c>
      <c r="D10" s="482"/>
      <c r="E10" s="20"/>
      <c r="F10" s="9"/>
      <c r="G10" s="467"/>
      <c r="H10" s="467"/>
    </row>
    <row r="11" spans="1:8" ht="50.1" customHeight="1" x14ac:dyDescent="0.3">
      <c r="A11" s="10"/>
      <c r="B11" s="495" t="s">
        <v>6</v>
      </c>
      <c r="C11" s="495"/>
      <c r="D11" s="496"/>
      <c r="E11" s="20"/>
      <c r="F11" s="9"/>
      <c r="G11" s="467"/>
      <c r="H11" s="467"/>
    </row>
    <row r="12" spans="1:8" ht="24.75" customHeight="1" x14ac:dyDescent="0.3">
      <c r="A12" s="10"/>
      <c r="B12" s="497" t="s">
        <v>7</v>
      </c>
      <c r="C12" s="495"/>
      <c r="D12" s="49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46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54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0" t="s">
        <v>550</v>
      </c>
      <c r="C16" s="501"/>
      <c r="D16" s="501"/>
      <c r="E16" s="20"/>
      <c r="F16" s="9"/>
      <c r="G16" s="467"/>
      <c r="H16" s="467"/>
    </row>
    <row r="17" spans="1:8" ht="24.75" customHeight="1" x14ac:dyDescent="0.3">
      <c r="A17" s="10"/>
      <c r="B17" s="498" t="s">
        <v>437</v>
      </c>
      <c r="C17" s="499"/>
      <c r="D17" s="499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554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 t="s">
        <v>555</v>
      </c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238605170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556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4">
        <v>43866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436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1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J52" activePane="bottomRight" state="frozen"/>
      <selection activeCell="C7" sqref="C7"/>
      <selection pane="topRight" activeCell="C7" sqref="C7"/>
      <selection pane="bottomLeft" activeCell="C7" sqref="C7"/>
      <selection pane="bottomRight" activeCell="M21" sqref="M2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492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25" t="s">
        <v>41</v>
      </c>
      <c r="Y2" s="525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3</v>
      </c>
      <c r="Z10" s="271">
        <f t="shared" si="0"/>
        <v>3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6</v>
      </c>
      <c r="Z11" s="271">
        <f t="shared" si="0"/>
        <v>6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3</v>
      </c>
      <c r="Z12" s="271">
        <f t="shared" si="0"/>
        <v>3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12</v>
      </c>
      <c r="K21" s="367">
        <v>7</v>
      </c>
      <c r="L21" s="366">
        <v>11</v>
      </c>
      <c r="M21" s="367">
        <v>11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23</v>
      </c>
      <c r="Y21" s="221">
        <f t="shared" si="2"/>
        <v>18</v>
      </c>
      <c r="Z21" s="271">
        <f t="shared" si="0"/>
        <v>41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13</v>
      </c>
      <c r="K48" s="273">
        <f t="shared" si="3"/>
        <v>19</v>
      </c>
      <c r="L48" s="273">
        <f t="shared" si="3"/>
        <v>11</v>
      </c>
      <c r="M48" s="273">
        <f t="shared" si="3"/>
        <v>11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24</v>
      </c>
      <c r="Y48" s="274">
        <f>SUM(Y4:Y47)</f>
        <v>30</v>
      </c>
      <c r="Z48" s="273">
        <f>X48+Y48</f>
        <v>54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L49" activePane="bottomRight" state="frozen"/>
      <selection activeCell="J10" sqref="J10"/>
      <selection pane="topRight" activeCell="J10" sqref="J10"/>
      <selection pane="bottomLeft" activeCell="J10" sqref="J10"/>
      <selection pane="bottomRight" activeCell="S24" sqref="S2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>
        <v>2</v>
      </c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3</v>
      </c>
      <c r="AB10" s="225">
        <f t="shared" si="1"/>
        <v>3</v>
      </c>
      <c r="AC10" s="212">
        <f>'Quadro 1'!X10</f>
        <v>0</v>
      </c>
      <c r="AD10" s="212">
        <f>'Quadro 1'!Y10</f>
        <v>3</v>
      </c>
      <c r="AE10" s="212">
        <f>'Quadro 1'!Z10</f>
        <v>3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2</v>
      </c>
      <c r="N11" s="314"/>
      <c r="O11" s="358">
        <v>3</v>
      </c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6</v>
      </c>
      <c r="AB11" s="225">
        <f t="shared" si="1"/>
        <v>6</v>
      </c>
      <c r="AC11" s="212">
        <f>'Quadro 1'!X11</f>
        <v>0</v>
      </c>
      <c r="AD11" s="212">
        <f>'Quadro 1'!Y11</f>
        <v>6</v>
      </c>
      <c r="AE11" s="212">
        <f>'Quadro 1'!Z11</f>
        <v>6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2</v>
      </c>
      <c r="R12" s="314"/>
      <c r="S12" s="358"/>
      <c r="T12" s="314"/>
      <c r="U12" s="358">
        <v>1</v>
      </c>
      <c r="V12" s="314"/>
      <c r="W12" s="358"/>
      <c r="X12" s="314"/>
      <c r="Y12" s="358"/>
      <c r="Z12" s="225">
        <f t="shared" si="0"/>
        <v>0</v>
      </c>
      <c r="AA12" s="225">
        <f t="shared" si="0"/>
        <v>3</v>
      </c>
      <c r="AB12" s="225">
        <f t="shared" si="1"/>
        <v>3</v>
      </c>
      <c r="AC12" s="212">
        <f>'Quadro 1'!X12</f>
        <v>0</v>
      </c>
      <c r="AD12" s="212">
        <f>'Quadro 1'!Y12</f>
        <v>3</v>
      </c>
      <c r="AE12" s="212">
        <f>'Quadro 1'!Z12</f>
        <v>3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>
        <v>1</v>
      </c>
      <c r="J21" s="314">
        <v>1</v>
      </c>
      <c r="K21" s="358">
        <v>2</v>
      </c>
      <c r="L21" s="314">
        <v>11</v>
      </c>
      <c r="M21" s="358">
        <v>10</v>
      </c>
      <c r="N21" s="314">
        <v>9</v>
      </c>
      <c r="O21" s="358">
        <v>3</v>
      </c>
      <c r="P21" s="314">
        <v>1</v>
      </c>
      <c r="Q21" s="358">
        <v>1</v>
      </c>
      <c r="R21" s="314">
        <v>1</v>
      </c>
      <c r="S21" s="358">
        <v>1</v>
      </c>
      <c r="T21" s="314"/>
      <c r="U21" s="358"/>
      <c r="V21" s="314"/>
      <c r="W21" s="358"/>
      <c r="X21" s="314"/>
      <c r="Y21" s="358"/>
      <c r="Z21" s="225">
        <f t="shared" si="2"/>
        <v>23</v>
      </c>
      <c r="AA21" s="225">
        <f t="shared" si="2"/>
        <v>18</v>
      </c>
      <c r="AB21" s="225">
        <f t="shared" si="1"/>
        <v>41</v>
      </c>
      <c r="AC21" s="212">
        <f>'Quadro 1'!X21</f>
        <v>23</v>
      </c>
      <c r="AD21" s="212">
        <f>'Quadro 1'!Y21</f>
        <v>18</v>
      </c>
      <c r="AE21" s="212">
        <f>'Quadro 1'!Z21</f>
        <v>41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1</v>
      </c>
      <c r="I48" s="226">
        <f t="shared" si="3"/>
        <v>1</v>
      </c>
      <c r="J48" s="226">
        <f t="shared" si="3"/>
        <v>1</v>
      </c>
      <c r="K48" s="226">
        <f t="shared" si="3"/>
        <v>2</v>
      </c>
      <c r="L48" s="226">
        <f t="shared" si="3"/>
        <v>11</v>
      </c>
      <c r="M48" s="226">
        <f t="shared" si="3"/>
        <v>13</v>
      </c>
      <c r="N48" s="226">
        <f t="shared" si="3"/>
        <v>9</v>
      </c>
      <c r="O48" s="226">
        <f t="shared" si="3"/>
        <v>8</v>
      </c>
      <c r="P48" s="226">
        <f t="shared" si="3"/>
        <v>1</v>
      </c>
      <c r="Q48" s="226">
        <f t="shared" si="3"/>
        <v>3</v>
      </c>
      <c r="R48" s="226">
        <f t="shared" si="3"/>
        <v>1</v>
      </c>
      <c r="S48" s="226">
        <f t="shared" si="3"/>
        <v>2</v>
      </c>
      <c r="T48" s="226">
        <f t="shared" si="3"/>
        <v>0</v>
      </c>
      <c r="U48" s="226">
        <f t="shared" si="3"/>
        <v>1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24</v>
      </c>
      <c r="AA48" s="226">
        <f t="shared" si="3"/>
        <v>30</v>
      </c>
      <c r="AB48" s="226">
        <f>Z48+AA48</f>
        <v>54</v>
      </c>
    </row>
    <row r="49" spans="1:31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24</v>
      </c>
      <c r="AA49" s="70">
        <f>'Quadro 1'!Y48</f>
        <v>30</v>
      </c>
      <c r="AB49" s="70">
        <f>'Quadro 1'!Z48</f>
        <v>54</v>
      </c>
    </row>
    <row r="50" spans="1:31" s="53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4" activePane="bottomRight" state="frozen"/>
      <selection activeCell="J10" sqref="J10"/>
      <selection pane="topRight" activeCell="J10" sqref="J10"/>
      <selection pane="bottomLeft" activeCell="J10" sqref="J10"/>
      <selection pane="bottomRight" activeCell="B11" sqref="B1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>
        <v>2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3</v>
      </c>
      <c r="V10" s="225">
        <f t="shared" si="1"/>
        <v>3</v>
      </c>
      <c r="W10" s="212">
        <f>'Quadro 1'!X10</f>
        <v>0</v>
      </c>
      <c r="X10" s="212">
        <f>'Quadro 1'!Y10</f>
        <v>3</v>
      </c>
      <c r="Y10" s="212">
        <f>'Quadro 1'!Z10</f>
        <v>3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5</v>
      </c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6</v>
      </c>
      <c r="V11" s="225">
        <f t="shared" si="1"/>
        <v>6</v>
      </c>
      <c r="W11" s="212">
        <f>'Quadro 1'!X11</f>
        <v>0</v>
      </c>
      <c r="X11" s="212">
        <f>'Quadro 1'!Y11</f>
        <v>6</v>
      </c>
      <c r="Y11" s="212">
        <f>'Quadro 1'!Z11</f>
        <v>6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>
        <v>1</v>
      </c>
      <c r="F12" s="314"/>
      <c r="G12" s="358"/>
      <c r="H12" s="314"/>
      <c r="I12" s="358">
        <v>2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3</v>
      </c>
      <c r="V12" s="225">
        <f t="shared" si="1"/>
        <v>3</v>
      </c>
      <c r="W12" s="212">
        <f>'Quadro 1'!X12</f>
        <v>0</v>
      </c>
      <c r="X12" s="212">
        <f>'Quadro 1'!Y12</f>
        <v>3</v>
      </c>
      <c r="Y12" s="212">
        <f>'Quadro 1'!Z12</f>
        <v>3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15</v>
      </c>
      <c r="C21" s="367">
        <v>13</v>
      </c>
      <c r="D21" s="314"/>
      <c r="E21" s="358">
        <v>1</v>
      </c>
      <c r="F21" s="314">
        <v>2</v>
      </c>
      <c r="G21" s="358"/>
      <c r="H21" s="314">
        <v>6</v>
      </c>
      <c r="I21" s="358">
        <v>4</v>
      </c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23</v>
      </c>
      <c r="U21" s="225">
        <f t="shared" si="0"/>
        <v>18</v>
      </c>
      <c r="V21" s="225">
        <f t="shared" si="1"/>
        <v>41</v>
      </c>
      <c r="W21" s="212">
        <f>'Quadro 1'!X21</f>
        <v>23</v>
      </c>
      <c r="X21" s="212">
        <f>'Quadro 1'!Y21</f>
        <v>18</v>
      </c>
      <c r="Y21" s="212">
        <f>'Quadro 1'!Z21</f>
        <v>41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15</v>
      </c>
      <c r="C48" s="226">
        <f t="shared" si="2"/>
        <v>13</v>
      </c>
      <c r="D48" s="226">
        <f t="shared" si="2"/>
        <v>0</v>
      </c>
      <c r="E48" s="226">
        <f t="shared" si="2"/>
        <v>3</v>
      </c>
      <c r="F48" s="226">
        <f t="shared" si="2"/>
        <v>3</v>
      </c>
      <c r="G48" s="226">
        <f t="shared" si="2"/>
        <v>1</v>
      </c>
      <c r="H48" s="226">
        <f t="shared" si="2"/>
        <v>6</v>
      </c>
      <c r="I48" s="226">
        <f t="shared" si="2"/>
        <v>13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24</v>
      </c>
      <c r="U48" s="226">
        <f>SUM(U4:U47)</f>
        <v>30</v>
      </c>
      <c r="V48" s="226">
        <f>T48+U48</f>
        <v>54</v>
      </c>
    </row>
    <row r="49" spans="1:26" s="53" customFormat="1" ht="9.9499999999999993" customHeight="1" x14ac:dyDescent="0.15">
      <c r="T49" s="71">
        <f>'Quadro 1'!X48</f>
        <v>24</v>
      </c>
      <c r="U49" s="71">
        <f>'Quadro 1'!Y48</f>
        <v>30</v>
      </c>
      <c r="V49" s="71">
        <f>'Quadro 1'!Z48</f>
        <v>54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39" activePane="bottomRight" state="frozen"/>
      <selection activeCell="J10" sqref="J10"/>
      <selection pane="topRight" activeCell="J10" sqref="J10"/>
      <selection pane="bottomLeft" activeCell="J10" sqref="J10"/>
      <selection pane="bottomRight" activeCell="U21" sqref="U21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>
        <v>2</v>
      </c>
      <c r="R10" s="314"/>
      <c r="S10" s="358"/>
      <c r="T10" s="314"/>
      <c r="U10" s="358"/>
      <c r="V10" s="225">
        <f t="shared" si="0"/>
        <v>0</v>
      </c>
      <c r="W10" s="225">
        <f t="shared" si="0"/>
        <v>3</v>
      </c>
      <c r="X10" s="225">
        <f t="shared" si="1"/>
        <v>3</v>
      </c>
      <c r="Y10" s="73">
        <f>'Quadro 1'!X10</f>
        <v>0</v>
      </c>
      <c r="Z10" s="73">
        <f>'Quadro 1'!Y10</f>
        <v>3</v>
      </c>
      <c r="AA10" s="73">
        <f>'Quadro 1'!Z10</f>
        <v>3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6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6</v>
      </c>
      <c r="X11" s="225">
        <f t="shared" si="1"/>
        <v>6</v>
      </c>
      <c r="Y11" s="73">
        <f>'Quadro 1'!X11</f>
        <v>0</v>
      </c>
      <c r="Z11" s="73">
        <f>'Quadro 1'!Y11</f>
        <v>6</v>
      </c>
      <c r="AA11" s="73">
        <f>'Quadro 1'!Z11</f>
        <v>6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3</v>
      </c>
      <c r="X12" s="225">
        <f t="shared" si="1"/>
        <v>3</v>
      </c>
      <c r="Y12" s="73">
        <f>'Quadro 1'!X12</f>
        <v>0</v>
      </c>
      <c r="Z12" s="73">
        <f>'Quadro 1'!Y12</f>
        <v>3</v>
      </c>
      <c r="AA12" s="73">
        <f>'Quadro 1'!Z12</f>
        <v>3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5</v>
      </c>
      <c r="Q21" s="358">
        <v>1</v>
      </c>
      <c r="R21" s="314">
        <v>8</v>
      </c>
      <c r="S21" s="358">
        <v>7</v>
      </c>
      <c r="T21" s="314">
        <v>10</v>
      </c>
      <c r="U21" s="358">
        <v>10</v>
      </c>
      <c r="V21" s="225">
        <f t="shared" si="0"/>
        <v>23</v>
      </c>
      <c r="W21" s="225">
        <f t="shared" si="0"/>
        <v>18</v>
      </c>
      <c r="X21" s="225">
        <f t="shared" si="1"/>
        <v>41</v>
      </c>
      <c r="Y21" s="73">
        <f>'Quadro 1'!X21</f>
        <v>23</v>
      </c>
      <c r="Z21" s="73">
        <f>'Quadro 1'!Y21</f>
        <v>18</v>
      </c>
      <c r="AA21" s="73">
        <f>'Quadro 1'!Z21</f>
        <v>41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7</v>
      </c>
      <c r="N48" s="226">
        <f t="shared" si="2"/>
        <v>0</v>
      </c>
      <c r="O48" s="226">
        <f t="shared" si="2"/>
        <v>1</v>
      </c>
      <c r="P48" s="226">
        <f t="shared" si="2"/>
        <v>5</v>
      </c>
      <c r="Q48" s="226">
        <f t="shared" si="2"/>
        <v>3</v>
      </c>
      <c r="R48" s="226">
        <f t="shared" si="2"/>
        <v>8</v>
      </c>
      <c r="S48" s="226">
        <f t="shared" si="2"/>
        <v>7</v>
      </c>
      <c r="T48" s="226">
        <f t="shared" si="2"/>
        <v>10</v>
      </c>
      <c r="U48" s="226">
        <f t="shared" si="2"/>
        <v>10</v>
      </c>
      <c r="V48" s="226">
        <f t="shared" si="2"/>
        <v>24</v>
      </c>
      <c r="W48" s="226">
        <f t="shared" si="2"/>
        <v>30</v>
      </c>
      <c r="X48" s="226">
        <f>V48+W48</f>
        <v>54</v>
      </c>
    </row>
    <row r="49" spans="1:27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24</v>
      </c>
      <c r="W49" s="70">
        <f>'Quadro 1'!Y48</f>
        <v>30</v>
      </c>
      <c r="X49" s="70">
        <f>'Quadro 1'!Z48</f>
        <v>54</v>
      </c>
    </row>
    <row r="50" spans="1:27" s="72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7" t="s">
        <v>447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22" sqref="M2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1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1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>
        <v>1</v>
      </c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1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H12" sqref="H1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1" t="s">
        <v>442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493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3" customFormat="1" ht="15" customHeight="1" x14ac:dyDescent="0.1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14</v>
      </c>
      <c r="O21" s="358">
        <v>19</v>
      </c>
      <c r="P21" s="225">
        <f t="shared" si="0"/>
        <v>14</v>
      </c>
      <c r="Q21" s="225">
        <f t="shared" si="0"/>
        <v>19</v>
      </c>
      <c r="R21" s="225">
        <f t="shared" si="1"/>
        <v>33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14</v>
      </c>
      <c r="O48" s="226">
        <f t="shared" si="2"/>
        <v>19</v>
      </c>
      <c r="P48" s="226">
        <f>SUM(P4:P47)</f>
        <v>14</v>
      </c>
      <c r="Q48" s="226">
        <f>SUM(Q4:Q47)</f>
        <v>19</v>
      </c>
      <c r="R48" s="226">
        <f>P48+Q48</f>
        <v>33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7" sqref="F17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50000000000003" customHeight="1" x14ac:dyDescent="0.15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494</v>
      </c>
      <c r="Q2" s="525"/>
      <c r="R2" s="525" t="s">
        <v>407</v>
      </c>
      <c r="S2" s="525"/>
      <c r="T2" s="525" t="s">
        <v>408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4" customFormat="1" ht="15" customHeight="1" x14ac:dyDescent="0.15">
      <c r="A3" s="525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5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M37" activePane="bottomRight" state="frozen"/>
      <selection activeCell="J10" sqref="J10"/>
      <selection pane="topRight" activeCell="J10" sqref="J10"/>
      <selection pane="bottomLeft" activeCell="J10" sqref="J10"/>
      <selection pane="bottomRight" activeCell="AC22" sqref="AC2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494</v>
      </c>
      <c r="Y2" s="530"/>
      <c r="Z2" s="530" t="s">
        <v>407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>
        <v>1</v>
      </c>
      <c r="Y21" s="358"/>
      <c r="Z21" s="314"/>
      <c r="AA21" s="358"/>
      <c r="AB21" s="314">
        <v>7</v>
      </c>
      <c r="AC21" s="358">
        <v>17</v>
      </c>
      <c r="AD21" s="225">
        <f t="shared" si="0"/>
        <v>8</v>
      </c>
      <c r="AE21" s="225">
        <f t="shared" si="0"/>
        <v>17</v>
      </c>
      <c r="AF21" s="225">
        <f t="shared" si="1"/>
        <v>25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7</v>
      </c>
      <c r="AC48" s="226">
        <f t="shared" si="2"/>
        <v>17</v>
      </c>
      <c r="AD48" s="226">
        <f>SUM(AD4:AD47)</f>
        <v>8</v>
      </c>
      <c r="AE48" s="226">
        <f>SUM(AE4:AE47)</f>
        <v>17</v>
      </c>
      <c r="AF48" s="226">
        <f>AD48+AE48</f>
        <v>25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4" sqref="B4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0</v>
      </c>
    </row>
    <row r="49" spans="1:13" s="112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K11" sqref="K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>
        <v>1</v>
      </c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>
        <v>1</v>
      </c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2</v>
      </c>
      <c r="E21" s="358"/>
      <c r="F21" s="314"/>
      <c r="G21" s="358"/>
      <c r="H21" s="314"/>
      <c r="I21" s="358"/>
      <c r="J21" s="314"/>
      <c r="K21" s="358"/>
      <c r="L21" s="279">
        <f t="shared" si="0"/>
        <v>2</v>
      </c>
      <c r="M21" s="279">
        <f t="shared" si="0"/>
        <v>0</v>
      </c>
      <c r="N21" s="279">
        <f t="shared" si="1"/>
        <v>2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1</v>
      </c>
      <c r="L48" s="280">
        <f t="shared" si="2"/>
        <v>2</v>
      </c>
      <c r="M48" s="280">
        <f>SUM(M4:M47)</f>
        <v>2</v>
      </c>
      <c r="N48" s="280">
        <f>L48+M48</f>
        <v>4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M21" sqref="M2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3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503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>
        <v>2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279">
        <f t="shared" si="0"/>
        <v>0</v>
      </c>
      <c r="Q10" s="279">
        <f t="shared" si="0"/>
        <v>3</v>
      </c>
      <c r="R10" s="279">
        <f t="shared" si="1"/>
        <v>3</v>
      </c>
      <c r="S10" s="119">
        <f>'Quadro 1'!X10</f>
        <v>0</v>
      </c>
      <c r="T10" s="119">
        <f>'Quadro 1'!Y10</f>
        <v>3</v>
      </c>
      <c r="U10" s="119">
        <f>'Quadro 1'!Z10</f>
        <v>3</v>
      </c>
    </row>
    <row r="11" spans="1:21" ht="24.95" customHeight="1" x14ac:dyDescent="0.2">
      <c r="A11" s="374" t="s">
        <v>46</v>
      </c>
      <c r="B11" s="366"/>
      <c r="C11" s="367">
        <v>5</v>
      </c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6</v>
      </c>
      <c r="R11" s="279">
        <f t="shared" si="1"/>
        <v>6</v>
      </c>
      <c r="S11" s="119">
        <f>'Quadro 1'!X11</f>
        <v>0</v>
      </c>
      <c r="T11" s="119">
        <f>'Quadro 1'!Y11</f>
        <v>6</v>
      </c>
      <c r="U11" s="119">
        <f>'Quadro 1'!Z11</f>
        <v>6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>
        <v>3</v>
      </c>
      <c r="L12" s="314"/>
      <c r="M12" s="358"/>
      <c r="N12" s="314"/>
      <c r="O12" s="358"/>
      <c r="P12" s="279">
        <f t="shared" si="0"/>
        <v>0</v>
      </c>
      <c r="Q12" s="279">
        <f t="shared" si="0"/>
        <v>3</v>
      </c>
      <c r="R12" s="279">
        <f t="shared" si="1"/>
        <v>3</v>
      </c>
      <c r="S12" s="119">
        <f>'Quadro 1'!X12</f>
        <v>0</v>
      </c>
      <c r="T12" s="119">
        <f>'Quadro 1'!Y12</f>
        <v>3</v>
      </c>
      <c r="U12" s="119">
        <f>'Quadro 1'!Z12</f>
        <v>3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23</v>
      </c>
      <c r="M21" s="358">
        <v>18</v>
      </c>
      <c r="N21" s="314"/>
      <c r="O21" s="358"/>
      <c r="P21" s="279">
        <f t="shared" si="0"/>
        <v>23</v>
      </c>
      <c r="Q21" s="279">
        <f t="shared" si="0"/>
        <v>18</v>
      </c>
      <c r="R21" s="279">
        <f t="shared" si="1"/>
        <v>41</v>
      </c>
      <c r="S21" s="119">
        <f>'Quadro 1'!X21</f>
        <v>23</v>
      </c>
      <c r="T21" s="119">
        <f>'Quadro 1'!Y21</f>
        <v>18</v>
      </c>
      <c r="U21" s="119">
        <f>'Quadro 1'!Z21</f>
        <v>41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1</v>
      </c>
      <c r="C48" s="281">
        <f t="shared" ref="C48:O48" si="2">SUM(C4:C47)</f>
        <v>7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3</v>
      </c>
      <c r="L48" s="281">
        <f t="shared" si="2"/>
        <v>23</v>
      </c>
      <c r="M48" s="281">
        <f t="shared" si="2"/>
        <v>19</v>
      </c>
      <c r="N48" s="281">
        <f t="shared" si="2"/>
        <v>0</v>
      </c>
      <c r="O48" s="281">
        <f t="shared" si="2"/>
        <v>0</v>
      </c>
      <c r="P48" s="281">
        <f>SUM(P4:P47)</f>
        <v>24</v>
      </c>
      <c r="Q48" s="281">
        <f>SUM(Q4:Q47)</f>
        <v>30</v>
      </c>
      <c r="R48" s="281">
        <f>P48+Q48</f>
        <v>54</v>
      </c>
    </row>
    <row r="49" spans="1:18" ht="9.9499999999999993" customHeight="1" x14ac:dyDescent="0.2">
      <c r="P49" s="120">
        <f>'Quadro 1'!X48</f>
        <v>24</v>
      </c>
      <c r="Q49" s="120">
        <f>'Quadro 1'!Y48</f>
        <v>30</v>
      </c>
      <c r="R49" s="120">
        <f>'Quadro 1'!Z48</f>
        <v>54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M25" sqref="M25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">
      <c r="A4" s="561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">
      <c r="A5" s="561"/>
      <c r="B5" s="555" t="s">
        <v>203</v>
      </c>
      <c r="C5" s="555"/>
      <c r="D5" s="555" t="s">
        <v>441</v>
      </c>
      <c r="E5" s="555"/>
      <c r="F5" s="555" t="s">
        <v>204</v>
      </c>
      <c r="G5" s="555"/>
      <c r="H5" s="556" t="s">
        <v>203</v>
      </c>
      <c r="I5" s="557"/>
      <c r="J5" s="556" t="s">
        <v>557</v>
      </c>
      <c r="K5" s="557"/>
      <c r="L5" s="556" t="s">
        <v>558</v>
      </c>
      <c r="M5" s="557"/>
      <c r="N5" s="556"/>
      <c r="O5" s="557"/>
      <c r="P5" s="556"/>
      <c r="Q5" s="557"/>
      <c r="R5" s="556"/>
      <c r="S5" s="557"/>
      <c r="T5" s="538"/>
      <c r="U5" s="538"/>
      <c r="V5" s="538"/>
    </row>
    <row r="6" spans="1:25" ht="15" customHeight="1" x14ac:dyDescent="0.2">
      <c r="A6" s="561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>
        <v>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0</v>
      </c>
      <c r="U13" s="279">
        <f t="shared" si="1"/>
        <v>3</v>
      </c>
      <c r="V13" s="279">
        <f t="shared" si="2"/>
        <v>3</v>
      </c>
      <c r="W13" s="119">
        <f>'Quadro 1'!X10</f>
        <v>0</v>
      </c>
      <c r="X13" s="119">
        <f>'Quadro 1'!Y10</f>
        <v>3</v>
      </c>
      <c r="Y13" s="119">
        <f>'Quadro 1'!Z10</f>
        <v>3</v>
      </c>
    </row>
    <row r="14" spans="1:25" ht="24.95" customHeight="1" x14ac:dyDescent="0.2">
      <c r="A14" s="374" t="s">
        <v>46</v>
      </c>
      <c r="B14" s="366"/>
      <c r="C14" s="367">
        <v>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6</v>
      </c>
      <c r="V14" s="279">
        <f t="shared" si="2"/>
        <v>6</v>
      </c>
      <c r="W14" s="119">
        <f>'Quadro 1'!X11</f>
        <v>0</v>
      </c>
      <c r="X14" s="119">
        <f>'Quadro 1'!Y11</f>
        <v>6</v>
      </c>
      <c r="Y14" s="119">
        <f>'Quadro 1'!Z11</f>
        <v>6</v>
      </c>
    </row>
    <row r="15" spans="1:25" ht="24.95" customHeight="1" x14ac:dyDescent="0.2">
      <c r="A15" s="374" t="s">
        <v>47</v>
      </c>
      <c r="B15" s="366"/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3</v>
      </c>
      <c r="V15" s="279">
        <f t="shared" si="2"/>
        <v>3</v>
      </c>
      <c r="W15" s="119">
        <f>'Quadro 1'!X12</f>
        <v>0</v>
      </c>
      <c r="X15" s="119">
        <f>'Quadro 1'!Y12</f>
        <v>3</v>
      </c>
      <c r="Y15" s="119">
        <f>'Quadro 1'!Z12</f>
        <v>3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>
        <v>14</v>
      </c>
      <c r="I24" s="354">
        <v>7</v>
      </c>
      <c r="J24" s="333">
        <v>4</v>
      </c>
      <c r="K24" s="354">
        <v>5</v>
      </c>
      <c r="L24" s="333">
        <v>5</v>
      </c>
      <c r="M24" s="354">
        <v>6</v>
      </c>
      <c r="N24" s="333"/>
      <c r="O24" s="354"/>
      <c r="P24" s="333"/>
      <c r="Q24" s="354"/>
      <c r="R24" s="333"/>
      <c r="S24" s="354"/>
      <c r="T24" s="279">
        <f t="shared" si="0"/>
        <v>23</v>
      </c>
      <c r="U24" s="279">
        <f t="shared" si="1"/>
        <v>18</v>
      </c>
      <c r="V24" s="279">
        <f t="shared" si="2"/>
        <v>41</v>
      </c>
      <c r="W24" s="119">
        <f>'Quadro 1'!X21</f>
        <v>23</v>
      </c>
      <c r="X24" s="119">
        <f>'Quadro 1'!Y21</f>
        <v>18</v>
      </c>
      <c r="Y24" s="119">
        <f>'Quadro 1'!Z21</f>
        <v>41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1</v>
      </c>
      <c r="C51" s="281">
        <f t="shared" si="3"/>
        <v>12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14</v>
      </c>
      <c r="I51" s="281">
        <f t="shared" si="3"/>
        <v>7</v>
      </c>
      <c r="J51" s="281">
        <f t="shared" si="3"/>
        <v>4</v>
      </c>
      <c r="K51" s="281">
        <f t="shared" si="3"/>
        <v>5</v>
      </c>
      <c r="L51" s="281">
        <f t="shared" si="3"/>
        <v>5</v>
      </c>
      <c r="M51" s="281">
        <f t="shared" si="3"/>
        <v>6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24</v>
      </c>
      <c r="U51" s="281">
        <f t="shared" si="3"/>
        <v>30</v>
      </c>
      <c r="V51" s="281">
        <f>T51+U51</f>
        <v>54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24</v>
      </c>
      <c r="U52" s="125">
        <f>'Quadro 1'!Y48</f>
        <v>30</v>
      </c>
      <c r="V52" s="125">
        <f>'Quadro 1'!Z48</f>
        <v>54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6"/>
    </row>
    <row r="57" spans="1:26" s="117" customFormat="1" ht="16.5" customHeight="1" x14ac:dyDescent="0.2">
      <c r="A57" s="558" t="s">
        <v>521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7" customFormat="1" ht="13.35" customHeight="1" x14ac:dyDescent="0.2">
      <c r="A58" s="559" t="s">
        <v>433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3" sqref="I13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1" t="s">
        <v>495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">
      <c r="A2" s="530" t="s">
        <v>498</v>
      </c>
      <c r="B2" s="530" t="s">
        <v>496</v>
      </c>
      <c r="C2" s="530"/>
      <c r="D2" s="530" t="s">
        <v>497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>
        <v>0.29166666666666669</v>
      </c>
      <c r="J10" s="349"/>
      <c r="K10" s="350"/>
      <c r="L10" s="288">
        <f t="shared" si="0"/>
        <v>0</v>
      </c>
      <c r="M10" s="288">
        <f t="shared" si="0"/>
        <v>0.29166666666666669</v>
      </c>
      <c r="N10" s="288">
        <f t="shared" si="1"/>
        <v>0.29166666666666669</v>
      </c>
    </row>
    <row r="11" spans="1:15" s="69" customFormat="1" ht="24.95" customHeight="1" x14ac:dyDescent="0.2">
      <c r="A11" s="374" t="s">
        <v>46</v>
      </c>
      <c r="B11" s="349"/>
      <c r="C11" s="350">
        <v>3.0729166666666665</v>
      </c>
      <c r="D11" s="349"/>
      <c r="E11" s="350"/>
      <c r="F11" s="349"/>
      <c r="G11" s="350">
        <v>1.5416666666666667</v>
      </c>
      <c r="H11" s="349"/>
      <c r="I11" s="350">
        <v>2.125</v>
      </c>
      <c r="J11" s="349"/>
      <c r="K11" s="350"/>
      <c r="L11" s="288">
        <f t="shared" si="0"/>
        <v>0</v>
      </c>
      <c r="M11" s="288">
        <f t="shared" si="0"/>
        <v>6.739583333333333</v>
      </c>
      <c r="N11" s="288">
        <f t="shared" si="1"/>
        <v>6.739583333333333</v>
      </c>
    </row>
    <row r="12" spans="1:15" s="69" customFormat="1" ht="24.95" customHeight="1" x14ac:dyDescent="0.2">
      <c r="A12" s="374" t="s">
        <v>47</v>
      </c>
      <c r="B12" s="349"/>
      <c r="C12" s="350">
        <v>0.20208333333333331</v>
      </c>
      <c r="D12" s="349"/>
      <c r="E12" s="350"/>
      <c r="F12" s="349"/>
      <c r="G12" s="350"/>
      <c r="H12" s="349"/>
      <c r="I12" s="350">
        <v>1.9583333333333333</v>
      </c>
      <c r="J12" s="349"/>
      <c r="K12" s="350"/>
      <c r="L12" s="288">
        <f t="shared" si="0"/>
        <v>0</v>
      </c>
      <c r="M12" s="288">
        <f t="shared" si="0"/>
        <v>2.1604166666666664</v>
      </c>
      <c r="N12" s="288">
        <f t="shared" si="1"/>
        <v>2.1604166666666664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3.2749999999999999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1.5416666666666667</v>
      </c>
      <c r="H48" s="290">
        <f t="shared" si="2"/>
        <v>0</v>
      </c>
      <c r="I48" s="290">
        <f t="shared" si="2"/>
        <v>4.375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9.1916666666666664</v>
      </c>
      <c r="N48" s="290">
        <f>L48+M48</f>
        <v>9.1916666666666664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1" t="s">
        <v>499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0" t="s">
        <v>211</v>
      </c>
      <c r="B2" s="530" t="s">
        <v>212</v>
      </c>
      <c r="C2" s="530"/>
      <c r="D2" s="530" t="s">
        <v>504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10" activePane="bottomRight" state="frozen"/>
      <selection activeCell="J10" sqref="J10"/>
      <selection pane="topRight" activeCell="J10" sqref="J10"/>
      <selection pane="bottomLeft" activeCell="J10" sqref="J10"/>
      <selection pane="bottomRight" activeCell="Z15" sqref="Z15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/>
      <c r="I10" s="411"/>
      <c r="J10" s="410"/>
      <c r="K10" s="411"/>
      <c r="L10" s="410"/>
      <c r="M10" s="411"/>
      <c r="N10" s="410"/>
      <c r="O10" s="411">
        <v>2.5</v>
      </c>
      <c r="P10" s="410"/>
      <c r="Q10" s="411">
        <v>1.5</v>
      </c>
      <c r="R10" s="410"/>
      <c r="S10" s="411"/>
      <c r="T10" s="410"/>
      <c r="U10" s="411"/>
      <c r="V10" s="410"/>
      <c r="W10" s="411"/>
      <c r="X10" s="410"/>
      <c r="Y10" s="411"/>
      <c r="Z10" s="410"/>
      <c r="AA10" s="411">
        <v>28.5</v>
      </c>
      <c r="AB10" s="412">
        <f t="shared" si="0"/>
        <v>0</v>
      </c>
      <c r="AC10" s="412">
        <f t="shared" si="0"/>
        <v>32.5</v>
      </c>
      <c r="AD10" s="412">
        <f t="shared" si="1"/>
        <v>32.5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/>
      <c r="J11" s="410"/>
      <c r="K11" s="411"/>
      <c r="L11" s="410"/>
      <c r="M11" s="411">
        <v>3</v>
      </c>
      <c r="N11" s="410"/>
      <c r="O11" s="411"/>
      <c r="P11" s="410"/>
      <c r="Q11" s="411">
        <v>1</v>
      </c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136</v>
      </c>
      <c r="AB11" s="412">
        <f t="shared" si="0"/>
        <v>0</v>
      </c>
      <c r="AC11" s="412">
        <f t="shared" si="0"/>
        <v>140</v>
      </c>
      <c r="AD11" s="412">
        <f t="shared" si="1"/>
        <v>140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2.5</v>
      </c>
      <c r="H12" s="410"/>
      <c r="I12" s="411"/>
      <c r="J12" s="410"/>
      <c r="K12" s="411"/>
      <c r="L12" s="410"/>
      <c r="M12" s="411"/>
      <c r="N12" s="410"/>
      <c r="O12" s="411"/>
      <c r="P12" s="410"/>
      <c r="Q12" s="411">
        <v>2</v>
      </c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26.5</v>
      </c>
      <c r="AB12" s="412">
        <f t="shared" si="0"/>
        <v>0</v>
      </c>
      <c r="AC12" s="412">
        <f t="shared" si="0"/>
        <v>31</v>
      </c>
      <c r="AD12" s="412">
        <f t="shared" si="1"/>
        <v>31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>
        <v>64</v>
      </c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64</v>
      </c>
      <c r="AD13" s="412">
        <f t="shared" si="1"/>
        <v>64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7</v>
      </c>
      <c r="AA14" s="411"/>
      <c r="AB14" s="412">
        <f t="shared" si="0"/>
        <v>7</v>
      </c>
      <c r="AC14" s="412">
        <f t="shared" si="0"/>
        <v>0</v>
      </c>
      <c r="AD14" s="412">
        <f t="shared" si="1"/>
        <v>7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12</v>
      </c>
      <c r="E21" s="411"/>
      <c r="F21" s="410"/>
      <c r="G21" s="411"/>
      <c r="H21" s="410"/>
      <c r="I21" s="411">
        <v>25</v>
      </c>
      <c r="J21" s="410"/>
      <c r="K21" s="411"/>
      <c r="L21" s="410"/>
      <c r="M21" s="411"/>
      <c r="N21" s="410"/>
      <c r="O21" s="411"/>
      <c r="P21" s="410">
        <v>0.5</v>
      </c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12.5</v>
      </c>
      <c r="AC21" s="412">
        <f t="shared" si="0"/>
        <v>25</v>
      </c>
      <c r="AD21" s="412">
        <f t="shared" si="1"/>
        <v>37.5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12</v>
      </c>
      <c r="E48" s="416">
        <f t="shared" si="2"/>
        <v>0</v>
      </c>
      <c r="F48" s="416">
        <f t="shared" si="2"/>
        <v>0</v>
      </c>
      <c r="G48" s="416">
        <f t="shared" si="2"/>
        <v>2.5</v>
      </c>
      <c r="H48" s="416">
        <f t="shared" si="2"/>
        <v>0</v>
      </c>
      <c r="I48" s="416">
        <f t="shared" si="2"/>
        <v>89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3</v>
      </c>
      <c r="N48" s="416">
        <f t="shared" si="2"/>
        <v>0</v>
      </c>
      <c r="O48" s="416">
        <f t="shared" si="2"/>
        <v>2.5</v>
      </c>
      <c r="P48" s="416">
        <f t="shared" si="2"/>
        <v>0.5</v>
      </c>
      <c r="Q48" s="416">
        <f t="shared" si="2"/>
        <v>4.5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7</v>
      </c>
      <c r="AA48" s="416">
        <f t="shared" si="2"/>
        <v>191</v>
      </c>
      <c r="AB48" s="416">
        <f>SUM(AB4:AB47)</f>
        <v>19.5</v>
      </c>
      <c r="AC48" s="416">
        <f>SUM(AC4:AC47)</f>
        <v>292.5</v>
      </c>
      <c r="AD48" s="416">
        <f>SUM(AD4:AD47)</f>
        <v>312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6" sqref="B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2" t="s">
        <v>451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">
      <c r="A4" s="417" t="s">
        <v>431</v>
      </c>
      <c r="B4" s="579"/>
      <c r="C4" s="580"/>
      <c r="D4" s="581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2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3" t="s">
        <v>414</v>
      </c>
      <c r="C13" s="573"/>
      <c r="D13" s="57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">
      <c r="A18" s="417" t="s">
        <v>431</v>
      </c>
      <c r="B18" s="579"/>
      <c r="C18" s="580"/>
      <c r="D18" s="581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2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3" t="s">
        <v>414</v>
      </c>
      <c r="C27" s="573"/>
      <c r="D27" s="57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">
      <c r="A32" s="417" t="s">
        <v>431</v>
      </c>
      <c r="B32" s="579"/>
      <c r="C32" s="580"/>
      <c r="D32" s="581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2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3" t="s">
        <v>414</v>
      </c>
      <c r="C41" s="573"/>
      <c r="D41" s="57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">
      <c r="A46" s="417" t="s">
        <v>431</v>
      </c>
      <c r="B46" s="579"/>
      <c r="C46" s="580"/>
      <c r="D46" s="581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2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3" t="s">
        <v>414</v>
      </c>
      <c r="C55" s="573"/>
      <c r="D55" s="57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">
      <c r="A60" s="417" t="s">
        <v>431</v>
      </c>
      <c r="B60" s="579"/>
      <c r="C60" s="580"/>
      <c r="D60" s="581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2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3" t="s">
        <v>414</v>
      </c>
      <c r="C69" s="573"/>
      <c r="D69" s="57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">
      <c r="A74" s="417" t="s">
        <v>431</v>
      </c>
      <c r="B74" s="579"/>
      <c r="C74" s="580"/>
      <c r="D74" s="581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2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3" t="s">
        <v>414</v>
      </c>
      <c r="C83" s="573"/>
      <c r="D83" s="57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">
      <c r="A88" s="417" t="s">
        <v>431</v>
      </c>
      <c r="B88" s="579"/>
      <c r="C88" s="580"/>
      <c r="D88" s="581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2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3" t="s">
        <v>414</v>
      </c>
      <c r="C97" s="573"/>
      <c r="D97" s="57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">
      <c r="A102" s="417" t="s">
        <v>431</v>
      </c>
      <c r="B102" s="579"/>
      <c r="C102" s="580"/>
      <c r="D102" s="581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2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3" t="s">
        <v>414</v>
      </c>
      <c r="C111" s="573"/>
      <c r="D111" s="57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">
      <c r="A116" s="417" t="s">
        <v>431</v>
      </c>
      <c r="B116" s="579"/>
      <c r="C116" s="580"/>
      <c r="D116" s="581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2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3" t="s">
        <v>414</v>
      </c>
      <c r="C125" s="573"/>
      <c r="D125" s="57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">
      <c r="A130" s="417" t="s">
        <v>431</v>
      </c>
      <c r="B130" s="579"/>
      <c r="C130" s="580"/>
      <c r="D130" s="581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2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3" t="s">
        <v>414</v>
      </c>
      <c r="C139" s="573"/>
      <c r="D139" s="57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">
      <c r="A144" s="417" t="s">
        <v>431</v>
      </c>
      <c r="B144" s="579"/>
      <c r="C144" s="580"/>
      <c r="D144" s="581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2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3" t="s">
        <v>414</v>
      </c>
      <c r="C153" s="573"/>
      <c r="D153" s="57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">
      <c r="A158" s="417" t="s">
        <v>431</v>
      </c>
      <c r="B158" s="579"/>
      <c r="C158" s="580"/>
      <c r="D158" s="581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2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3" t="s">
        <v>414</v>
      </c>
      <c r="C167" s="573"/>
      <c r="D167" s="57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">
      <c r="A172" s="417" t="s">
        <v>431</v>
      </c>
      <c r="B172" s="579"/>
      <c r="C172" s="580"/>
      <c r="D172" s="581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2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3" t="s">
        <v>414</v>
      </c>
      <c r="C181" s="573"/>
      <c r="D181" s="57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">
      <c r="A186" s="417" t="s">
        <v>431</v>
      </c>
      <c r="B186" s="579"/>
      <c r="C186" s="580"/>
      <c r="D186" s="581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2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3" t="s">
        <v>414</v>
      </c>
      <c r="C195" s="573"/>
      <c r="D195" s="57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">
      <c r="A200" s="417" t="s">
        <v>431</v>
      </c>
      <c r="B200" s="579"/>
      <c r="C200" s="580"/>
      <c r="D200" s="581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2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3" t="s">
        <v>414</v>
      </c>
      <c r="C209" s="573"/>
      <c r="D209" s="57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">
      <c r="A214" s="417" t="s">
        <v>431</v>
      </c>
      <c r="B214" s="579"/>
      <c r="C214" s="580"/>
      <c r="D214" s="581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2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3" t="s">
        <v>414</v>
      </c>
      <c r="C223" s="573"/>
      <c r="D223" s="57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">
      <c r="A228" s="417" t="s">
        <v>431</v>
      </c>
      <c r="B228" s="579"/>
      <c r="C228" s="580"/>
      <c r="D228" s="581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2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3" t="s">
        <v>414</v>
      </c>
      <c r="C237" s="573"/>
      <c r="D237" s="57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">
      <c r="A242" s="417" t="s">
        <v>431</v>
      </c>
      <c r="B242" s="579"/>
      <c r="C242" s="580"/>
      <c r="D242" s="581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2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3" t="s">
        <v>414</v>
      </c>
      <c r="C251" s="573"/>
      <c r="D251" s="57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">
      <c r="A256" s="417" t="s">
        <v>431</v>
      </c>
      <c r="B256" s="579"/>
      <c r="C256" s="580"/>
      <c r="D256" s="581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2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3" t="s">
        <v>414</v>
      </c>
      <c r="C265" s="573"/>
      <c r="D265" s="57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">
      <c r="A270" s="417" t="s">
        <v>431</v>
      </c>
      <c r="B270" s="579"/>
      <c r="C270" s="580"/>
      <c r="D270" s="581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2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3" t="s">
        <v>414</v>
      </c>
      <c r="C279" s="573"/>
      <c r="D279" s="57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">
      <c r="A284" s="417" t="s">
        <v>431</v>
      </c>
      <c r="B284" s="579"/>
      <c r="C284" s="580"/>
      <c r="D284" s="581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2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3" t="s">
        <v>414</v>
      </c>
      <c r="C293" s="573"/>
      <c r="D293" s="57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">
      <c r="A298" s="417" t="s">
        <v>431</v>
      </c>
      <c r="B298" s="579"/>
      <c r="C298" s="580"/>
      <c r="D298" s="581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2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3" t="s">
        <v>414</v>
      </c>
      <c r="C307" s="573"/>
      <c r="D307" s="57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">
      <c r="A312" s="417" t="s">
        <v>431</v>
      </c>
      <c r="B312" s="579"/>
      <c r="C312" s="580"/>
      <c r="D312" s="581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2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3" t="s">
        <v>414</v>
      </c>
      <c r="C321" s="573"/>
      <c r="D321" s="57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8" sqref="C8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6" t="s">
        <v>240</v>
      </c>
      <c r="B1" s="586"/>
      <c r="C1" s="586"/>
      <c r="D1" s="586"/>
    </row>
    <row r="2" spans="1:13" s="122" customFormat="1" ht="30" customHeight="1" x14ac:dyDescent="0.2">
      <c r="A2" s="587" t="s">
        <v>241</v>
      </c>
      <c r="B2" s="587"/>
      <c r="C2" s="587"/>
      <c r="D2" s="587"/>
    </row>
    <row r="3" spans="1:13" s="122" customFormat="1" ht="63" customHeight="1" x14ac:dyDescent="0.2">
      <c r="A3" s="592" t="s">
        <v>525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3</v>
      </c>
      <c r="C6" s="343">
        <v>2</v>
      </c>
      <c r="D6" s="294">
        <f t="shared" ref="D6:D29" si="0">B6+C6</f>
        <v>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4</v>
      </c>
      <c r="C7" s="343">
        <v>16</v>
      </c>
      <c r="D7" s="295">
        <f t="shared" si="0"/>
        <v>20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2</v>
      </c>
      <c r="C8" s="343">
        <v>4</v>
      </c>
      <c r="D8" s="295">
        <f t="shared" si="0"/>
        <v>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/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/>
      <c r="C10" s="343">
        <v>1</v>
      </c>
      <c r="D10" s="295">
        <f t="shared" si="0"/>
        <v>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/>
      <c r="C12" s="343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11</v>
      </c>
      <c r="C16" s="343">
        <v>7</v>
      </c>
      <c r="D16" s="295">
        <f t="shared" si="0"/>
        <v>18</v>
      </c>
      <c r="G16" s="147"/>
    </row>
    <row r="17" spans="1:7" s="126" customFormat="1" ht="15" customHeight="1" x14ac:dyDescent="0.2">
      <c r="A17" s="232" t="s">
        <v>259</v>
      </c>
      <c r="B17" s="343">
        <v>3</v>
      </c>
      <c r="C17" s="343"/>
      <c r="D17" s="295">
        <f t="shared" si="0"/>
        <v>3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24</v>
      </c>
      <c r="C29" s="297">
        <f>SUM(C6:C28)</f>
        <v>30</v>
      </c>
      <c r="D29" s="297">
        <f t="shared" si="0"/>
        <v>54</v>
      </c>
    </row>
    <row r="30" spans="1:7" s="126" customFormat="1" ht="9" customHeight="1" x14ac:dyDescent="0.2">
      <c r="A30" s="150"/>
      <c r="B30" s="151">
        <f>'Quadro 1'!X48</f>
        <v>24</v>
      </c>
      <c r="C30" s="151">
        <f>'Quadro 1'!Y48</f>
        <v>30</v>
      </c>
      <c r="D30" s="151">
        <f>'Quadro 1'!Z48</f>
        <v>54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1" t="s">
        <v>456</v>
      </c>
      <c r="B38" s="591"/>
      <c r="C38" s="591"/>
      <c r="D38" s="591"/>
    </row>
    <row r="39" spans="1:12" s="126" customFormat="1" ht="19.5" customHeight="1" x14ac:dyDescent="0.2">
      <c r="A39" s="583" t="s">
        <v>242</v>
      </c>
      <c r="B39" s="583"/>
      <c r="C39" s="583"/>
      <c r="D39" s="583"/>
    </row>
    <row r="40" spans="1:12" s="126" customFormat="1" ht="15" customHeight="1" thickBot="1" x14ac:dyDescent="0.25">
      <c r="A40" s="155"/>
      <c r="B40" s="584" t="s">
        <v>271</v>
      </c>
      <c r="C40" s="585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/>
      <c r="G42" s="147"/>
    </row>
    <row r="43" spans="1:12" s="126" customFormat="1" ht="15" customHeight="1" thickBot="1" x14ac:dyDescent="0.25">
      <c r="A43" s="161" t="s">
        <v>274</v>
      </c>
      <c r="B43" s="210"/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58" zoomScaleNormal="100" workbookViewId="0">
      <selection activeCell="B4" sqref="B4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3" t="s">
        <v>457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40" t="s">
        <v>278</v>
      </c>
      <c r="B4" s="337">
        <v>1199222.96</v>
      </c>
    </row>
    <row r="5" spans="1:2" ht="15" customHeight="1" x14ac:dyDescent="0.3">
      <c r="A5" s="401" t="s">
        <v>279</v>
      </c>
      <c r="B5" s="402">
        <f>B34</f>
        <v>35879.519999999997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37384.39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314496.88</v>
      </c>
    </row>
    <row r="10" spans="1:2" ht="15" customHeight="1" x14ac:dyDescent="0.3">
      <c r="A10" s="78" t="s">
        <v>77</v>
      </c>
      <c r="B10" s="298">
        <f>SUM(B4:B9)</f>
        <v>1586983.75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7" t="s">
        <v>535</v>
      </c>
      <c r="B15" s="597"/>
    </row>
    <row r="16" spans="1:2" s="165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40" t="s">
        <v>501</v>
      </c>
      <c r="B19" s="340">
        <v>161.16999999999999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785.02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>
        <v>4051.64</v>
      </c>
    </row>
    <row r="28" spans="1:2" ht="15" customHeight="1" x14ac:dyDescent="0.3">
      <c r="A28" s="166" t="s">
        <v>290</v>
      </c>
      <c r="B28" s="341">
        <v>808.45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8528.7999999999993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21544.44</v>
      </c>
    </row>
    <row r="34" spans="1:2" ht="15" customHeight="1" x14ac:dyDescent="0.3">
      <c r="A34" s="78" t="s">
        <v>77</v>
      </c>
      <c r="B34" s="302">
        <f>SUM(B19:B33)</f>
        <v>35879.519999999997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40" t="s">
        <v>296</v>
      </c>
      <c r="B43" s="299">
        <v>849.07</v>
      </c>
    </row>
    <row r="44" spans="1:2" ht="15" customHeight="1" x14ac:dyDescent="0.3">
      <c r="A44" s="166" t="s">
        <v>297</v>
      </c>
      <c r="B44" s="300">
        <v>302.39999999999998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36232.92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37384.39</v>
      </c>
    </row>
    <row r="55" spans="1:2" ht="24.95" customHeight="1" x14ac:dyDescent="0.3"/>
    <row r="56" spans="1:2" s="165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0" t="s">
        <v>458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8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8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8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8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9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">
      <c r="A2" s="606" t="s">
        <v>328</v>
      </c>
      <c r="B2" s="606"/>
      <c r="C2" s="178" t="s">
        <v>329</v>
      </c>
    </row>
    <row r="3" spans="1:7" ht="24.95" customHeight="1" x14ac:dyDescent="0.2">
      <c r="A3" s="607" t="s">
        <v>330</v>
      </c>
      <c r="B3" s="607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8" t="s">
        <v>334</v>
      </c>
      <c r="B7" s="608"/>
      <c r="C7" s="314"/>
    </row>
    <row r="8" spans="1:7" ht="24.95" customHeight="1" x14ac:dyDescent="0.2">
      <c r="A8" s="604" t="s">
        <v>335</v>
      </c>
      <c r="B8" s="604"/>
      <c r="C8" s="313"/>
    </row>
    <row r="9" spans="1:7" ht="24.95" customHeight="1" x14ac:dyDescent="0.2">
      <c r="A9" s="538" t="s">
        <v>77</v>
      </c>
      <c r="B9" s="538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0" t="s">
        <v>459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">
      <c r="A2" s="609" t="s">
        <v>336</v>
      </c>
      <c r="B2" s="609"/>
      <c r="C2" s="609" t="s">
        <v>329</v>
      </c>
      <c r="D2" s="610" t="s">
        <v>337</v>
      </c>
    </row>
    <row r="3" spans="1:8" ht="24" customHeight="1" x14ac:dyDescent="0.2">
      <c r="A3" s="258" t="s">
        <v>338</v>
      </c>
      <c r="B3" s="258" t="s">
        <v>239</v>
      </c>
      <c r="C3" s="609"/>
      <c r="D3" s="611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6" sqref="C6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">
      <c r="A2" s="613" t="s">
        <v>340</v>
      </c>
      <c r="B2" s="613"/>
      <c r="C2" s="259" t="s">
        <v>341</v>
      </c>
      <c r="D2" s="259" t="s">
        <v>277</v>
      </c>
    </row>
    <row r="3" spans="1:10" ht="24.95" customHeight="1" x14ac:dyDescent="0.2">
      <c r="A3" s="607" t="s">
        <v>342</v>
      </c>
      <c r="B3" s="607"/>
      <c r="C3" s="250">
        <f>SUM(C4:C7)</f>
        <v>3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>
        <v>0</v>
      </c>
    </row>
    <row r="6" spans="1:10" ht="20.100000000000001" customHeight="1" x14ac:dyDescent="0.2">
      <c r="A6" s="248"/>
      <c r="B6" s="249" t="s">
        <v>345</v>
      </c>
      <c r="C6" s="314">
        <v>3</v>
      </c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8" t="s">
        <v>514</v>
      </c>
      <c r="B8" s="608"/>
      <c r="C8" s="316"/>
      <c r="D8" s="315"/>
    </row>
    <row r="9" spans="1:10" ht="24.95" customHeight="1" x14ac:dyDescent="0.2">
      <c r="A9" s="604" t="s">
        <v>347</v>
      </c>
      <c r="B9" s="604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6" t="s">
        <v>515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4" t="s">
        <v>349</v>
      </c>
      <c r="B1" s="614"/>
      <c r="C1" s="180"/>
      <c r="D1" s="180"/>
      <c r="E1" s="180"/>
    </row>
    <row r="2" spans="1:5" ht="18" customHeight="1" x14ac:dyDescent="0.2">
      <c r="A2" s="610" t="s">
        <v>410</v>
      </c>
      <c r="B2" s="609" t="s">
        <v>341</v>
      </c>
    </row>
    <row r="3" spans="1:5" ht="17.25" customHeight="1" x14ac:dyDescent="0.2">
      <c r="A3" s="610"/>
      <c r="B3" s="609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5" t="s">
        <v>460</v>
      </c>
      <c r="B1" s="615"/>
      <c r="C1" s="181"/>
      <c r="D1" s="181"/>
      <c r="E1" s="181"/>
      <c r="F1" s="181"/>
      <c r="G1" s="181"/>
    </row>
    <row r="2" spans="1:7" ht="15.75" customHeight="1" x14ac:dyDescent="0.2">
      <c r="A2" s="617" t="s">
        <v>411</v>
      </c>
      <c r="B2" s="606" t="s">
        <v>341</v>
      </c>
    </row>
    <row r="3" spans="1:7" ht="15" customHeight="1" x14ac:dyDescent="0.2">
      <c r="A3" s="617"/>
      <c r="B3" s="606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6" t="s">
        <v>355</v>
      </c>
      <c r="B11" s="616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0" t="s">
        <v>412</v>
      </c>
      <c r="B2" s="618" t="s">
        <v>341</v>
      </c>
    </row>
    <row r="3" spans="1:2" ht="19.5" customHeight="1" x14ac:dyDescent="0.2">
      <c r="A3" s="530"/>
      <c r="B3" s="618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9" t="s">
        <v>461</v>
      </c>
      <c r="B1" s="619"/>
    </row>
    <row r="2" spans="1:2" ht="18" customHeight="1" x14ac:dyDescent="0.2">
      <c r="A2" s="621" t="s">
        <v>413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82" zoomScaleNormal="100" workbookViewId="0">
      <selection activeCell="B79" sqref="B79:C79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7" t="s">
        <v>455</v>
      </c>
      <c r="B1" s="627"/>
      <c r="C1" s="627"/>
      <c r="D1" s="627"/>
      <c r="E1" s="627"/>
      <c r="F1" s="627"/>
      <c r="G1" s="627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5</v>
      </c>
      <c r="C3" s="306"/>
      <c r="D3" s="306"/>
      <c r="E3" s="306"/>
      <c r="F3" s="303">
        <f>B3+C3+D3+E3</f>
        <v>5</v>
      </c>
    </row>
    <row r="4" spans="1:7" ht="24.95" customHeight="1" x14ac:dyDescent="0.2">
      <c r="A4" s="241" t="s">
        <v>371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">
      <c r="A5" s="78" t="s">
        <v>372</v>
      </c>
      <c r="B5" s="281">
        <f>SUM(B3:B4)</f>
        <v>6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6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7" t="s">
        <v>376</v>
      </c>
      <c r="B11" s="637"/>
      <c r="C11" s="637"/>
      <c r="D11" s="637"/>
      <c r="E11" s="637"/>
      <c r="F11" s="637"/>
      <c r="G11" s="637"/>
    </row>
    <row r="12" spans="1:7" s="263" customFormat="1" ht="39.950000000000003" customHeight="1" x14ac:dyDescent="0.2">
      <c r="A12" s="638" t="s">
        <v>454</v>
      </c>
      <c r="B12" s="638"/>
      <c r="C12" s="638"/>
      <c r="D12" s="638"/>
      <c r="E12" s="638"/>
      <c r="F12" s="638"/>
      <c r="G12" s="638"/>
    </row>
    <row r="13" spans="1:7" ht="20.100000000000001" customHeight="1" x14ac:dyDescent="0.2">
      <c r="A13" s="538" t="s">
        <v>377</v>
      </c>
      <c r="B13" s="78" t="s">
        <v>378</v>
      </c>
      <c r="C13" s="78" t="s">
        <v>379</v>
      </c>
      <c r="D13" s="538" t="s">
        <v>41</v>
      </c>
      <c r="E13" s="639"/>
      <c r="F13" s="265"/>
      <c r="G13" s="148"/>
    </row>
    <row r="14" spans="1:7" ht="30" customHeight="1" x14ac:dyDescent="0.2">
      <c r="A14" s="538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2</v>
      </c>
      <c r="C21" s="307">
        <v>1</v>
      </c>
      <c r="D21" s="279">
        <f t="shared" si="0"/>
        <v>3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3</v>
      </c>
      <c r="C22" s="307"/>
      <c r="D22" s="279">
        <f t="shared" si="0"/>
        <v>3</v>
      </c>
      <c r="E22" s="307"/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5</v>
      </c>
      <c r="C60" s="281">
        <f>SUM(C15:C59)</f>
        <v>1</v>
      </c>
      <c r="D60" s="281">
        <f>SUM(D15:D59)</f>
        <v>6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40" t="s">
        <v>383</v>
      </c>
      <c r="C61" s="641"/>
      <c r="D61" s="641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2" t="s">
        <v>384</v>
      </c>
      <c r="B63" s="642"/>
      <c r="C63" s="642"/>
      <c r="D63" s="642"/>
      <c r="E63" s="642"/>
      <c r="F63" s="642"/>
      <c r="G63" s="642"/>
    </row>
    <row r="64" spans="1:7" s="123" customFormat="1" ht="30" customHeight="1" x14ac:dyDescent="0.2">
      <c r="A64" s="642" t="s">
        <v>409</v>
      </c>
      <c r="B64" s="642"/>
      <c r="C64" s="642"/>
      <c r="D64" s="642"/>
      <c r="E64" s="642"/>
      <c r="F64" s="642"/>
      <c r="G64" s="642"/>
    </row>
    <row r="65" spans="1:13" s="420" customFormat="1" ht="27" customHeight="1" x14ac:dyDescent="0.3">
      <c r="A65" s="526" t="s">
        <v>428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429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6" t="s">
        <v>453</v>
      </c>
      <c r="B69" s="636"/>
      <c r="C69" s="636"/>
      <c r="D69" s="636"/>
      <c r="E69" s="636"/>
      <c r="F69" s="636"/>
      <c r="G69" s="636"/>
    </row>
    <row r="70" spans="1:13" ht="30" customHeight="1" x14ac:dyDescent="0.2">
      <c r="A70" s="78" t="s">
        <v>519</v>
      </c>
      <c r="B70" s="538" t="s">
        <v>517</v>
      </c>
      <c r="C70" s="538"/>
      <c r="D70" s="538" t="s">
        <v>518</v>
      </c>
      <c r="E70" s="633"/>
      <c r="F70" s="538" t="s">
        <v>385</v>
      </c>
      <c r="G70" s="633"/>
    </row>
    <row r="71" spans="1:13" ht="30" customHeight="1" x14ac:dyDescent="0.2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">
      <c r="A72" s="374" t="s">
        <v>415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3" customFormat="1" ht="30" customHeight="1" x14ac:dyDescent="0.2">
      <c r="A73" s="374" t="s">
        <v>416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">
      <c r="A74" s="374" t="s">
        <v>417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">
      <c r="A75" s="374" t="s">
        <v>418</v>
      </c>
      <c r="B75" s="623"/>
      <c r="C75" s="623"/>
      <c r="D75" s="623"/>
      <c r="E75" s="623"/>
      <c r="F75" s="624">
        <f t="shared" si="1"/>
        <v>0</v>
      </c>
      <c r="G75" s="624"/>
    </row>
    <row r="76" spans="1:13" ht="30" customHeight="1" x14ac:dyDescent="0.2">
      <c r="A76" s="374" t="s">
        <v>419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">
      <c r="A77" s="374" t="s">
        <v>45</v>
      </c>
      <c r="B77" s="623">
        <v>0.58333333333333337</v>
      </c>
      <c r="C77" s="623"/>
      <c r="D77" s="623">
        <v>0.5</v>
      </c>
      <c r="E77" s="623"/>
      <c r="F77" s="624">
        <f t="shared" si="1"/>
        <v>1.0833333333333335</v>
      </c>
      <c r="G77" s="624"/>
    </row>
    <row r="78" spans="1:13" ht="30" customHeight="1" x14ac:dyDescent="0.2">
      <c r="A78" s="374" t="s">
        <v>46</v>
      </c>
      <c r="B78" s="623">
        <v>0.875</v>
      </c>
      <c r="C78" s="623"/>
      <c r="D78" s="623"/>
      <c r="E78" s="623"/>
      <c r="F78" s="624">
        <f t="shared" si="1"/>
        <v>0.875</v>
      </c>
      <c r="G78" s="624"/>
    </row>
    <row r="79" spans="1:13" ht="30" customHeight="1" x14ac:dyDescent="0.2">
      <c r="A79" s="374" t="s">
        <v>47</v>
      </c>
      <c r="B79" s="623"/>
      <c r="C79" s="623"/>
      <c r="D79" s="623"/>
      <c r="E79" s="623"/>
      <c r="F79" s="624">
        <f t="shared" si="1"/>
        <v>0</v>
      </c>
      <c r="G79" s="624"/>
    </row>
    <row r="80" spans="1:13" ht="30" customHeight="1" x14ac:dyDescent="0.2">
      <c r="A80" s="374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">
      <c r="A81" s="374" t="s">
        <v>49</v>
      </c>
      <c r="B81" s="623"/>
      <c r="C81" s="623"/>
      <c r="D81" s="623"/>
      <c r="E81" s="623"/>
      <c r="F81" s="624">
        <f t="shared" si="1"/>
        <v>0</v>
      </c>
      <c r="G81" s="624"/>
    </row>
    <row r="82" spans="1:7" ht="30" customHeight="1" x14ac:dyDescent="0.2">
      <c r="A82" s="374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">
      <c r="A83" s="374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">
      <c r="A84" s="374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">
      <c r="A85" s="374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">
      <c r="A86" s="374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">
      <c r="A87" s="374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">
      <c r="A88" s="374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">
      <c r="A89" s="374" t="s">
        <v>57</v>
      </c>
      <c r="B89" s="623"/>
      <c r="C89" s="623"/>
      <c r="D89" s="623"/>
      <c r="E89" s="623"/>
      <c r="F89" s="624">
        <f t="shared" si="1"/>
        <v>0</v>
      </c>
      <c r="G89" s="624"/>
    </row>
    <row r="90" spans="1:7" ht="30" customHeight="1" x14ac:dyDescent="0.2">
      <c r="A90" s="374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">
      <c r="A91" s="374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">
      <c r="A92" s="374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">
      <c r="A93" s="374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">
      <c r="A94" s="374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">
      <c r="A95" s="374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">
      <c r="A96" s="374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">
      <c r="A97" s="374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">
      <c r="A98" s="374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">
      <c r="A99" s="374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">
      <c r="A100" s="374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">
      <c r="A101" s="374" t="s">
        <v>420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">
      <c r="A102" s="374" t="s">
        <v>421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">
      <c r="A103" s="374" t="s">
        <v>422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">
      <c r="A104" s="374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">
      <c r="A105" s="374" t="s">
        <v>423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">
      <c r="A106" s="374" t="s">
        <v>424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">
      <c r="A107" s="374" t="s">
        <v>425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">
      <c r="A108" s="374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">
      <c r="A109" s="374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">
      <c r="A110" s="374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">
      <c r="A111" s="374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">
      <c r="A112" s="374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">
      <c r="A113" s="374" t="s">
        <v>426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">
      <c r="A114" s="374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">
      <c r="A115" s="374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6" t="s">
        <v>526</v>
      </c>
      <c r="B118" s="626"/>
      <c r="C118" s="626"/>
      <c r="D118" s="626"/>
      <c r="E118" s="626"/>
      <c r="F118" s="626"/>
      <c r="G118" s="626"/>
      <c r="H118" s="626"/>
    </row>
    <row r="119" spans="1:13" s="420" customFormat="1" ht="23.25" customHeight="1" x14ac:dyDescent="0.3">
      <c r="A119" s="526" t="s">
        <v>428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429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7" t="s">
        <v>26</v>
      </c>
      <c r="B123" s="627"/>
      <c r="C123" s="627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8" t="s">
        <v>277</v>
      </c>
      <c r="C124" s="628"/>
    </row>
    <row r="125" spans="1:13" ht="30" customHeight="1" x14ac:dyDescent="0.2">
      <c r="A125" s="240" t="s">
        <v>387</v>
      </c>
      <c r="B125" s="629">
        <v>1950</v>
      </c>
      <c r="C125" s="629"/>
    </row>
    <row r="126" spans="1:13" ht="30" customHeight="1" x14ac:dyDescent="0.2">
      <c r="A126" s="241" t="s">
        <v>388</v>
      </c>
      <c r="B126" s="632">
        <v>160</v>
      </c>
      <c r="C126" s="632"/>
    </row>
    <row r="127" spans="1:13" ht="15" customHeight="1" x14ac:dyDescent="0.2">
      <c r="A127" s="68" t="s">
        <v>77</v>
      </c>
      <c r="B127" s="625">
        <f>SUM(B125:C126)</f>
        <v>2110</v>
      </c>
      <c r="C127" s="62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3" t="s">
        <v>28</v>
      </c>
      <c r="B1" s="643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15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4"/>
      <c r="B6" s="645"/>
    </row>
    <row r="7" spans="1:4" s="201" customFormat="1" ht="30" customHeight="1" x14ac:dyDescent="0.3">
      <c r="A7" s="643" t="s">
        <v>29</v>
      </c>
      <c r="B7" s="643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2020-01-06T14:18:04Z</cp:lastPrinted>
  <dcterms:created xsi:type="dcterms:W3CDTF">2012-02-27T12:23:18Z</dcterms:created>
  <dcterms:modified xsi:type="dcterms:W3CDTF">2020-06-19T08:16:30Z</dcterms:modified>
</cp:coreProperties>
</file>