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4875" windowHeight="6525" tabRatio="939" firstSheet="25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<sst xmlns="http://schemas.openxmlformats.org/spreadsheetml/2006/main" count="2359" uniqueCount="558">
  <si>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</si>
  <si>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</si>
  <si>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</si>
  <si>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</si>
  <si>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</si>
  <si>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</si>
  <si>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</si>
  <si>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</si>
  <si>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</si>
  <si>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</si>
  <si>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</si>
  <si>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</si>
  <si>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</si>
  <si>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</si>
  <si>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</si>
  <si>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</si>
  <si>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</si>
  <si>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</si>
  <si>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</si>
  <si>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</si>
  <si>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</si>
  <si>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</si>
  <si>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</si>
  <si>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</si>
  <si>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</si>
  <si>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</si>
  <si>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</si>
  <si>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</si>
  <si>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</si>
  <si>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</si>
  <si>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</si>
  <si>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</si>
  <si>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</si>
  <si>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</si>
  <si>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</si>
  <si>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</si>
  <si>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</si>
  <si>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</si>
  <si>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</si>
  <si>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</si>
  <si>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</si>
  <si>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</si>
  <si>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</si>
  <si>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</si>
  <si>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</si>
  <si>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</si>
  <si>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</si>
  <si>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</si>
  <si>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</si>
  <si>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</si>
  <si>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</si>
  <si>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</si>
  <si>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</si>
  <si>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</si>
  <si>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</si>
  <si>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</si>
  <si>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</si>
  <si>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</si>
  <si>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</si>
  <si>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</si>
  <si>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</si>
  <si>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</si>
  <si>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</si>
  <si>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</si>
  <si>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</si>
  <si>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</si>
  <si>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</si>
  <si>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</si>
  <si>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</si>
  <si>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</si>
  <si>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</si>
  <si>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</si>
  <si>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</si>
  <si>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</si>
  <si>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</si>
  <si>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</si>
  <si>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</si>
  <si>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</si>
  <si>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</si>
  <si>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</si>
  <si>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</si>
  <si>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</si>
  <si>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</si>
  <si>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</si>
  <si>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</si>
  <si>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</si>
  <si>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</si>
  <si>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</si>
  <si>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</si>
  <si>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</si>
  <si>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</si>
  <si>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</si>
  <si>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</si>
  <si>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</si>
  <si>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</si>
  <si>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</si>
  <si>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</si>
  <si>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</si>
  <si>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</si>
  <si>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</si>
  <si>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</si>
  <si>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</si>
  <si>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</si>
  <si>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</si>
  <si>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</si>
  <si>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</si>
  <si>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</si>
  <si>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</si>
  <si>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</si>
  <si>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</si>
  <si>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</si>
  <si>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</si>
  <si>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</si>
  <si>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</si>
  <si>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</si>
  <si>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</si>
  <si>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</si>
  <si>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</si>
  <si>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</si>
  <si>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</si>
  <si>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</si>
  <si>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</si>
  <si>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</si>
  <si>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</si>
  <si>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</si>
  <si>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</si>
  <si>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</si>
  <si>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</si>
  <si>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</si>
  <si>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</si>
  <si>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</si>
  <si>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</si>
  <si>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</si>
  <si>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</si>
  <si>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</si>
  <si>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</si>
  <si>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</si>
  <si>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</si>
  <si>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</si>
  <si>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</si>
  <si>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</si>
  <si>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</si>
  <si>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</si>
  <si>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</si>
  <si>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</si>
  <si>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</si>
  <si>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</si>
  <si>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</si>
  <si>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</si>
  <si>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</si>
  <si>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</si>
  <si>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</si>
  <si>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</si>
  <si>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</si>
  <si>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</si>
  <si>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</si>
  <si>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</si>
  <si>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</si>
  <si>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</si>
  <si>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</si>
  <si>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</si>
  <si>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</si>
  <si>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</si>
  <si>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</si>
  <si>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</si>
  <si>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</si>
  <si>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</si>
  <si>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</si>
  <si>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</si>
  <si>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</si>
  <si>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</si>
  <si>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</si>
  <si>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</si>
  <si>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</si>
  <si>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</si>
  <si>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</si>
  <si>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</si>
  <si>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</si>
  <si>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</si>
  <si>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</si>
  <si>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</si>
  <si>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</si>
  <si>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</si>
  <si>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</si>
  <si>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</si>
  <si>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</si>
  <si>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</si>
  <si>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</si>
  <si>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</si>
  <si>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</si>
  <si>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</si>
  <si>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</si>
  <si>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</si>
  <si>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</si>
  <si>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</si>
  <si>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</si>
  <si>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</si>
  <si>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</si>
  <si>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</si>
  <si>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</si>
  <si>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</si>
  <si>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</si>
  <si>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</si>
  <si>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</si>
  <si>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</si>
  <si>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</si>
  <si>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</si>
  <si>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</si>
  <si>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</si>
  <si>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</si>
  <si>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</si>
  <si>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</si>
  <si>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</si>
  <si>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</si>
  <si>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</si>
  <si>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</si>
  <si>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</si>
  <si>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</si>
  <si>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</si>
  <si>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</si>
  <si>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</si>
  <si>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</si>
  <si>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</si>
  <si>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</si>
  <si>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</si>
  <si>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</si>
  <si>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</si>
  <si>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</si>
  <si>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</si>
  <si>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</si>
  <si>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</si>
  <si>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</si>
  <si>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</si>
  <si>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</si>
  <si>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</si>
  <si>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</si>
  <si>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</si>
  <si>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</si>
  <si>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</si>
  <si>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</si>
  <si>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</si>
  <si>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</si>
  <si>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</si>
  <si>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</si>
  <si>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</si>
  <si>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</si>
  <si>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</si>
  <si>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</si>
  <si>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</si>
  <si>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</si>
  <si>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</si>
  <si>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</si>
  <si>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</si>
  <si>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</si>
  <si>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</si>
  <si>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</si>
  <si>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</si>
  <si>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</si>
  <si>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</si>
  <si>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</si>
  <si>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</si>
  <si>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</si>
  <si>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</si>
  <si>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</si>
  <si>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</si>
  <si>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</si>
  <si>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</si>
  <si>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</si>
  <si>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</si>
  <si>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</si>
  <si>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</si>
  <si>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</si>
  <si>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</si>
  <si>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</si>
  <si>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</si>
  <si>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</si>
  <si>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</si>
  <si>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</si>
  <si>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</si>
  <si>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</si>
  <si>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</si>
  <si>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</si>
  <si>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</si>
  <si>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</si>
  <si>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</si>
  <si>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</si>
  <si>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</si>
  <si>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</si>
  <si>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</si>
  <si>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</si>
  <si>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</si>
  <si>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</si>
  <si>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</si>
  <si>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</si>
  <si>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</si>
  <si>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</si>
  <si>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</si>
  <si>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</si>
  <si>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</si>
  <si>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</si>
  <si>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</si>
  <si>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</si>
  <si>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</si>
  <si>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</si>
  <si>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</si>
  <si>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</si>
  <si>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</si>
  <si>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</si>
  <si>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</si>
  <si>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</si>
  <si>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</si>
  <si>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</si>
  <si>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</si>
  <si>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</si>
  <si>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</si>
  <si>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</si>
  <si>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</si>
  <si>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</si>
  <si>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</si>
  <si>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</si>
  <si>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</si>
  <si>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</si>
  <si>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</si>
  <si>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</si>
  <si>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</si>
  <si>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</si>
  <si>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</si>
  <si>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</si>
  <si>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</si>
  <si>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</si>
  <si>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</si>
  <si>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</si>
  <si>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</si>
  <si>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</si>
  <si>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</si>
  <si>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</si>
  <si>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</si>
  <si>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</si>
  <si>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</si>
  <si>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</si>
  <si>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</si>
  <si>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</si>
  <si>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</si>
  <si>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</si>
  <si>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</si>
  <si>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</si>
  <si>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</si>
  <si>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</si>
  <si>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</si>
  <si>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</si>
  <si>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</si>
  <si>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</si>
  <si>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</si>
  <si>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</si>
  <si>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</si>
  <si>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</si>
  <si>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</si>
  <si>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</si>
  <si>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</si>
  <si>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</si>
  <si>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</si>
  <si>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</si>
  <si>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</si>
  <si>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</si>
  <si>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</si>
  <si>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</si>
  <si>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</si>
  <si>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</si>
  <si>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</si>
  <si>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</si>
  <si>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</si>
  <si>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</si>
  <si>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</si>
  <si>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</si>
  <si>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</si>
  <si>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</si>
  <si>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</si>
  <si>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</si>
  <si>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</si>
  <si>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</si>
  <si>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</si>
  <si>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</si>
  <si>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</si>
  <si>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</si>
  <si>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</si>
  <si>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</si>
  <si>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</si>
  <si>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</si>
  <si>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</si>
  <si>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</si>
  <si>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</si>
  <si>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</si>
  <si>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</si>
  <si>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</si>
  <si>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</si>
  <si>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</si>
  <si>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</si>
  <si>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</si>
  <si>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</si>
  <si>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</si>
  <si>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</si>
  <si>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</si>
  <si>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</si>
  <si>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</si>
  <si>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</si>
  <si>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</si>
  <si>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</si>
  <si>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</si>
  <si>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</si>
  <si>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</si>
  <si>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</si>
  <si>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</si>
  <si>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</si>
  <si>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</si>
  <si>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</si>
  <si>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</si>
  <si>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</si>
  <si>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</si>
  <si>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</si>
  <si>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</si>
  <si>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</si>
  <si>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</si>
  <si>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</si>
  <si>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</si>
  <si>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</si>
  <si>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</si>
  <si>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</si>
  <si>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</si>
  <si>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</si>
  <si>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</si>
  <si>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</si>
  <si>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</si>
  <si>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</si>
  <si>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</si>
  <si>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</si>
  <si>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</si>
  <si>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</si>
  <si>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</si>
  <si>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</si>
  <si>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</si>
  <si>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</si>
  <si>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</si>
  <si>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</si>
  <si>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</si>
  <si>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</si>
  <si>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</si>
  <si>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</si>
  <si>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</si>
  <si>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</si>
  <si>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</si>
  <si>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</si>
  <si>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</si>
  <si>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</si>
  <si>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</si>
  <si>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</si>
  <si>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</si>
  <si>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</si>
  <si>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</si>
  <si>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</si>
  <si>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</si>
  <si>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</si>
  <si>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</si>
  <si>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</si>
  <si>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</si>
  <si>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</si>
  <si>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</si>
  <si>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</si>
  <si>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</si>
  <si>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</si>
  <si>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</si>
  <si>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</si>
  <si>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</si>
  <si>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</si>
  <si>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</si>
  <si>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</si>
  <si>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</si>
  <si>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</si>
  <si>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</si>
  <si>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</si>
  <si>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</si>
  <si>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</si>
  <si>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</si>
  <si>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</si>
  <si>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</si>
  <si>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</si>
  <si>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</si>
  <si>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</si>
  <si>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</si>
  <si>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</si>
  <si>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</si>
  <si>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</si>
  <si>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</si>
  <si>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</si>
  <si>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</si>
  <si>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</si>
  <si>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</si>
  <si>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</si>
  <si>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</si>
  <si>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</si>
  <si>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</si>
  <si>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</si>
  <si>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</si>
  <si>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</si>
  <si>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</si>
  <si>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</si>
  <si>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</si>
  <si>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</si>
  <si>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</si>
  <si>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</si>
  <si>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</si>
  <si>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</si>
  <si>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</si>
  <si>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</si>
  <si>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</si>
  <si>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</si>
  <si>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</si>
  <si>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</si>
  <si>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</si>
  <si>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</si>
  <si>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</si>
  <si>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</si>
  <si>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</si>
  <si>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</si>
  <si>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</si>
  <si>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</si>
  <si>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</si>
  <si>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</si>
  <si>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</si>
  <si>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</si>
  <si>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</si>
  <si>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</si>
  <si>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</si>
  <si>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</si>
  <si>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</si>
  <si>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</si>
  <si>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</si>
  <si>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</si>
  <si>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</si>
  <si>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</si>
  <si>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</si>
  <si>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</si>
  <si>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</si>
  <si>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</si>
  <si>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</si>
  <si>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</si>
  <si>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</si>
  <si>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</si>
  <si>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</si>
  <si>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</si>
  <si>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</si>
  <si>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 val="single"/>
        <sz val="11"/>
        <color indexed="60"/>
        <rFont val="Trebuchet MS"/>
        <family val="2"/>
      </rPr>
      <t>"Criterio"</t>
    </r>
  </si>
  <si>
    <t>da Ciência Tecnologia e Ensino Superior</t>
  </si>
  <si>
    <t>Instituto Politécnico de Coimbra</t>
  </si>
  <si>
    <t>Instituto Superior de Engenharia de Coimbra</t>
  </si>
  <si>
    <t>João Montezuma de Carvalho</t>
  </si>
  <si>
    <t>dgrh@ipc.pt</t>
  </si>
  <si>
    <t>11 de março 2020</t>
  </si>
  <si>
    <t xml:space="preserve">5563,69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</si>
</sst>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7" fontId="28" fillId="0" borderId="35" xfId="0" applyNumberFormat="1" applyFont="1" applyFill="1" applyBorder="1" applyAlignment="1" applyProtection="1">
      <alignment horizontal="right" vertical="center" wrapText="1"/>
      <protection locked="0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0">
      <selection activeCell="C13" sqref="C13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91" t="s">
        <v>0</v>
      </c>
      <c r="C2" s="492"/>
      <c r="D2" s="493"/>
      <c r="E2" s="8"/>
      <c r="F2" s="9"/>
      <c r="G2" s="467"/>
      <c r="H2" s="467"/>
    </row>
    <row r="3" spans="1:8" ht="30" customHeight="1">
      <c r="A3" s="10"/>
      <c r="B3" s="494" t="s">
        <v>1</v>
      </c>
      <c r="C3" s="495"/>
      <c r="D3" s="495"/>
      <c r="E3" s="11"/>
      <c r="F3" s="9"/>
      <c r="G3" s="467"/>
      <c r="H3" s="467"/>
    </row>
    <row r="4" spans="1:8" ht="30" customHeight="1">
      <c r="A4" s="10"/>
      <c r="B4" s="496">
        <v>2019</v>
      </c>
      <c r="C4" s="497"/>
      <c r="D4" s="498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9" t="s">
        <v>2</v>
      </c>
      <c r="C6" s="500"/>
      <c r="D6" s="500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102350100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2" t="s">
        <v>551</v>
      </c>
      <c r="D8" s="482"/>
      <c r="E8" s="20"/>
      <c r="F8" s="9"/>
      <c r="G8" s="467"/>
      <c r="H8" s="467"/>
    </row>
    <row r="9" spans="1:8" ht="28.5" customHeight="1">
      <c r="A9" s="10"/>
      <c r="B9" s="16" t="s">
        <v>5</v>
      </c>
      <c r="C9" s="483" t="s">
        <v>552</v>
      </c>
      <c r="D9" s="483"/>
      <c r="E9" s="20"/>
      <c r="F9" s="9"/>
      <c r="G9" s="467"/>
      <c r="H9" s="467"/>
    </row>
    <row r="10" spans="1:8" ht="28.5" customHeight="1">
      <c r="A10" s="10"/>
      <c r="B10" s="16"/>
      <c r="C10" s="483" t="s">
        <v>553</v>
      </c>
      <c r="D10" s="483"/>
      <c r="E10" s="20"/>
      <c r="F10" s="9"/>
      <c r="G10" s="467"/>
      <c r="H10" s="467"/>
    </row>
    <row r="11" spans="1:8" ht="50.1" customHeight="1">
      <c r="A11" s="10"/>
      <c r="B11" s="484" t="s">
        <v>6</v>
      </c>
      <c r="C11" s="484"/>
      <c r="D11" s="485"/>
      <c r="E11" s="20"/>
      <c r="F11" s="9"/>
      <c r="G11" s="467"/>
      <c r="H11" s="467"/>
    </row>
    <row r="12" spans="1:7" ht="24.75" customHeight="1">
      <c r="A12" s="10"/>
      <c r="B12" s="486" t="s">
        <v>7</v>
      </c>
      <c r="C12" s="484"/>
      <c r="D12" s="484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2019</v>
      </c>
      <c r="C13" s="22">
        <v>277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2019</v>
      </c>
      <c r="C14" s="24">
        <v>305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89" t="s">
        <v>550</v>
      </c>
      <c r="C16" s="490"/>
      <c r="D16" s="490"/>
      <c r="E16" s="20"/>
      <c r="F16" s="9"/>
      <c r="G16" s="467"/>
      <c r="H16" s="467"/>
    </row>
    <row r="17" spans="1:8" ht="24.75" customHeight="1">
      <c r="A17" s="10"/>
      <c r="B17" s="487" t="s">
        <v>437</v>
      </c>
      <c r="C17" s="488"/>
      <c r="D17" s="488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2" t="s">
        <v>554</v>
      </c>
      <c r="D18" s="482"/>
      <c r="E18" s="26"/>
      <c r="F18" s="9"/>
      <c r="G18" s="467"/>
      <c r="H18" s="467"/>
    </row>
    <row r="19" spans="1:8" ht="28.5" customHeight="1">
      <c r="A19" s="10"/>
      <c r="B19" s="6"/>
      <c r="C19" s="483"/>
      <c r="D19" s="483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2">
        <v>239791250</v>
      </c>
      <c r="D20" s="482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3" t="s">
        <v>555</v>
      </c>
      <c r="D21" s="483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3" t="s">
        <v>556</v>
      </c>
      <c r="D22" s="483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5" sqref="F15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0" t="s">
        <v>442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>
      <c r="A2" s="534" t="s">
        <v>141</v>
      </c>
      <c r="B2" s="539" t="s">
        <v>142</v>
      </c>
      <c r="C2" s="539"/>
      <c r="D2" s="539" t="s">
        <v>143</v>
      </c>
      <c r="E2" s="539"/>
      <c r="F2" s="539" t="s">
        <v>493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34" t="s">
        <v>41</v>
      </c>
      <c r="Q2" s="534"/>
      <c r="R2" s="534" t="s">
        <v>41</v>
      </c>
    </row>
    <row r="3" spans="1:18" s="53" customFormat="1" ht="15" customHeight="1">
      <c r="A3" s="534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4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>
        <v>1</v>
      </c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1</v>
      </c>
      <c r="Q10" s="225">
        <f t="shared" si="0"/>
        <v>1</v>
      </c>
      <c r="R10" s="225">
        <f t="shared" si="1"/>
        <v>2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>
        <v>1</v>
      </c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1</v>
      </c>
      <c r="Q11" s="225">
        <f t="shared" si="0"/>
        <v>0</v>
      </c>
      <c r="R11" s="225">
        <f t="shared" si="1"/>
        <v>1</v>
      </c>
    </row>
    <row r="12" spans="1:18" s="53" customFormat="1" ht="24.95" customHeight="1">
      <c r="A12" s="374" t="s">
        <v>47</v>
      </c>
      <c r="B12" s="314">
        <v>2</v>
      </c>
      <c r="C12" s="358">
        <v>4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2</v>
      </c>
      <c r="Q12" s="225">
        <f t="shared" si="0"/>
        <v>4</v>
      </c>
      <c r="R12" s="225">
        <f t="shared" si="1"/>
        <v>6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1</v>
      </c>
      <c r="Q14" s="225">
        <f t="shared" si="0"/>
        <v>0</v>
      </c>
      <c r="R14" s="225">
        <f t="shared" si="1"/>
        <v>1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62</v>
      </c>
      <c r="O21" s="358">
        <v>29</v>
      </c>
      <c r="P21" s="225">
        <f t="shared" si="0"/>
        <v>62</v>
      </c>
      <c r="Q21" s="225">
        <f t="shared" si="0"/>
        <v>29</v>
      </c>
      <c r="R21" s="225">
        <f t="shared" si="1"/>
        <v>91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2</v>
      </c>
      <c r="C48" s="282">
        <f aca="true" t="shared" si="2" ref="C48:O48">SUM(C4:C47)</f>
        <v>4</v>
      </c>
      <c r="D48" s="226">
        <f t="shared" si="2"/>
        <v>0</v>
      </c>
      <c r="E48" s="226">
        <f t="shared" si="2"/>
        <v>0</v>
      </c>
      <c r="F48" s="226">
        <f t="shared" si="2"/>
        <v>3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62</v>
      </c>
      <c r="O48" s="226">
        <f t="shared" si="2"/>
        <v>29</v>
      </c>
      <c r="P48" s="226">
        <f>SUM(P4:P47)</f>
        <v>67</v>
      </c>
      <c r="Q48" s="226">
        <f>SUM(Q4:Q47)</f>
        <v>34</v>
      </c>
      <c r="R48" s="226">
        <f>P48+Q48</f>
        <v>101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2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21" sqref="E21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5" customHeight="1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494</v>
      </c>
      <c r="Q2" s="528"/>
      <c r="R2" s="528" t="s">
        <v>407</v>
      </c>
      <c r="S2" s="528"/>
      <c r="T2" s="528" t="s">
        <v>408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4" t="s">
        <v>429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J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22" sqref="E2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5" customHeight="1">
      <c r="A2" s="534" t="s">
        <v>154</v>
      </c>
      <c r="B2" s="534" t="s">
        <v>155</v>
      </c>
      <c r="C2" s="534"/>
      <c r="D2" s="534" t="s">
        <v>164</v>
      </c>
      <c r="E2" s="534"/>
      <c r="F2" s="534" t="s">
        <v>165</v>
      </c>
      <c r="G2" s="534"/>
      <c r="H2" s="534" t="s">
        <v>166</v>
      </c>
      <c r="I2" s="534"/>
      <c r="J2" s="534" t="s">
        <v>158</v>
      </c>
      <c r="K2" s="534"/>
      <c r="L2" s="534" t="s">
        <v>167</v>
      </c>
      <c r="M2" s="534"/>
      <c r="N2" s="534" t="s">
        <v>168</v>
      </c>
      <c r="O2" s="534"/>
      <c r="P2" s="534" t="s">
        <v>169</v>
      </c>
      <c r="Q2" s="534"/>
      <c r="R2" s="534" t="s">
        <v>170</v>
      </c>
      <c r="S2" s="534"/>
      <c r="T2" s="534" t="s">
        <v>171</v>
      </c>
      <c r="U2" s="534"/>
      <c r="V2" s="534" t="s">
        <v>172</v>
      </c>
      <c r="W2" s="534"/>
      <c r="X2" s="534" t="s">
        <v>494</v>
      </c>
      <c r="Y2" s="534"/>
      <c r="Z2" s="534" t="s">
        <v>407</v>
      </c>
      <c r="AA2" s="534"/>
      <c r="AB2" s="534" t="s">
        <v>173</v>
      </c>
      <c r="AC2" s="534"/>
      <c r="AD2" s="534" t="s">
        <v>41</v>
      </c>
      <c r="AE2" s="534"/>
      <c r="AF2" s="534" t="s">
        <v>77</v>
      </c>
    </row>
    <row r="3" spans="1:32" s="105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4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>
        <v>1</v>
      </c>
      <c r="Y10" s="358">
        <v>2</v>
      </c>
      <c r="Z10" s="314"/>
      <c r="AA10" s="358"/>
      <c r="AB10" s="314"/>
      <c r="AC10" s="358"/>
      <c r="AD10" s="225">
        <f t="shared" si="0"/>
        <v>1</v>
      </c>
      <c r="AE10" s="225">
        <f t="shared" si="0"/>
        <v>2</v>
      </c>
      <c r="AF10" s="225">
        <f t="shared" si="1"/>
        <v>3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3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3</v>
      </c>
      <c r="AF11" s="225">
        <f t="shared" si="1"/>
        <v>3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45</v>
      </c>
      <c r="E21" s="358">
        <v>15</v>
      </c>
      <c r="F21" s="314"/>
      <c r="G21" s="358">
        <v>1</v>
      </c>
      <c r="H21" s="314"/>
      <c r="I21" s="358"/>
      <c r="J21" s="314"/>
      <c r="K21" s="358"/>
      <c r="L21" s="314"/>
      <c r="M21" s="358"/>
      <c r="N21" s="314">
        <v>1</v>
      </c>
      <c r="O21" s="358">
        <v>4</v>
      </c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1</v>
      </c>
      <c r="AC21" s="358"/>
      <c r="AD21" s="225">
        <f t="shared" si="0"/>
        <v>47</v>
      </c>
      <c r="AE21" s="225">
        <f t="shared" si="0"/>
        <v>20</v>
      </c>
      <c r="AF21" s="225">
        <f t="shared" si="1"/>
        <v>67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45</v>
      </c>
      <c r="E48" s="226">
        <f t="shared" si="2"/>
        <v>15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</v>
      </c>
      <c r="O48" s="226">
        <f t="shared" si="2"/>
        <v>4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1</v>
      </c>
      <c r="Y48" s="226">
        <f t="shared" si="2"/>
        <v>5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0</v>
      </c>
      <c r="AD48" s="226">
        <f>SUM(AD4:AD47)</f>
        <v>48</v>
      </c>
      <c r="AE48" s="226">
        <f>SUM(AE4:AE47)</f>
        <v>25</v>
      </c>
      <c r="AF48" s="226">
        <f>AD48+AE48</f>
        <v>73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4" t="s">
        <v>429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12" activePane="bottomLeft" state="frozen"/>
      <selection pane="topLeft" activeCell="J10" sqref="J10"/>
      <selection pane="bottomLeft" activeCell="D18" sqref="D18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>
      <c r="A3" s="547"/>
      <c r="B3" s="548"/>
      <c r="C3" s="548"/>
      <c r="D3" s="548"/>
      <c r="E3" s="548"/>
      <c r="F3" s="548"/>
      <c r="G3" s="548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415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2</v>
      </c>
      <c r="C10" s="362"/>
      <c r="D10" s="361"/>
      <c r="E10" s="361"/>
      <c r="F10" s="361"/>
      <c r="G10" s="225">
        <f t="shared" si="0"/>
        <v>2</v>
      </c>
    </row>
    <row r="11" spans="1:7" s="112" customFormat="1" ht="24.95" customHeight="1">
      <c r="A11" s="374" t="s">
        <v>46</v>
      </c>
      <c r="B11" s="361">
        <v>4</v>
      </c>
      <c r="C11" s="361"/>
      <c r="D11" s="361"/>
      <c r="E11" s="361"/>
      <c r="F11" s="361"/>
      <c r="G11" s="225">
        <f t="shared" si="0"/>
        <v>4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>
        <v>2</v>
      </c>
      <c r="C14" s="361"/>
      <c r="D14" s="361"/>
      <c r="E14" s="361"/>
      <c r="F14" s="361"/>
      <c r="G14" s="225">
        <f t="shared" si="0"/>
        <v>2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>
        <v>8</v>
      </c>
      <c r="C21" s="361"/>
      <c r="D21" s="361"/>
      <c r="E21" s="361"/>
      <c r="F21" s="361">
        <v>3</v>
      </c>
      <c r="G21" s="225">
        <f t="shared" si="0"/>
        <v>11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16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3</v>
      </c>
      <c r="G48" s="226">
        <f>SUM(B48:F48)</f>
        <v>19</v>
      </c>
    </row>
    <row r="49" spans="1:6" s="112" customFormat="1" ht="9.95" customHeight="1">
      <c r="A49" s="545"/>
      <c r="B49" s="545"/>
      <c r="C49" s="545"/>
      <c r="D49" s="545"/>
      <c r="E49" s="545"/>
      <c r="F49" s="545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4" t="s">
        <v>429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</row>
    <row r="60" s="113" customFormat="1" ht="12" customHeight="1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0" sqref="F10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5" customHeight="1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>
        <v>4</v>
      </c>
      <c r="E10" s="358">
        <v>4</v>
      </c>
      <c r="F10" s="314"/>
      <c r="G10" s="358"/>
      <c r="H10" s="314"/>
      <c r="I10" s="358"/>
      <c r="J10" s="314"/>
      <c r="K10" s="358"/>
      <c r="L10" s="279">
        <f t="shared" si="0"/>
        <v>4</v>
      </c>
      <c r="M10" s="279">
        <f t="shared" si="0"/>
        <v>4</v>
      </c>
      <c r="N10" s="279">
        <f t="shared" si="1"/>
        <v>8</v>
      </c>
    </row>
    <row r="11" spans="1:14" ht="24.95" customHeight="1">
      <c r="A11" s="374" t="s">
        <v>46</v>
      </c>
      <c r="B11" s="314"/>
      <c r="C11" s="358"/>
      <c r="D11" s="314">
        <v>2</v>
      </c>
      <c r="E11" s="358">
        <v>2</v>
      </c>
      <c r="F11" s="314"/>
      <c r="G11" s="358"/>
      <c r="H11" s="314"/>
      <c r="I11" s="358"/>
      <c r="J11" s="314"/>
      <c r="K11" s="358"/>
      <c r="L11" s="279">
        <f t="shared" si="0"/>
        <v>2</v>
      </c>
      <c r="M11" s="279">
        <f t="shared" si="0"/>
        <v>2</v>
      </c>
      <c r="N11" s="279">
        <f t="shared" si="1"/>
        <v>4</v>
      </c>
    </row>
    <row r="12" spans="1:14" ht="24.95" customHeight="1">
      <c r="A12" s="374" t="s">
        <v>47</v>
      </c>
      <c r="B12" s="314"/>
      <c r="C12" s="358"/>
      <c r="D12" s="314">
        <v>1</v>
      </c>
      <c r="E12" s="358">
        <v>1</v>
      </c>
      <c r="F12" s="314"/>
      <c r="G12" s="358"/>
      <c r="H12" s="314"/>
      <c r="I12" s="358"/>
      <c r="J12" s="314"/>
      <c r="K12" s="358"/>
      <c r="L12" s="279">
        <f t="shared" si="0"/>
        <v>1</v>
      </c>
      <c r="M12" s="279">
        <f t="shared" si="0"/>
        <v>1</v>
      </c>
      <c r="N12" s="279">
        <f t="shared" si="1"/>
        <v>2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>
        <v>2</v>
      </c>
      <c r="E14" s="358"/>
      <c r="F14" s="314"/>
      <c r="G14" s="358"/>
      <c r="H14" s="314"/>
      <c r="I14" s="358"/>
      <c r="J14" s="314"/>
      <c r="K14" s="358"/>
      <c r="L14" s="279">
        <f t="shared" si="0"/>
        <v>2</v>
      </c>
      <c r="M14" s="279">
        <f t="shared" si="0"/>
        <v>0</v>
      </c>
      <c r="N14" s="279">
        <f t="shared" si="1"/>
        <v>2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>
        <v>6</v>
      </c>
      <c r="E21" s="358">
        <v>2</v>
      </c>
      <c r="F21" s="314"/>
      <c r="G21" s="358"/>
      <c r="H21" s="314"/>
      <c r="I21" s="358"/>
      <c r="J21" s="314"/>
      <c r="K21" s="358"/>
      <c r="L21" s="279">
        <f t="shared" si="0"/>
        <v>6</v>
      </c>
      <c r="M21" s="279">
        <f t="shared" si="0"/>
        <v>2</v>
      </c>
      <c r="N21" s="279">
        <f t="shared" si="1"/>
        <v>8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15</v>
      </c>
      <c r="E48" s="281">
        <f t="shared" si="2"/>
        <v>9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15</v>
      </c>
      <c r="M48" s="280">
        <f>SUM(M4:M47)</f>
        <v>9</v>
      </c>
      <c r="N48" s="280">
        <f>L48+M48</f>
        <v>24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4" t="s">
        <v>429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15" sqref="L15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2" t="s">
        <v>449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1" t="s">
        <v>83</v>
      </c>
      <c r="Q1" s="532"/>
      <c r="R1" s="533"/>
    </row>
    <row r="2" spans="1:18" ht="15" customHeight="1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503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18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418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/>
      <c r="D10" s="314">
        <v>6</v>
      </c>
      <c r="E10" s="358">
        <v>5</v>
      </c>
      <c r="F10" s="314"/>
      <c r="G10" s="358"/>
      <c r="H10" s="314"/>
      <c r="I10" s="358"/>
      <c r="J10" s="314"/>
      <c r="K10" s="358"/>
      <c r="L10" s="314"/>
      <c r="M10" s="358">
        <v>2</v>
      </c>
      <c r="N10" s="314">
        <v>6</v>
      </c>
      <c r="O10" s="358">
        <v>10</v>
      </c>
      <c r="P10" s="279">
        <f t="shared" si="0"/>
        <v>12</v>
      </c>
      <c r="Q10" s="279">
        <f t="shared" si="0"/>
        <v>17</v>
      </c>
      <c r="R10" s="279">
        <f t="shared" si="1"/>
        <v>29</v>
      </c>
      <c r="S10" s="119">
        <f>'Quadro 1'!X10</f>
        <v>12</v>
      </c>
      <c r="T10" s="119">
        <f>'Quadro 1'!Y10</f>
        <v>17</v>
      </c>
      <c r="U10" s="119">
        <f>'Quadro 1'!Z10</f>
        <v>29</v>
      </c>
    </row>
    <row r="11" spans="1:21" ht="24.95" customHeight="1">
      <c r="A11" s="374" t="s">
        <v>46</v>
      </c>
      <c r="B11" s="366"/>
      <c r="C11" s="367">
        <v>1</v>
      </c>
      <c r="D11" s="314">
        <v>3</v>
      </c>
      <c r="E11" s="358">
        <v>7</v>
      </c>
      <c r="F11" s="314">
        <v>2</v>
      </c>
      <c r="G11" s="358"/>
      <c r="H11" s="314">
        <v>1</v>
      </c>
      <c r="I11" s="358">
        <v>4</v>
      </c>
      <c r="J11" s="314"/>
      <c r="K11" s="358"/>
      <c r="L11" s="314"/>
      <c r="M11" s="358"/>
      <c r="N11" s="314"/>
      <c r="O11" s="358">
        <v>1</v>
      </c>
      <c r="P11" s="279">
        <f t="shared" si="0"/>
        <v>6</v>
      </c>
      <c r="Q11" s="279">
        <f t="shared" si="0"/>
        <v>13</v>
      </c>
      <c r="R11" s="279">
        <f t="shared" si="1"/>
        <v>19</v>
      </c>
      <c r="S11" s="119">
        <f>'Quadro 1'!X11</f>
        <v>6</v>
      </c>
      <c r="T11" s="119">
        <f>'Quadro 1'!Y11</f>
        <v>13</v>
      </c>
      <c r="U11" s="119">
        <f>'Quadro 1'!Z11</f>
        <v>19</v>
      </c>
    </row>
    <row r="12" spans="1:21" ht="24.95" customHeight="1">
      <c r="A12" s="374" t="s">
        <v>47</v>
      </c>
      <c r="B12" s="366">
        <v>5</v>
      </c>
      <c r="C12" s="367">
        <v>5</v>
      </c>
      <c r="D12" s="314">
        <v>3</v>
      </c>
      <c r="E12" s="358">
        <v>1</v>
      </c>
      <c r="F12" s="314"/>
      <c r="G12" s="358">
        <v>8</v>
      </c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8</v>
      </c>
      <c r="Q12" s="279">
        <f t="shared" si="0"/>
        <v>15</v>
      </c>
      <c r="R12" s="279">
        <f t="shared" si="1"/>
        <v>23</v>
      </c>
      <c r="S12" s="119">
        <f>'Quadro 1'!X12</f>
        <v>8</v>
      </c>
      <c r="T12" s="119">
        <f>'Quadro 1'!Y12</f>
        <v>15</v>
      </c>
      <c r="U12" s="119">
        <f>'Quadro 1'!Z12</f>
        <v>23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>
        <v>6</v>
      </c>
      <c r="E14" s="358">
        <v>1</v>
      </c>
      <c r="F14" s="314"/>
      <c r="G14" s="358"/>
      <c r="H14" s="314">
        <v>1</v>
      </c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7</v>
      </c>
      <c r="Q14" s="279">
        <f t="shared" si="0"/>
        <v>2</v>
      </c>
      <c r="R14" s="279">
        <f t="shared" si="1"/>
        <v>9</v>
      </c>
      <c r="S14" s="119">
        <f>'Quadro 1'!X14</f>
        <v>7</v>
      </c>
      <c r="T14" s="119">
        <f>'Quadro 1'!Y14</f>
        <v>2</v>
      </c>
      <c r="U14" s="119">
        <f>'Quadro 1'!Z14</f>
        <v>9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152</v>
      </c>
      <c r="M21" s="358">
        <v>72</v>
      </c>
      <c r="N21" s="314"/>
      <c r="O21" s="358"/>
      <c r="P21" s="279">
        <f t="shared" si="0"/>
        <v>152</v>
      </c>
      <c r="Q21" s="279">
        <f t="shared" si="0"/>
        <v>72</v>
      </c>
      <c r="R21" s="279">
        <f t="shared" si="1"/>
        <v>224</v>
      </c>
      <c r="S21" s="119">
        <f>'Quadro 1'!X21</f>
        <v>152</v>
      </c>
      <c r="T21" s="119">
        <f>'Quadro 1'!Y21</f>
        <v>72</v>
      </c>
      <c r="U21" s="119">
        <f>'Quadro 1'!Z21</f>
        <v>224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5</v>
      </c>
      <c r="C48" s="281">
        <f aca="true" t="shared" si="2" ref="C48:O48">SUM(C4:C47)</f>
        <v>6</v>
      </c>
      <c r="D48" s="281">
        <f t="shared" si="2"/>
        <v>18</v>
      </c>
      <c r="E48" s="281">
        <f t="shared" si="2"/>
        <v>15</v>
      </c>
      <c r="F48" s="281">
        <f t="shared" si="2"/>
        <v>2</v>
      </c>
      <c r="G48" s="281">
        <f t="shared" si="2"/>
        <v>8</v>
      </c>
      <c r="H48" s="281">
        <f t="shared" si="2"/>
        <v>2</v>
      </c>
      <c r="I48" s="281">
        <f t="shared" si="2"/>
        <v>6</v>
      </c>
      <c r="J48" s="281">
        <f t="shared" si="2"/>
        <v>0</v>
      </c>
      <c r="K48" s="281">
        <f t="shared" si="2"/>
        <v>0</v>
      </c>
      <c r="L48" s="281">
        <f t="shared" si="2"/>
        <v>152</v>
      </c>
      <c r="M48" s="281">
        <f t="shared" si="2"/>
        <v>74</v>
      </c>
      <c r="N48" s="281">
        <f t="shared" si="2"/>
        <v>6</v>
      </c>
      <c r="O48" s="281">
        <f t="shared" si="2"/>
        <v>11</v>
      </c>
      <c r="P48" s="281">
        <f>SUM(P4:P47)</f>
        <v>185</v>
      </c>
      <c r="Q48" s="281">
        <f>SUM(Q4:Q47)</f>
        <v>120</v>
      </c>
      <c r="R48" s="281">
        <f>P48+Q48</f>
        <v>305</v>
      </c>
    </row>
    <row r="49" spans="16:18" ht="9.95" customHeight="1">
      <c r="P49" s="120">
        <f>'Quadro 1'!X48</f>
        <v>185</v>
      </c>
      <c r="Q49" s="120">
        <f>'Quadro 1'!Y48</f>
        <v>120</v>
      </c>
      <c r="R49" s="120">
        <f>'Quadro 1'!Z48</f>
        <v>305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4" t="s">
        <v>429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P55" s="121"/>
      <c r="Q55" s="121"/>
      <c r="R55" s="121"/>
    </row>
    <row r="56" spans="1:18" s="123" customFormat="1" ht="12" customHeight="1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1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16" sqref="B16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1" t="s">
        <v>83</v>
      </c>
      <c r="U1" s="532"/>
      <c r="V1" s="533"/>
    </row>
    <row r="2" spans="1:22" ht="19.5" customHeight="1">
      <c r="A2" s="555" t="s">
        <v>125</v>
      </c>
      <c r="B2" s="557" t="s">
        <v>199</v>
      </c>
      <c r="C2" s="557"/>
      <c r="D2" s="557"/>
      <c r="E2" s="557"/>
      <c r="F2" s="557"/>
      <c r="G2" s="557"/>
      <c r="H2" s="557"/>
      <c r="I2" s="557"/>
      <c r="J2" s="559" t="s">
        <v>200</v>
      </c>
      <c r="K2" s="559"/>
      <c r="L2" s="559"/>
      <c r="M2" s="559"/>
      <c r="N2" s="559"/>
      <c r="O2" s="559"/>
      <c r="P2" s="559"/>
      <c r="Q2" s="559"/>
      <c r="R2" s="559"/>
      <c r="S2" s="559"/>
      <c r="T2" s="537" t="s">
        <v>41</v>
      </c>
      <c r="U2" s="537"/>
      <c r="V2" s="537" t="s">
        <v>77</v>
      </c>
    </row>
    <row r="3" spans="1:22" ht="46.5" customHeight="1">
      <c r="A3" s="556"/>
      <c r="B3" s="558"/>
      <c r="C3" s="558"/>
      <c r="D3" s="558"/>
      <c r="E3" s="558"/>
      <c r="F3" s="558"/>
      <c r="G3" s="558"/>
      <c r="H3" s="557"/>
      <c r="I3" s="557"/>
      <c r="J3" s="560" t="s">
        <v>201</v>
      </c>
      <c r="K3" s="561"/>
      <c r="L3" s="560" t="s">
        <v>201</v>
      </c>
      <c r="M3" s="561"/>
      <c r="N3" s="560" t="s">
        <v>201</v>
      </c>
      <c r="O3" s="561"/>
      <c r="P3" s="560" t="s">
        <v>201</v>
      </c>
      <c r="Q3" s="561"/>
      <c r="R3" s="560" t="s">
        <v>201</v>
      </c>
      <c r="S3" s="561"/>
      <c r="T3" s="537" t="s">
        <v>42</v>
      </c>
      <c r="U3" s="537" t="s">
        <v>43</v>
      </c>
      <c r="V3" s="537"/>
    </row>
    <row r="4" spans="1:22" ht="29.25" customHeight="1">
      <c r="A4" s="556"/>
      <c r="B4" s="227"/>
      <c r="C4" s="228"/>
      <c r="D4" s="228"/>
      <c r="E4" s="228"/>
      <c r="F4" s="228"/>
      <c r="G4" s="229"/>
      <c r="H4" s="565" t="s">
        <v>202</v>
      </c>
      <c r="I4" s="565"/>
      <c r="J4" s="562" t="s">
        <v>202</v>
      </c>
      <c r="K4" s="563"/>
      <c r="L4" s="563"/>
      <c r="M4" s="563"/>
      <c r="N4" s="563"/>
      <c r="O4" s="563"/>
      <c r="P4" s="563"/>
      <c r="Q4" s="563"/>
      <c r="R4" s="563"/>
      <c r="S4" s="564"/>
      <c r="T4" s="537"/>
      <c r="U4" s="537"/>
      <c r="V4" s="537"/>
    </row>
    <row r="5" spans="1:22" ht="15" customHeight="1">
      <c r="A5" s="556"/>
      <c r="B5" s="554" t="s">
        <v>203</v>
      </c>
      <c r="C5" s="554"/>
      <c r="D5" s="554" t="s">
        <v>441</v>
      </c>
      <c r="E5" s="554"/>
      <c r="F5" s="554" t="s">
        <v>204</v>
      </c>
      <c r="G5" s="554"/>
      <c r="H5" s="566">
        <v>33</v>
      </c>
      <c r="I5" s="567"/>
      <c r="J5" s="566">
        <v>24</v>
      </c>
      <c r="K5" s="567"/>
      <c r="L5" s="566">
        <v>18</v>
      </c>
      <c r="M5" s="567"/>
      <c r="N5" s="566">
        <v>15</v>
      </c>
      <c r="O5" s="567"/>
      <c r="P5" s="566">
        <v>12</v>
      </c>
      <c r="Q5" s="567"/>
      <c r="R5" s="566">
        <v>9</v>
      </c>
      <c r="S5" s="567"/>
      <c r="T5" s="537"/>
      <c r="U5" s="537"/>
      <c r="V5" s="537"/>
    </row>
    <row r="6" spans="1:22" ht="15" customHeight="1">
      <c r="A6" s="556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418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5" customHeight="1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>
        <v>12</v>
      </c>
      <c r="C13" s="367">
        <v>15</v>
      </c>
      <c r="D13" s="333"/>
      <c r="E13" s="354"/>
      <c r="F13" s="333"/>
      <c r="G13" s="354"/>
      <c r="H13" s="333"/>
      <c r="I13" s="354">
        <v>2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12</v>
      </c>
      <c r="U13" s="279">
        <f t="shared" si="1"/>
        <v>17</v>
      </c>
      <c r="V13" s="279">
        <f t="shared" si="2"/>
        <v>29</v>
      </c>
      <c r="W13" s="119">
        <f>'Quadro 1'!X10</f>
        <v>12</v>
      </c>
      <c r="X13" s="119">
        <f>'Quadro 1'!Y10</f>
        <v>17</v>
      </c>
      <c r="Y13" s="119">
        <f>'Quadro 1'!Z10</f>
        <v>29</v>
      </c>
    </row>
    <row r="14" spans="1:25" ht="24.95" customHeight="1">
      <c r="A14" s="374" t="s">
        <v>46</v>
      </c>
      <c r="B14" s="366">
        <v>6</v>
      </c>
      <c r="C14" s="367">
        <v>13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6</v>
      </c>
      <c r="U14" s="279">
        <f t="shared" si="1"/>
        <v>13</v>
      </c>
      <c r="V14" s="279">
        <f t="shared" si="2"/>
        <v>19</v>
      </c>
      <c r="W14" s="119">
        <f>'Quadro 1'!X11</f>
        <v>6</v>
      </c>
      <c r="X14" s="119">
        <f>'Quadro 1'!Y11</f>
        <v>13</v>
      </c>
      <c r="Y14" s="119">
        <f>'Quadro 1'!Z11</f>
        <v>19</v>
      </c>
    </row>
    <row r="15" spans="1:25" ht="24.95" customHeight="1">
      <c r="A15" s="374" t="s">
        <v>47</v>
      </c>
      <c r="B15" s="366">
        <v>8</v>
      </c>
      <c r="C15" s="367">
        <v>15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8</v>
      </c>
      <c r="U15" s="279">
        <f t="shared" si="1"/>
        <v>15</v>
      </c>
      <c r="V15" s="279">
        <f t="shared" si="2"/>
        <v>23</v>
      </c>
      <c r="W15" s="119">
        <f>'Quadro 1'!X12</f>
        <v>8</v>
      </c>
      <c r="X15" s="119">
        <f>'Quadro 1'!Y12</f>
        <v>15</v>
      </c>
      <c r="Y15" s="119">
        <f>'Quadro 1'!Z12</f>
        <v>23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>
        <v>7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7</v>
      </c>
      <c r="U17" s="279">
        <f t="shared" si="1"/>
        <v>2</v>
      </c>
      <c r="V17" s="279">
        <f t="shared" si="2"/>
        <v>9</v>
      </c>
      <c r="W17" s="119">
        <f>'Quadro 1'!X14</f>
        <v>7</v>
      </c>
      <c r="X17" s="119">
        <f>'Quadro 1'!Y14</f>
        <v>2</v>
      </c>
      <c r="Y17" s="119">
        <f>'Quadro 1'!Z14</f>
        <v>9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>
        <v>99</v>
      </c>
      <c r="C24" s="367">
        <v>44</v>
      </c>
      <c r="D24" s="333"/>
      <c r="E24" s="354"/>
      <c r="F24" s="333"/>
      <c r="G24" s="354"/>
      <c r="H24" s="333">
        <v>4</v>
      </c>
      <c r="I24" s="354"/>
      <c r="J24" s="333">
        <v>2</v>
      </c>
      <c r="K24" s="354"/>
      <c r="L24" s="333">
        <v>16</v>
      </c>
      <c r="M24" s="354">
        <v>7</v>
      </c>
      <c r="N24" s="333">
        <v>7</v>
      </c>
      <c r="O24" s="354">
        <v>4</v>
      </c>
      <c r="P24" s="333">
        <v>7</v>
      </c>
      <c r="Q24" s="354">
        <v>12</v>
      </c>
      <c r="R24" s="333">
        <v>17</v>
      </c>
      <c r="S24" s="354">
        <v>5</v>
      </c>
      <c r="T24" s="279">
        <f t="shared" si="0"/>
        <v>152</v>
      </c>
      <c r="U24" s="279">
        <f t="shared" si="1"/>
        <v>72</v>
      </c>
      <c r="V24" s="279">
        <f t="shared" si="2"/>
        <v>224</v>
      </c>
      <c r="W24" s="119">
        <f>'Quadro 1'!X21</f>
        <v>152</v>
      </c>
      <c r="X24" s="119">
        <f>'Quadro 1'!Y21</f>
        <v>72</v>
      </c>
      <c r="Y24" s="119">
        <f>'Quadro 1'!Z21</f>
        <v>224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132</v>
      </c>
      <c r="C51" s="281">
        <f t="shared" si="3"/>
        <v>90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4</v>
      </c>
      <c r="I51" s="281">
        <f t="shared" si="3"/>
        <v>2</v>
      </c>
      <c r="J51" s="281">
        <f t="shared" si="3"/>
        <v>2</v>
      </c>
      <c r="K51" s="281">
        <f t="shared" si="3"/>
        <v>0</v>
      </c>
      <c r="L51" s="281">
        <f t="shared" si="3"/>
        <v>16</v>
      </c>
      <c r="M51" s="281">
        <f t="shared" si="3"/>
        <v>7</v>
      </c>
      <c r="N51" s="281">
        <f t="shared" si="3"/>
        <v>7</v>
      </c>
      <c r="O51" s="281">
        <f t="shared" si="3"/>
        <v>4</v>
      </c>
      <c r="P51" s="281">
        <f t="shared" si="3"/>
        <v>7</v>
      </c>
      <c r="Q51" s="281">
        <f t="shared" si="3"/>
        <v>12</v>
      </c>
      <c r="R51" s="281">
        <f t="shared" si="3"/>
        <v>17</v>
      </c>
      <c r="S51" s="281">
        <f t="shared" si="3"/>
        <v>5</v>
      </c>
      <c r="T51" s="281">
        <f t="shared" si="3"/>
        <v>185</v>
      </c>
      <c r="U51" s="281">
        <f t="shared" si="3"/>
        <v>120</v>
      </c>
      <c r="V51" s="281">
        <f>T51+U51</f>
        <v>305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185</v>
      </c>
      <c r="U52" s="125">
        <f>'Quadro 1'!Y48</f>
        <v>120</v>
      </c>
      <c r="V52" s="125">
        <f>'Quadro 1'!Z48</f>
        <v>305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68" t="s">
        <v>206</v>
      </c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8"/>
      <c r="Q56" s="568"/>
      <c r="R56" s="568"/>
      <c r="S56" s="568"/>
      <c r="T56" s="568"/>
      <c r="U56" s="568"/>
      <c r="V56" s="396"/>
    </row>
    <row r="57" spans="1:22" s="117" customFormat="1" ht="16.5" customHeight="1">
      <c r="A57" s="568" t="s">
        <v>521</v>
      </c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</row>
    <row r="58" spans="1:22" s="117" customFormat="1" ht="13.35" customHeight="1">
      <c r="A58" s="569" t="s">
        <v>433</v>
      </c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</row>
    <row r="59" spans="1:22" s="117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4" t="s">
        <v>429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8" sqref="F18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0" t="s">
        <v>495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4" s="69" customFormat="1" ht="30" customHeight="1">
      <c r="A2" s="534" t="s">
        <v>498</v>
      </c>
      <c r="B2" s="534" t="s">
        <v>496</v>
      </c>
      <c r="C2" s="534"/>
      <c r="D2" s="534" t="s">
        <v>497</v>
      </c>
      <c r="E2" s="534"/>
      <c r="F2" s="534" t="s">
        <v>207</v>
      </c>
      <c r="G2" s="534"/>
      <c r="H2" s="534" t="s">
        <v>208</v>
      </c>
      <c r="I2" s="534"/>
      <c r="J2" s="534" t="s">
        <v>209</v>
      </c>
      <c r="K2" s="534"/>
      <c r="L2" s="534" t="s">
        <v>41</v>
      </c>
      <c r="M2" s="534"/>
      <c r="N2" s="534" t="s">
        <v>41</v>
      </c>
    </row>
    <row r="3" spans="1:14" s="69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4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>
        <v>5.458333333333333</v>
      </c>
      <c r="G11" s="350">
        <v>0.2916666666666667</v>
      </c>
      <c r="H11" s="349"/>
      <c r="I11" s="350"/>
      <c r="J11" s="349"/>
      <c r="K11" s="350"/>
      <c r="L11" s="288">
        <f t="shared" si="0"/>
        <v>5.458333333333333</v>
      </c>
      <c r="M11" s="288">
        <f t="shared" si="0"/>
        <v>0.2916666666666667</v>
      </c>
      <c r="N11" s="288">
        <f t="shared" si="1"/>
        <v>5.75</v>
      </c>
    </row>
    <row r="12" spans="1:14" s="69" customFormat="1" ht="24.95" customHeight="1">
      <c r="A12" s="374" t="s">
        <v>47</v>
      </c>
      <c r="B12" s="349"/>
      <c r="C12" s="350"/>
      <c r="D12" s="349"/>
      <c r="E12" s="350">
        <v>0.9583333333333334</v>
      </c>
      <c r="F12" s="349">
        <v>1</v>
      </c>
      <c r="G12" s="350">
        <v>2.0833333333333335</v>
      </c>
      <c r="H12" s="349"/>
      <c r="I12" s="350"/>
      <c r="J12" s="349"/>
      <c r="K12" s="350"/>
      <c r="L12" s="288">
        <f t="shared" si="0"/>
        <v>1</v>
      </c>
      <c r="M12" s="288">
        <f t="shared" si="0"/>
        <v>3.041666666666667</v>
      </c>
      <c r="N12" s="288">
        <f t="shared" si="1"/>
        <v>4.041666666666667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>
        <v>0.75</v>
      </c>
      <c r="G14" s="350"/>
      <c r="H14" s="349"/>
      <c r="I14" s="350"/>
      <c r="J14" s="349"/>
      <c r="K14" s="350"/>
      <c r="L14" s="288">
        <f t="shared" si="0"/>
        <v>0.75</v>
      </c>
      <c r="M14" s="288">
        <f t="shared" si="0"/>
        <v>0</v>
      </c>
      <c r="N14" s="288">
        <f t="shared" si="1"/>
        <v>0.75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0.9583333333333334</v>
      </c>
      <c r="F48" s="290">
        <f t="shared" si="2"/>
        <v>7.208333333333333</v>
      </c>
      <c r="G48" s="290">
        <f t="shared" si="2"/>
        <v>2.375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7.208333333333333</v>
      </c>
      <c r="M48" s="290">
        <f>SUM(M4:M47)</f>
        <v>3.3333333333333335</v>
      </c>
      <c r="N48" s="290">
        <f>L48+M48</f>
        <v>10.541666666666666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523</v>
      </c>
      <c r="L52" s="129"/>
      <c r="M52" s="129"/>
    </row>
    <row r="53" spans="1:13" s="61" customFormat="1" ht="13.35" customHeight="1">
      <c r="A53" s="61" t="s">
        <v>505</v>
      </c>
      <c r="L53" s="129"/>
      <c r="M53" s="129"/>
    </row>
    <row r="54" spans="1:13" s="61" customFormat="1" ht="13.35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4" t="s">
        <v>429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4" sqref="C1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0" t="s">
        <v>499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>
      <c r="A2" s="534" t="s">
        <v>211</v>
      </c>
      <c r="B2" s="534" t="s">
        <v>212</v>
      </c>
      <c r="C2" s="534"/>
      <c r="D2" s="534" t="s">
        <v>504</v>
      </c>
      <c r="E2" s="534"/>
      <c r="F2" s="534" t="s">
        <v>41</v>
      </c>
      <c r="G2" s="534"/>
      <c r="H2" s="534" t="s">
        <v>41</v>
      </c>
    </row>
    <row r="3" spans="1:8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4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415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>
        <v>4.083333333333333</v>
      </c>
      <c r="D10" s="349"/>
      <c r="E10" s="350"/>
      <c r="F10" s="288">
        <f t="shared" si="0"/>
        <v>0</v>
      </c>
      <c r="G10" s="288">
        <f t="shared" si="0"/>
        <v>4.083333333333333</v>
      </c>
      <c r="H10" s="288">
        <f t="shared" si="1"/>
        <v>4.083333333333333</v>
      </c>
    </row>
    <row r="11" spans="1:8" s="53" customFormat="1" ht="24.95" customHeight="1">
      <c r="A11" s="374" t="s">
        <v>46</v>
      </c>
      <c r="B11" s="349">
        <v>23</v>
      </c>
      <c r="C11" s="350">
        <v>10.166666666666666</v>
      </c>
      <c r="D11" s="349"/>
      <c r="E11" s="350"/>
      <c r="F11" s="288">
        <f t="shared" si="0"/>
        <v>23</v>
      </c>
      <c r="G11" s="288">
        <f t="shared" si="0"/>
        <v>10.166666666666666</v>
      </c>
      <c r="H11" s="288">
        <f t="shared" si="1"/>
        <v>33.166666666666664</v>
      </c>
    </row>
    <row r="12" spans="1:8" s="53" customFormat="1" ht="24.95" customHeight="1">
      <c r="A12" s="374" t="s">
        <v>47</v>
      </c>
      <c r="B12" s="349">
        <v>14.583333333333334</v>
      </c>
      <c r="C12" s="350">
        <v>36.541666666666664</v>
      </c>
      <c r="D12" s="349"/>
      <c r="E12" s="350"/>
      <c r="F12" s="288">
        <f t="shared" si="0"/>
        <v>14.583333333333334</v>
      </c>
      <c r="G12" s="288">
        <f t="shared" si="0"/>
        <v>36.541666666666664</v>
      </c>
      <c r="H12" s="288">
        <f t="shared" si="1"/>
        <v>51.125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37.583333333333336</v>
      </c>
      <c r="C48" s="290">
        <f t="shared" si="2"/>
        <v>50.791666666666664</v>
      </c>
      <c r="D48" s="290">
        <f t="shared" si="2"/>
        <v>0</v>
      </c>
      <c r="E48" s="290">
        <f t="shared" si="2"/>
        <v>0</v>
      </c>
      <c r="F48" s="290">
        <f t="shared" si="2"/>
        <v>37.583333333333336</v>
      </c>
      <c r="G48" s="290">
        <f t="shared" si="2"/>
        <v>50.791666666666664</v>
      </c>
      <c r="H48" s="290">
        <f>F48+G48</f>
        <v>88.375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524</v>
      </c>
      <c r="F52" s="130"/>
      <c r="G52" s="130"/>
      <c r="H52" s="61"/>
    </row>
    <row r="53" spans="1:8" s="60" customFormat="1" ht="12" customHeight="1">
      <c r="A53" s="61" t="s">
        <v>500</v>
      </c>
      <c r="F53" s="130"/>
      <c r="G53" s="130"/>
      <c r="H53" s="61"/>
    </row>
    <row r="54" spans="1:13" s="60" customFormat="1" ht="12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4" t="s">
        <v>429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1" sqref="G11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>
      <c r="A2" s="534" t="s">
        <v>214</v>
      </c>
      <c r="B2" s="534" t="s">
        <v>215</v>
      </c>
      <c r="C2" s="534"/>
      <c r="D2" s="534" t="s">
        <v>216</v>
      </c>
      <c r="E2" s="534" t="s">
        <v>217</v>
      </c>
      <c r="F2" s="534" t="s">
        <v>218</v>
      </c>
      <c r="G2" s="534"/>
      <c r="H2" s="534" t="s">
        <v>219</v>
      </c>
      <c r="I2" s="534"/>
      <c r="J2" s="534" t="s">
        <v>220</v>
      </c>
      <c r="K2" s="534"/>
      <c r="L2" s="534" t="s">
        <v>221</v>
      </c>
      <c r="M2" s="534"/>
      <c r="N2" s="534" t="s">
        <v>222</v>
      </c>
      <c r="O2" s="534"/>
      <c r="P2" s="534" t="s">
        <v>223</v>
      </c>
      <c r="Q2" s="534"/>
      <c r="R2" s="534" t="s">
        <v>224</v>
      </c>
      <c r="S2" s="534"/>
      <c r="T2" s="534" t="s">
        <v>225</v>
      </c>
      <c r="U2" s="534"/>
      <c r="V2" s="534" t="s">
        <v>226</v>
      </c>
      <c r="W2" s="534"/>
      <c r="X2" s="534" t="s">
        <v>227</v>
      </c>
      <c r="Y2" s="534"/>
      <c r="Z2" s="534" t="s">
        <v>228</v>
      </c>
      <c r="AA2" s="534"/>
      <c r="AB2" s="534" t="s">
        <v>77</v>
      </c>
      <c r="AC2" s="534"/>
      <c r="AD2" s="534" t="s">
        <v>41</v>
      </c>
    </row>
    <row r="3" spans="1:30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4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>
        <v>185</v>
      </c>
      <c r="F10" s="410">
        <v>10</v>
      </c>
      <c r="G10" s="411">
        <v>1</v>
      </c>
      <c r="H10" s="410">
        <v>24</v>
      </c>
      <c r="I10" s="411">
        <v>103</v>
      </c>
      <c r="J10" s="410">
        <v>120.5</v>
      </c>
      <c r="K10" s="411"/>
      <c r="L10" s="410"/>
      <c r="M10" s="411">
        <v>21</v>
      </c>
      <c r="N10" s="410">
        <v>6</v>
      </c>
      <c r="O10" s="411">
        <v>12</v>
      </c>
      <c r="P10" s="410"/>
      <c r="Q10" s="411">
        <v>6</v>
      </c>
      <c r="R10" s="410"/>
      <c r="S10" s="411"/>
      <c r="T10" s="410"/>
      <c r="U10" s="411"/>
      <c r="V10" s="410"/>
      <c r="W10" s="411"/>
      <c r="X10" s="410"/>
      <c r="Y10" s="411"/>
      <c r="Z10" s="410">
        <v>83</v>
      </c>
      <c r="AA10" s="411">
        <v>245</v>
      </c>
      <c r="AB10" s="412">
        <f t="shared" si="0"/>
        <v>243.5</v>
      </c>
      <c r="AC10" s="412">
        <f t="shared" si="0"/>
        <v>573</v>
      </c>
      <c r="AD10" s="412">
        <f t="shared" si="1"/>
        <v>816.5</v>
      </c>
    </row>
    <row r="11" spans="1:30" ht="24.95" customHeight="1">
      <c r="A11" s="374" t="s">
        <v>46</v>
      </c>
      <c r="B11" s="410"/>
      <c r="C11" s="411"/>
      <c r="D11" s="410"/>
      <c r="E11" s="411"/>
      <c r="F11" s="410">
        <v>1</v>
      </c>
      <c r="G11" s="411"/>
      <c r="H11" s="410"/>
      <c r="I11" s="411">
        <v>889</v>
      </c>
      <c r="J11" s="410"/>
      <c r="K11" s="411"/>
      <c r="L11" s="410"/>
      <c r="M11" s="411">
        <v>7</v>
      </c>
      <c r="N11" s="410"/>
      <c r="O11" s="411">
        <v>43</v>
      </c>
      <c r="P11" s="410"/>
      <c r="Q11" s="411">
        <v>22</v>
      </c>
      <c r="R11" s="410"/>
      <c r="S11" s="411"/>
      <c r="T11" s="410"/>
      <c r="U11" s="411"/>
      <c r="V11" s="410"/>
      <c r="W11" s="411"/>
      <c r="X11" s="410"/>
      <c r="Y11" s="411"/>
      <c r="Z11" s="410">
        <v>15</v>
      </c>
      <c r="AA11" s="411">
        <v>99</v>
      </c>
      <c r="AB11" s="412">
        <f t="shared" si="0"/>
        <v>16</v>
      </c>
      <c r="AC11" s="412">
        <f t="shared" si="0"/>
        <v>1060</v>
      </c>
      <c r="AD11" s="412">
        <f t="shared" si="1"/>
        <v>1076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>
        <v>5</v>
      </c>
      <c r="H12" s="410">
        <v>18</v>
      </c>
      <c r="I12" s="411">
        <v>69</v>
      </c>
      <c r="J12" s="410">
        <v>14</v>
      </c>
      <c r="K12" s="411">
        <v>145.5</v>
      </c>
      <c r="L12" s="410">
        <v>8</v>
      </c>
      <c r="M12" s="411">
        <v>6</v>
      </c>
      <c r="N12" s="410"/>
      <c r="O12" s="411"/>
      <c r="P12" s="410"/>
      <c r="Q12" s="411">
        <v>5</v>
      </c>
      <c r="R12" s="410"/>
      <c r="S12" s="411"/>
      <c r="T12" s="410"/>
      <c r="U12" s="411"/>
      <c r="V12" s="410">
        <v>1</v>
      </c>
      <c r="W12" s="411"/>
      <c r="X12" s="410"/>
      <c r="Y12" s="411"/>
      <c r="Z12" s="410">
        <v>27</v>
      </c>
      <c r="AA12" s="411">
        <v>56</v>
      </c>
      <c r="AB12" s="412">
        <f t="shared" si="0"/>
        <v>68</v>
      </c>
      <c r="AC12" s="412">
        <f t="shared" si="0"/>
        <v>286.5</v>
      </c>
      <c r="AD12" s="412">
        <f t="shared" si="1"/>
        <v>354.5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>
        <v>5</v>
      </c>
      <c r="G14" s="411"/>
      <c r="H14" s="410">
        <v>2</v>
      </c>
      <c r="I14" s="411">
        <v>10</v>
      </c>
      <c r="J14" s="410"/>
      <c r="K14" s="411"/>
      <c r="L14" s="410">
        <v>3</v>
      </c>
      <c r="M14" s="411"/>
      <c r="N14" s="410"/>
      <c r="O14" s="411"/>
      <c r="P14" s="410">
        <v>2</v>
      </c>
      <c r="Q14" s="411">
        <v>4</v>
      </c>
      <c r="R14" s="410"/>
      <c r="S14" s="411"/>
      <c r="T14" s="410"/>
      <c r="U14" s="411"/>
      <c r="V14" s="410"/>
      <c r="W14" s="411"/>
      <c r="X14" s="410"/>
      <c r="Y14" s="411"/>
      <c r="Z14" s="410">
        <v>23</v>
      </c>
      <c r="AA14" s="411">
        <v>7</v>
      </c>
      <c r="AB14" s="412">
        <f t="shared" si="0"/>
        <v>35</v>
      </c>
      <c r="AC14" s="412">
        <f t="shared" si="0"/>
        <v>21</v>
      </c>
      <c r="AD14" s="412">
        <f t="shared" si="1"/>
        <v>56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107</v>
      </c>
      <c r="E21" s="411">
        <v>459</v>
      </c>
      <c r="F21" s="410">
        <v>15</v>
      </c>
      <c r="G21" s="411"/>
      <c r="H21" s="410">
        <v>79</v>
      </c>
      <c r="I21" s="411">
        <v>481</v>
      </c>
      <c r="J21" s="410"/>
      <c r="K21" s="411"/>
      <c r="L21" s="410"/>
      <c r="M21" s="411"/>
      <c r="N21" s="410"/>
      <c r="O21" s="411"/>
      <c r="P21" s="410"/>
      <c r="Q21" s="411">
        <v>1</v>
      </c>
      <c r="R21" s="410"/>
      <c r="S21" s="411"/>
      <c r="T21" s="410"/>
      <c r="U21" s="411"/>
      <c r="V21" s="410"/>
      <c r="W21" s="411"/>
      <c r="X21" s="410"/>
      <c r="Y21" s="411"/>
      <c r="Z21" s="410">
        <v>13</v>
      </c>
      <c r="AA21" s="411">
        <v>2</v>
      </c>
      <c r="AB21" s="412">
        <f t="shared" si="0"/>
        <v>214</v>
      </c>
      <c r="AC21" s="412">
        <f t="shared" si="0"/>
        <v>943</v>
      </c>
      <c r="AD21" s="412">
        <f t="shared" si="1"/>
        <v>1157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107</v>
      </c>
      <c r="E48" s="416">
        <f t="shared" si="2"/>
        <v>644</v>
      </c>
      <c r="F48" s="416">
        <f t="shared" si="2"/>
        <v>31</v>
      </c>
      <c r="G48" s="416">
        <f t="shared" si="2"/>
        <v>6</v>
      </c>
      <c r="H48" s="416">
        <f t="shared" si="2"/>
        <v>123</v>
      </c>
      <c r="I48" s="416">
        <f t="shared" si="2"/>
        <v>1552</v>
      </c>
      <c r="J48" s="416">
        <f t="shared" si="2"/>
        <v>134.5</v>
      </c>
      <c r="K48" s="416">
        <f t="shared" si="2"/>
        <v>145.5</v>
      </c>
      <c r="L48" s="416">
        <f t="shared" si="2"/>
        <v>11</v>
      </c>
      <c r="M48" s="416">
        <f t="shared" si="2"/>
        <v>34</v>
      </c>
      <c r="N48" s="416">
        <f t="shared" si="2"/>
        <v>6</v>
      </c>
      <c r="O48" s="416">
        <f t="shared" si="2"/>
        <v>55</v>
      </c>
      <c r="P48" s="416">
        <f t="shared" si="2"/>
        <v>2</v>
      </c>
      <c r="Q48" s="416">
        <f t="shared" si="2"/>
        <v>38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161</v>
      </c>
      <c r="AA48" s="416">
        <f t="shared" si="2"/>
        <v>409</v>
      </c>
      <c r="AB48" s="416">
        <f>SUM(AB4:AB47)</f>
        <v>576.5</v>
      </c>
      <c r="AC48" s="416">
        <f>SUM(AC4:AC47)</f>
        <v>2883.5</v>
      </c>
      <c r="AD48" s="416">
        <f>SUM(AD4:AD47)</f>
        <v>3460</v>
      </c>
    </row>
    <row r="49" spans="1:30" ht="9.95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547</v>
      </c>
      <c r="B51" s="400"/>
      <c r="C51" s="400"/>
      <c r="D51" s="400"/>
      <c r="AD51" s="61"/>
    </row>
    <row r="52" spans="1:30" s="6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4" t="s">
        <v>429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>
      <c r="B10" s="518" t="s">
        <v>436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ht="12.7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ht="12.7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ht="12.7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ht="12.7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ht="12.7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ht="12.7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ht="12.7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ht="12.7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ht="12.7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ht="12.7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ht="12.7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ht="12.7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ht="12.7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ht="12.7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ht="12.7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ht="12.7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ht="12.7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ht="12.7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ht="12.7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ht="12.7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ht="12.7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ht="12.7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ht="12.7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ht="12.7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ht="12.7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ht="12.7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ht="12.7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ht="12.7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ht="12.7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ht="12.7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ht="12.7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ht="12.7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ht="12.7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ht="12.7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ht="12.7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ht="12.7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ht="12.7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5" thickBot="1">
      <c r="B57" s="507"/>
      <c r="C57" s="508"/>
      <c r="D57" s="508"/>
      <c r="E57" s="508"/>
      <c r="F57" s="508"/>
      <c r="G57" s="508"/>
      <c r="H57" s="508"/>
      <c r="I57" s="508"/>
      <c r="J57" s="509"/>
    </row>
    <row r="58" ht="13.5" thickTop="1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B9" sqref="B9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1" t="s">
        <v>451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2" t="s">
        <v>229</v>
      </c>
      <c r="B2" s="573"/>
      <c r="C2" s="573"/>
      <c r="D2" s="574"/>
    </row>
    <row r="3" spans="1:4" ht="15" customHeight="1">
      <c r="A3" s="136" t="s">
        <v>11</v>
      </c>
      <c r="B3" s="575" t="s">
        <v>230</v>
      </c>
      <c r="C3" s="576"/>
      <c r="D3" s="137" t="s">
        <v>231</v>
      </c>
    </row>
    <row r="4" spans="1:4" ht="15" customHeight="1">
      <c r="A4" s="417">
        <v>43509</v>
      </c>
      <c r="B4" s="577"/>
      <c r="C4" s="578"/>
      <c r="D4" s="579" t="s">
        <v>232</v>
      </c>
    </row>
    <row r="5" spans="1:4" ht="24.95" customHeight="1">
      <c r="A5" s="138" t="s">
        <v>507</v>
      </c>
      <c r="B5" s="139" t="s">
        <v>233</v>
      </c>
      <c r="C5" s="140" t="s">
        <v>234</v>
      </c>
      <c r="D5" s="580"/>
    </row>
    <row r="6" spans="1:5" ht="21.95" customHeight="1">
      <c r="A6" s="237" t="s">
        <v>203</v>
      </c>
      <c r="B6" s="312">
        <v>1</v>
      </c>
      <c r="C6" s="344">
        <v>0.2916666666666667</v>
      </c>
      <c r="D6" s="293" t="s">
        <v>463</v>
      </c>
      <c r="E6" s="455" t="s">
        <v>235</v>
      </c>
    </row>
    <row r="7" spans="1:5" ht="21.95" customHeight="1">
      <c r="A7" s="238" t="s">
        <v>441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506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1</v>
      </c>
      <c r="C11" s="230">
        <f>SUM(C6:C10)</f>
        <v>0.2916666666666667</v>
      </c>
      <c r="D11" s="292"/>
    </row>
    <row r="12" ht="15" customHeight="1">
      <c r="A12" s="291" t="s">
        <v>432</v>
      </c>
    </row>
    <row r="13" spans="1:21" s="61" customFormat="1" ht="30" customHeight="1">
      <c r="A13" s="61" t="s">
        <v>508</v>
      </c>
      <c r="B13" s="581" t="s">
        <v>414</v>
      </c>
      <c r="C13" s="581"/>
      <c r="D13" s="581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522</v>
      </c>
    </row>
    <row r="16" spans="1:4" ht="15" customHeight="1">
      <c r="A16" s="572" t="s">
        <v>229</v>
      </c>
      <c r="B16" s="573"/>
      <c r="C16" s="573"/>
      <c r="D16" s="574"/>
    </row>
    <row r="17" spans="1:4" ht="15" customHeight="1">
      <c r="A17" s="141" t="s">
        <v>11</v>
      </c>
      <c r="B17" s="575" t="s">
        <v>230</v>
      </c>
      <c r="C17" s="576"/>
      <c r="D17" s="137" t="s">
        <v>231</v>
      </c>
    </row>
    <row r="18" spans="1:4" ht="15" customHeight="1">
      <c r="A18" s="417" t="s">
        <v>431</v>
      </c>
      <c r="B18" s="577"/>
      <c r="C18" s="578"/>
      <c r="D18" s="579" t="s">
        <v>232</v>
      </c>
    </row>
    <row r="19" spans="1:4" ht="24.95" customHeight="1">
      <c r="A19" s="138" t="s">
        <v>507</v>
      </c>
      <c r="B19" s="139" t="s">
        <v>233</v>
      </c>
      <c r="C19" s="142" t="s">
        <v>234</v>
      </c>
      <c r="D19" s="580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441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506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432</v>
      </c>
    </row>
    <row r="27" spans="1:21" s="61" customFormat="1" ht="30" customHeight="1">
      <c r="A27" s="61" t="s">
        <v>508</v>
      </c>
      <c r="B27" s="581" t="s">
        <v>414</v>
      </c>
      <c r="C27" s="581"/>
      <c r="D27" s="581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522</v>
      </c>
    </row>
    <row r="29" ht="12" customHeight="1"/>
    <row r="30" spans="1:4" ht="15" customHeight="1">
      <c r="A30" s="572" t="s">
        <v>229</v>
      </c>
      <c r="B30" s="573"/>
      <c r="C30" s="573"/>
      <c r="D30" s="574"/>
    </row>
    <row r="31" spans="1:4" ht="15" customHeight="1">
      <c r="A31" s="141" t="s">
        <v>11</v>
      </c>
      <c r="B31" s="575" t="s">
        <v>230</v>
      </c>
      <c r="C31" s="576"/>
      <c r="D31" s="137" t="s">
        <v>231</v>
      </c>
    </row>
    <row r="32" spans="1:4" ht="15" customHeight="1">
      <c r="A32" s="417" t="s">
        <v>431</v>
      </c>
      <c r="B32" s="577"/>
      <c r="C32" s="578"/>
      <c r="D32" s="579" t="s">
        <v>232</v>
      </c>
    </row>
    <row r="33" spans="1:4" ht="24.95" customHeight="1">
      <c r="A33" s="138" t="s">
        <v>507</v>
      </c>
      <c r="B33" s="139" t="s">
        <v>233</v>
      </c>
      <c r="C33" s="142" t="s">
        <v>234</v>
      </c>
      <c r="D33" s="580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441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506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432</v>
      </c>
    </row>
    <row r="41" spans="1:21" s="61" customFormat="1" ht="30" customHeight="1">
      <c r="A41" s="61" t="s">
        <v>508</v>
      </c>
      <c r="B41" s="581" t="s">
        <v>414</v>
      </c>
      <c r="C41" s="581"/>
      <c r="D41" s="581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522</v>
      </c>
    </row>
    <row r="43" ht="10.5" customHeight="1"/>
    <row r="44" spans="1:4" ht="15" customHeight="1">
      <c r="A44" s="572" t="s">
        <v>229</v>
      </c>
      <c r="B44" s="573"/>
      <c r="C44" s="573"/>
      <c r="D44" s="574"/>
    </row>
    <row r="45" spans="1:4" ht="15" customHeight="1">
      <c r="A45" s="141" t="s">
        <v>11</v>
      </c>
      <c r="B45" s="575" t="s">
        <v>230</v>
      </c>
      <c r="C45" s="576"/>
      <c r="D45" s="137" t="s">
        <v>231</v>
      </c>
    </row>
    <row r="46" spans="1:4" ht="15" customHeight="1">
      <c r="A46" s="417" t="s">
        <v>431</v>
      </c>
      <c r="B46" s="577"/>
      <c r="C46" s="578"/>
      <c r="D46" s="579" t="s">
        <v>232</v>
      </c>
    </row>
    <row r="47" spans="1:4" ht="24.95" customHeight="1">
      <c r="A47" s="138" t="s">
        <v>507</v>
      </c>
      <c r="B47" s="139" t="s">
        <v>233</v>
      </c>
      <c r="C47" s="142" t="s">
        <v>234</v>
      </c>
      <c r="D47" s="580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441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506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432</v>
      </c>
    </row>
    <row r="55" spans="1:21" s="61" customFormat="1" ht="30" customHeight="1">
      <c r="A55" s="61" t="s">
        <v>508</v>
      </c>
      <c r="B55" s="581" t="s">
        <v>414</v>
      </c>
      <c r="C55" s="581"/>
      <c r="D55" s="581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522</v>
      </c>
    </row>
    <row r="57" ht="24.95" customHeight="1"/>
    <row r="58" spans="1:4" ht="15" customHeight="1">
      <c r="A58" s="572" t="s">
        <v>229</v>
      </c>
      <c r="B58" s="573"/>
      <c r="C58" s="573"/>
      <c r="D58" s="574"/>
    </row>
    <row r="59" spans="1:4" ht="15" customHeight="1">
      <c r="A59" s="141" t="s">
        <v>11</v>
      </c>
      <c r="B59" s="575" t="s">
        <v>230</v>
      </c>
      <c r="C59" s="576"/>
      <c r="D59" s="137" t="s">
        <v>231</v>
      </c>
    </row>
    <row r="60" spans="1:4" ht="15" customHeight="1">
      <c r="A60" s="417" t="s">
        <v>431</v>
      </c>
      <c r="B60" s="577"/>
      <c r="C60" s="578"/>
      <c r="D60" s="579" t="s">
        <v>232</v>
      </c>
    </row>
    <row r="61" spans="1:4" ht="24.95" customHeight="1">
      <c r="A61" s="138" t="s">
        <v>507</v>
      </c>
      <c r="B61" s="139" t="s">
        <v>233</v>
      </c>
      <c r="C61" s="142" t="s">
        <v>234</v>
      </c>
      <c r="D61" s="580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441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506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432</v>
      </c>
    </row>
    <row r="69" spans="1:21" s="61" customFormat="1" ht="30" customHeight="1">
      <c r="A69" s="61" t="s">
        <v>508</v>
      </c>
      <c r="B69" s="581" t="s">
        <v>414</v>
      </c>
      <c r="C69" s="581"/>
      <c r="D69" s="581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522</v>
      </c>
    </row>
    <row r="71" ht="11.25" customHeight="1"/>
    <row r="72" spans="1:4" ht="15" customHeight="1">
      <c r="A72" s="572" t="s">
        <v>229</v>
      </c>
      <c r="B72" s="573"/>
      <c r="C72" s="573"/>
      <c r="D72" s="574"/>
    </row>
    <row r="73" spans="1:4" ht="15" customHeight="1">
      <c r="A73" s="444" t="s">
        <v>11</v>
      </c>
      <c r="B73" s="575" t="s">
        <v>230</v>
      </c>
      <c r="C73" s="576"/>
      <c r="D73" s="137" t="s">
        <v>231</v>
      </c>
    </row>
    <row r="74" spans="1:4" ht="15" customHeight="1">
      <c r="A74" s="417" t="s">
        <v>431</v>
      </c>
      <c r="B74" s="577"/>
      <c r="C74" s="578"/>
      <c r="D74" s="579" t="s">
        <v>232</v>
      </c>
    </row>
    <row r="75" spans="1:4" ht="24.95" customHeight="1">
      <c r="A75" s="138" t="s">
        <v>507</v>
      </c>
      <c r="B75" s="139" t="s">
        <v>233</v>
      </c>
      <c r="C75" s="142" t="s">
        <v>234</v>
      </c>
      <c r="D75" s="580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441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506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432</v>
      </c>
    </row>
    <row r="83" spans="1:21" s="61" customFormat="1" ht="30" customHeight="1">
      <c r="A83" s="61" t="s">
        <v>508</v>
      </c>
      <c r="B83" s="581" t="s">
        <v>414</v>
      </c>
      <c r="C83" s="581"/>
      <c r="D83" s="581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522</v>
      </c>
    </row>
    <row r="85" ht="12" customHeight="1"/>
    <row r="86" spans="1:4" ht="15" customHeight="1">
      <c r="A86" s="572" t="s">
        <v>229</v>
      </c>
      <c r="B86" s="573"/>
      <c r="C86" s="573"/>
      <c r="D86" s="574"/>
    </row>
    <row r="87" spans="1:4" ht="15" customHeight="1">
      <c r="A87" s="444" t="s">
        <v>11</v>
      </c>
      <c r="B87" s="575" t="s">
        <v>230</v>
      </c>
      <c r="C87" s="576"/>
      <c r="D87" s="137" t="s">
        <v>231</v>
      </c>
    </row>
    <row r="88" spans="1:4" ht="15" customHeight="1">
      <c r="A88" s="417" t="s">
        <v>431</v>
      </c>
      <c r="B88" s="577"/>
      <c r="C88" s="578"/>
      <c r="D88" s="579" t="s">
        <v>232</v>
      </c>
    </row>
    <row r="89" spans="1:4" ht="24.95" customHeight="1">
      <c r="A89" s="138" t="s">
        <v>507</v>
      </c>
      <c r="B89" s="139" t="s">
        <v>233</v>
      </c>
      <c r="C89" s="142" t="s">
        <v>234</v>
      </c>
      <c r="D89" s="580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441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506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432</v>
      </c>
    </row>
    <row r="97" spans="1:21" s="61" customFormat="1" ht="30" customHeight="1">
      <c r="A97" s="61" t="s">
        <v>508</v>
      </c>
      <c r="B97" s="581" t="s">
        <v>414</v>
      </c>
      <c r="C97" s="581"/>
      <c r="D97" s="581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522</v>
      </c>
    </row>
    <row r="99" ht="12" customHeight="1"/>
    <row r="100" spans="1:4" ht="15" customHeight="1">
      <c r="A100" s="572" t="s">
        <v>229</v>
      </c>
      <c r="B100" s="573"/>
      <c r="C100" s="573"/>
      <c r="D100" s="574"/>
    </row>
    <row r="101" spans="1:4" ht="15" customHeight="1">
      <c r="A101" s="444" t="s">
        <v>11</v>
      </c>
      <c r="B101" s="575" t="s">
        <v>230</v>
      </c>
      <c r="C101" s="576"/>
      <c r="D101" s="137" t="s">
        <v>231</v>
      </c>
    </row>
    <row r="102" spans="1:4" ht="15" customHeight="1">
      <c r="A102" s="417" t="s">
        <v>431</v>
      </c>
      <c r="B102" s="577"/>
      <c r="C102" s="578"/>
      <c r="D102" s="579" t="s">
        <v>232</v>
      </c>
    </row>
    <row r="103" spans="1:4" ht="24.95" customHeight="1">
      <c r="A103" s="138" t="s">
        <v>507</v>
      </c>
      <c r="B103" s="139" t="s">
        <v>233</v>
      </c>
      <c r="C103" s="142" t="s">
        <v>234</v>
      </c>
      <c r="D103" s="580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441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506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432</v>
      </c>
    </row>
    <row r="111" spans="1:21" s="61" customFormat="1" ht="30" customHeight="1">
      <c r="A111" s="61" t="s">
        <v>508</v>
      </c>
      <c r="B111" s="581" t="s">
        <v>414</v>
      </c>
      <c r="C111" s="581"/>
      <c r="D111" s="581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522</v>
      </c>
    </row>
    <row r="113" ht="12" customHeight="1"/>
    <row r="114" spans="1:4" ht="15" customHeight="1">
      <c r="A114" s="572" t="s">
        <v>229</v>
      </c>
      <c r="B114" s="573"/>
      <c r="C114" s="573"/>
      <c r="D114" s="574"/>
    </row>
    <row r="115" spans="1:4" ht="15" customHeight="1">
      <c r="A115" s="444" t="s">
        <v>11</v>
      </c>
      <c r="B115" s="575" t="s">
        <v>230</v>
      </c>
      <c r="C115" s="576"/>
      <c r="D115" s="137" t="s">
        <v>231</v>
      </c>
    </row>
    <row r="116" spans="1:4" ht="15" customHeight="1">
      <c r="A116" s="417" t="s">
        <v>431</v>
      </c>
      <c r="B116" s="577"/>
      <c r="C116" s="578"/>
      <c r="D116" s="579" t="s">
        <v>232</v>
      </c>
    </row>
    <row r="117" spans="1:4" ht="24.95" customHeight="1">
      <c r="A117" s="138" t="s">
        <v>507</v>
      </c>
      <c r="B117" s="139" t="s">
        <v>233</v>
      </c>
      <c r="C117" s="142" t="s">
        <v>234</v>
      </c>
      <c r="D117" s="580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441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506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432</v>
      </c>
    </row>
    <row r="125" spans="1:21" s="61" customFormat="1" ht="30" customHeight="1">
      <c r="A125" s="61" t="s">
        <v>508</v>
      </c>
      <c r="B125" s="581" t="s">
        <v>414</v>
      </c>
      <c r="C125" s="581"/>
      <c r="D125" s="581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522</v>
      </c>
    </row>
    <row r="127" ht="11.25" customHeight="1"/>
    <row r="128" spans="1:4" ht="15" customHeight="1">
      <c r="A128" s="572" t="s">
        <v>229</v>
      </c>
      <c r="B128" s="573"/>
      <c r="C128" s="573"/>
      <c r="D128" s="574"/>
    </row>
    <row r="129" spans="1:4" ht="15" customHeight="1">
      <c r="A129" s="444" t="s">
        <v>11</v>
      </c>
      <c r="B129" s="575" t="s">
        <v>230</v>
      </c>
      <c r="C129" s="576"/>
      <c r="D129" s="137" t="s">
        <v>231</v>
      </c>
    </row>
    <row r="130" spans="1:4" ht="15" customHeight="1">
      <c r="A130" s="417" t="s">
        <v>431</v>
      </c>
      <c r="B130" s="577"/>
      <c r="C130" s="578"/>
      <c r="D130" s="579" t="s">
        <v>232</v>
      </c>
    </row>
    <row r="131" spans="1:4" ht="24.95" customHeight="1">
      <c r="A131" s="138" t="s">
        <v>507</v>
      </c>
      <c r="B131" s="139" t="s">
        <v>233</v>
      </c>
      <c r="C131" s="142" t="s">
        <v>234</v>
      </c>
      <c r="D131" s="580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441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506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432</v>
      </c>
    </row>
    <row r="139" spans="1:21" s="61" customFormat="1" ht="30" customHeight="1">
      <c r="A139" s="61" t="s">
        <v>508</v>
      </c>
      <c r="B139" s="581" t="s">
        <v>414</v>
      </c>
      <c r="C139" s="581"/>
      <c r="D139" s="581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522</v>
      </c>
    </row>
    <row r="141" ht="12" customHeight="1"/>
    <row r="142" spans="1:4" ht="15" customHeight="1">
      <c r="A142" s="572" t="s">
        <v>229</v>
      </c>
      <c r="B142" s="573"/>
      <c r="C142" s="573"/>
      <c r="D142" s="574"/>
    </row>
    <row r="143" spans="1:4" ht="15" customHeight="1">
      <c r="A143" s="444" t="s">
        <v>11</v>
      </c>
      <c r="B143" s="575" t="s">
        <v>230</v>
      </c>
      <c r="C143" s="576"/>
      <c r="D143" s="137" t="s">
        <v>231</v>
      </c>
    </row>
    <row r="144" spans="1:4" ht="15" customHeight="1">
      <c r="A144" s="417" t="s">
        <v>431</v>
      </c>
      <c r="B144" s="577"/>
      <c r="C144" s="578"/>
      <c r="D144" s="579" t="s">
        <v>232</v>
      </c>
    </row>
    <row r="145" spans="1:4" ht="24.95" customHeight="1">
      <c r="A145" s="138" t="s">
        <v>507</v>
      </c>
      <c r="B145" s="139" t="s">
        <v>233</v>
      </c>
      <c r="C145" s="142" t="s">
        <v>234</v>
      </c>
      <c r="D145" s="580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441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506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432</v>
      </c>
    </row>
    <row r="153" spans="1:21" s="61" customFormat="1" ht="30" customHeight="1">
      <c r="A153" s="61" t="s">
        <v>508</v>
      </c>
      <c r="B153" s="581" t="s">
        <v>414</v>
      </c>
      <c r="C153" s="581"/>
      <c r="D153" s="581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522</v>
      </c>
    </row>
    <row r="155" ht="13.5" customHeight="1"/>
    <row r="156" spans="1:4" ht="15" customHeight="1">
      <c r="A156" s="572" t="s">
        <v>229</v>
      </c>
      <c r="B156" s="573"/>
      <c r="C156" s="573"/>
      <c r="D156" s="574"/>
    </row>
    <row r="157" spans="1:4" ht="15" customHeight="1">
      <c r="A157" s="444" t="s">
        <v>11</v>
      </c>
      <c r="B157" s="575" t="s">
        <v>230</v>
      </c>
      <c r="C157" s="576"/>
      <c r="D157" s="137" t="s">
        <v>231</v>
      </c>
    </row>
    <row r="158" spans="1:4" ht="15" customHeight="1">
      <c r="A158" s="417" t="s">
        <v>431</v>
      </c>
      <c r="B158" s="577"/>
      <c r="C158" s="578"/>
      <c r="D158" s="579" t="s">
        <v>232</v>
      </c>
    </row>
    <row r="159" spans="1:4" ht="24.95" customHeight="1">
      <c r="A159" s="138" t="s">
        <v>507</v>
      </c>
      <c r="B159" s="139" t="s">
        <v>233</v>
      </c>
      <c r="C159" s="142" t="s">
        <v>234</v>
      </c>
      <c r="D159" s="580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441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506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432</v>
      </c>
    </row>
    <row r="167" spans="1:21" s="61" customFormat="1" ht="30" customHeight="1">
      <c r="A167" s="61" t="s">
        <v>508</v>
      </c>
      <c r="B167" s="581" t="s">
        <v>414</v>
      </c>
      <c r="C167" s="581"/>
      <c r="D167" s="581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522</v>
      </c>
    </row>
    <row r="169" ht="12.75" customHeight="1"/>
    <row r="170" spans="1:4" ht="15" customHeight="1">
      <c r="A170" s="572" t="s">
        <v>229</v>
      </c>
      <c r="B170" s="573"/>
      <c r="C170" s="573"/>
      <c r="D170" s="574"/>
    </row>
    <row r="171" spans="1:4" ht="15" customHeight="1">
      <c r="A171" s="444" t="s">
        <v>11</v>
      </c>
      <c r="B171" s="575" t="s">
        <v>230</v>
      </c>
      <c r="C171" s="576"/>
      <c r="D171" s="137" t="s">
        <v>231</v>
      </c>
    </row>
    <row r="172" spans="1:4" ht="15" customHeight="1">
      <c r="A172" s="417" t="s">
        <v>431</v>
      </c>
      <c r="B172" s="577"/>
      <c r="C172" s="578"/>
      <c r="D172" s="579" t="s">
        <v>232</v>
      </c>
    </row>
    <row r="173" spans="1:4" ht="24.95" customHeight="1">
      <c r="A173" s="138" t="s">
        <v>507</v>
      </c>
      <c r="B173" s="139" t="s">
        <v>233</v>
      </c>
      <c r="C173" s="142" t="s">
        <v>234</v>
      </c>
      <c r="D173" s="580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441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506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432</v>
      </c>
    </row>
    <row r="181" spans="1:21" s="61" customFormat="1" ht="30" customHeight="1">
      <c r="A181" s="61" t="s">
        <v>508</v>
      </c>
      <c r="B181" s="581" t="s">
        <v>414</v>
      </c>
      <c r="C181" s="581"/>
      <c r="D181" s="581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522</v>
      </c>
    </row>
    <row r="183" spans="5:7" s="462" customFormat="1" ht="12.75">
      <c r="E183" s="454"/>
      <c r="F183" s="454"/>
      <c r="G183" s="454"/>
    </row>
    <row r="184" spans="1:4" ht="15" customHeight="1">
      <c r="A184" s="572" t="s">
        <v>229</v>
      </c>
      <c r="B184" s="573"/>
      <c r="C184" s="573"/>
      <c r="D184" s="574"/>
    </row>
    <row r="185" spans="1:4" ht="15" customHeight="1">
      <c r="A185" s="464" t="s">
        <v>11</v>
      </c>
      <c r="B185" s="575" t="s">
        <v>230</v>
      </c>
      <c r="C185" s="576"/>
      <c r="D185" s="137" t="s">
        <v>231</v>
      </c>
    </row>
    <row r="186" spans="1:4" ht="15" customHeight="1">
      <c r="A186" s="417" t="s">
        <v>431</v>
      </c>
      <c r="B186" s="577"/>
      <c r="C186" s="578"/>
      <c r="D186" s="579" t="s">
        <v>232</v>
      </c>
    </row>
    <row r="187" spans="1:4" ht="24.95" customHeight="1">
      <c r="A187" s="138" t="s">
        <v>507</v>
      </c>
      <c r="B187" s="139" t="s">
        <v>233</v>
      </c>
      <c r="C187" s="142" t="s">
        <v>234</v>
      </c>
      <c r="D187" s="580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441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506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432</v>
      </c>
    </row>
    <row r="195" spans="1:21" s="61" customFormat="1" ht="30" customHeight="1">
      <c r="A195" s="61" t="s">
        <v>508</v>
      </c>
      <c r="B195" s="581" t="s">
        <v>414</v>
      </c>
      <c r="C195" s="581"/>
      <c r="D195" s="581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522</v>
      </c>
    </row>
    <row r="197" spans="5:7" s="462" customFormat="1" ht="12.75">
      <c r="E197" s="454"/>
      <c r="F197" s="454"/>
      <c r="G197" s="454"/>
    </row>
    <row r="198" spans="1:4" ht="15" customHeight="1">
      <c r="A198" s="572" t="s">
        <v>229</v>
      </c>
      <c r="B198" s="573"/>
      <c r="C198" s="573"/>
      <c r="D198" s="574"/>
    </row>
    <row r="199" spans="1:4" ht="15" customHeight="1">
      <c r="A199" s="464" t="s">
        <v>11</v>
      </c>
      <c r="B199" s="575" t="s">
        <v>230</v>
      </c>
      <c r="C199" s="576"/>
      <c r="D199" s="137" t="s">
        <v>231</v>
      </c>
    </row>
    <row r="200" spans="1:4" ht="15" customHeight="1">
      <c r="A200" s="417" t="s">
        <v>431</v>
      </c>
      <c r="B200" s="577"/>
      <c r="C200" s="578"/>
      <c r="D200" s="579" t="s">
        <v>232</v>
      </c>
    </row>
    <row r="201" spans="1:4" ht="24.95" customHeight="1">
      <c r="A201" s="138" t="s">
        <v>507</v>
      </c>
      <c r="B201" s="139" t="s">
        <v>233</v>
      </c>
      <c r="C201" s="142" t="s">
        <v>234</v>
      </c>
      <c r="D201" s="580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441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506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432</v>
      </c>
    </row>
    <row r="209" spans="1:21" s="61" customFormat="1" ht="30" customHeight="1">
      <c r="A209" s="61" t="s">
        <v>508</v>
      </c>
      <c r="B209" s="581" t="s">
        <v>414</v>
      </c>
      <c r="C209" s="581"/>
      <c r="D209" s="581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522</v>
      </c>
    </row>
    <row r="211" spans="5:7" s="462" customFormat="1" ht="12.75">
      <c r="E211" s="454"/>
      <c r="F211" s="454"/>
      <c r="G211" s="454"/>
    </row>
    <row r="212" spans="1:4" ht="15" customHeight="1">
      <c r="A212" s="572" t="s">
        <v>229</v>
      </c>
      <c r="B212" s="573"/>
      <c r="C212" s="573"/>
      <c r="D212" s="574"/>
    </row>
    <row r="213" spans="1:4" ht="15" customHeight="1">
      <c r="A213" s="464" t="s">
        <v>11</v>
      </c>
      <c r="B213" s="575" t="s">
        <v>230</v>
      </c>
      <c r="C213" s="576"/>
      <c r="D213" s="137" t="s">
        <v>231</v>
      </c>
    </row>
    <row r="214" spans="1:4" ht="15" customHeight="1">
      <c r="A214" s="417" t="s">
        <v>431</v>
      </c>
      <c r="B214" s="577"/>
      <c r="C214" s="578"/>
      <c r="D214" s="579" t="s">
        <v>232</v>
      </c>
    </row>
    <row r="215" spans="1:4" ht="24.95" customHeight="1">
      <c r="A215" s="138" t="s">
        <v>507</v>
      </c>
      <c r="B215" s="139" t="s">
        <v>233</v>
      </c>
      <c r="C215" s="142" t="s">
        <v>234</v>
      </c>
      <c r="D215" s="580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441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506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432</v>
      </c>
    </row>
    <row r="223" spans="1:21" s="61" customFormat="1" ht="30" customHeight="1">
      <c r="A223" s="61" t="s">
        <v>508</v>
      </c>
      <c r="B223" s="581" t="s">
        <v>414</v>
      </c>
      <c r="C223" s="581"/>
      <c r="D223" s="581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522</v>
      </c>
    </row>
    <row r="225" spans="5:7" s="462" customFormat="1" ht="12.75">
      <c r="E225" s="454"/>
      <c r="F225" s="454"/>
      <c r="G225" s="454"/>
    </row>
    <row r="226" spans="1:4" ht="15" customHeight="1">
      <c r="A226" s="572" t="s">
        <v>229</v>
      </c>
      <c r="B226" s="573"/>
      <c r="C226" s="573"/>
      <c r="D226" s="574"/>
    </row>
    <row r="227" spans="1:4" ht="15" customHeight="1">
      <c r="A227" s="464" t="s">
        <v>11</v>
      </c>
      <c r="B227" s="575" t="s">
        <v>230</v>
      </c>
      <c r="C227" s="576"/>
      <c r="D227" s="137" t="s">
        <v>231</v>
      </c>
    </row>
    <row r="228" spans="1:4" ht="15" customHeight="1">
      <c r="A228" s="417" t="s">
        <v>431</v>
      </c>
      <c r="B228" s="577"/>
      <c r="C228" s="578"/>
      <c r="D228" s="579" t="s">
        <v>232</v>
      </c>
    </row>
    <row r="229" spans="1:4" ht="24.95" customHeight="1">
      <c r="A229" s="138" t="s">
        <v>507</v>
      </c>
      <c r="B229" s="139" t="s">
        <v>233</v>
      </c>
      <c r="C229" s="142" t="s">
        <v>234</v>
      </c>
      <c r="D229" s="580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441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506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432</v>
      </c>
    </row>
    <row r="237" spans="1:21" s="61" customFormat="1" ht="30" customHeight="1">
      <c r="A237" s="61" t="s">
        <v>508</v>
      </c>
      <c r="B237" s="581" t="s">
        <v>414</v>
      </c>
      <c r="C237" s="581"/>
      <c r="D237" s="581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522</v>
      </c>
    </row>
    <row r="239" spans="5:7" s="462" customFormat="1" ht="12.75">
      <c r="E239" s="454"/>
      <c r="F239" s="454"/>
      <c r="G239" s="454"/>
    </row>
    <row r="240" spans="1:4" ht="15" customHeight="1">
      <c r="A240" s="572" t="s">
        <v>229</v>
      </c>
      <c r="B240" s="573"/>
      <c r="C240" s="573"/>
      <c r="D240" s="574"/>
    </row>
    <row r="241" spans="1:4" ht="15" customHeight="1">
      <c r="A241" s="464" t="s">
        <v>11</v>
      </c>
      <c r="B241" s="575" t="s">
        <v>230</v>
      </c>
      <c r="C241" s="576"/>
      <c r="D241" s="137" t="s">
        <v>231</v>
      </c>
    </row>
    <row r="242" spans="1:4" ht="15" customHeight="1">
      <c r="A242" s="417" t="s">
        <v>431</v>
      </c>
      <c r="B242" s="577"/>
      <c r="C242" s="578"/>
      <c r="D242" s="579" t="s">
        <v>232</v>
      </c>
    </row>
    <row r="243" spans="1:4" ht="24.95" customHeight="1">
      <c r="A243" s="138" t="s">
        <v>507</v>
      </c>
      <c r="B243" s="139" t="s">
        <v>233</v>
      </c>
      <c r="C243" s="142" t="s">
        <v>234</v>
      </c>
      <c r="D243" s="580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441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506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432</v>
      </c>
    </row>
    <row r="251" spans="1:21" s="61" customFormat="1" ht="30" customHeight="1">
      <c r="A251" s="61" t="s">
        <v>508</v>
      </c>
      <c r="B251" s="581" t="s">
        <v>414</v>
      </c>
      <c r="C251" s="581"/>
      <c r="D251" s="581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522</v>
      </c>
    </row>
    <row r="253" spans="5:7" s="462" customFormat="1" ht="12.75">
      <c r="E253" s="454"/>
      <c r="F253" s="454"/>
      <c r="G253" s="454"/>
    </row>
    <row r="254" spans="1:4" ht="15" customHeight="1">
      <c r="A254" s="572" t="s">
        <v>229</v>
      </c>
      <c r="B254" s="573"/>
      <c r="C254" s="573"/>
      <c r="D254" s="574"/>
    </row>
    <row r="255" spans="1:4" ht="15" customHeight="1">
      <c r="A255" s="464" t="s">
        <v>11</v>
      </c>
      <c r="B255" s="575" t="s">
        <v>230</v>
      </c>
      <c r="C255" s="576"/>
      <c r="D255" s="137" t="s">
        <v>231</v>
      </c>
    </row>
    <row r="256" spans="1:4" ht="15" customHeight="1">
      <c r="A256" s="417" t="s">
        <v>431</v>
      </c>
      <c r="B256" s="577"/>
      <c r="C256" s="578"/>
      <c r="D256" s="579" t="s">
        <v>232</v>
      </c>
    </row>
    <row r="257" spans="1:4" ht="24.95" customHeight="1">
      <c r="A257" s="138" t="s">
        <v>507</v>
      </c>
      <c r="B257" s="139" t="s">
        <v>233</v>
      </c>
      <c r="C257" s="142" t="s">
        <v>234</v>
      </c>
      <c r="D257" s="580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441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506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432</v>
      </c>
    </row>
    <row r="265" spans="1:21" s="61" customFormat="1" ht="30" customHeight="1">
      <c r="A265" s="61" t="s">
        <v>508</v>
      </c>
      <c r="B265" s="581" t="s">
        <v>414</v>
      </c>
      <c r="C265" s="581"/>
      <c r="D265" s="581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522</v>
      </c>
    </row>
    <row r="267" spans="5:7" s="462" customFormat="1" ht="12.75">
      <c r="E267" s="454"/>
      <c r="F267" s="454"/>
      <c r="G267" s="454"/>
    </row>
    <row r="268" spans="1:4" ht="15" customHeight="1">
      <c r="A268" s="572" t="s">
        <v>229</v>
      </c>
      <c r="B268" s="573"/>
      <c r="C268" s="573"/>
      <c r="D268" s="574"/>
    </row>
    <row r="269" spans="1:4" ht="15" customHeight="1">
      <c r="A269" s="464" t="s">
        <v>11</v>
      </c>
      <c r="B269" s="575" t="s">
        <v>230</v>
      </c>
      <c r="C269" s="576"/>
      <c r="D269" s="137" t="s">
        <v>231</v>
      </c>
    </row>
    <row r="270" spans="1:4" ht="15" customHeight="1">
      <c r="A270" s="417" t="s">
        <v>431</v>
      </c>
      <c r="B270" s="577"/>
      <c r="C270" s="578"/>
      <c r="D270" s="579" t="s">
        <v>232</v>
      </c>
    </row>
    <row r="271" spans="1:4" ht="24.95" customHeight="1">
      <c r="A271" s="138" t="s">
        <v>507</v>
      </c>
      <c r="B271" s="139" t="s">
        <v>233</v>
      </c>
      <c r="C271" s="142" t="s">
        <v>234</v>
      </c>
      <c r="D271" s="580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441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506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432</v>
      </c>
    </row>
    <row r="279" spans="1:21" s="61" customFormat="1" ht="30" customHeight="1">
      <c r="A279" s="61" t="s">
        <v>508</v>
      </c>
      <c r="B279" s="581" t="s">
        <v>414</v>
      </c>
      <c r="C279" s="581"/>
      <c r="D279" s="581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522</v>
      </c>
    </row>
    <row r="281" spans="5:7" s="462" customFormat="1" ht="12.75">
      <c r="E281" s="454"/>
      <c r="F281" s="454"/>
      <c r="G281" s="454"/>
    </row>
    <row r="282" spans="1:4" ht="15" customHeight="1">
      <c r="A282" s="572" t="s">
        <v>229</v>
      </c>
      <c r="B282" s="573"/>
      <c r="C282" s="573"/>
      <c r="D282" s="574"/>
    </row>
    <row r="283" spans="1:4" ht="15" customHeight="1">
      <c r="A283" s="464" t="s">
        <v>11</v>
      </c>
      <c r="B283" s="575" t="s">
        <v>230</v>
      </c>
      <c r="C283" s="576"/>
      <c r="D283" s="137" t="s">
        <v>231</v>
      </c>
    </row>
    <row r="284" spans="1:4" ht="15" customHeight="1">
      <c r="A284" s="417" t="s">
        <v>431</v>
      </c>
      <c r="B284" s="577"/>
      <c r="C284" s="578"/>
      <c r="D284" s="579" t="s">
        <v>232</v>
      </c>
    </row>
    <row r="285" spans="1:4" ht="24.95" customHeight="1">
      <c r="A285" s="138" t="s">
        <v>507</v>
      </c>
      <c r="B285" s="139" t="s">
        <v>233</v>
      </c>
      <c r="C285" s="142" t="s">
        <v>234</v>
      </c>
      <c r="D285" s="580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441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506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432</v>
      </c>
    </row>
    <row r="293" spans="1:21" s="61" customFormat="1" ht="30" customHeight="1">
      <c r="A293" s="61" t="s">
        <v>508</v>
      </c>
      <c r="B293" s="581" t="s">
        <v>414</v>
      </c>
      <c r="C293" s="581"/>
      <c r="D293" s="581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522</v>
      </c>
    </row>
    <row r="295" spans="5:7" s="462" customFormat="1" ht="12.75">
      <c r="E295" s="454"/>
      <c r="F295" s="454"/>
      <c r="G295" s="454"/>
    </row>
    <row r="296" spans="1:4" ht="15" customHeight="1">
      <c r="A296" s="572" t="s">
        <v>229</v>
      </c>
      <c r="B296" s="573"/>
      <c r="C296" s="573"/>
      <c r="D296" s="574"/>
    </row>
    <row r="297" spans="1:4" ht="15" customHeight="1">
      <c r="A297" s="464" t="s">
        <v>11</v>
      </c>
      <c r="B297" s="575" t="s">
        <v>230</v>
      </c>
      <c r="C297" s="576"/>
      <c r="D297" s="137" t="s">
        <v>231</v>
      </c>
    </row>
    <row r="298" spans="1:4" ht="15" customHeight="1">
      <c r="A298" s="417" t="s">
        <v>431</v>
      </c>
      <c r="B298" s="577"/>
      <c r="C298" s="578"/>
      <c r="D298" s="579" t="s">
        <v>232</v>
      </c>
    </row>
    <row r="299" spans="1:4" ht="24.95" customHeight="1">
      <c r="A299" s="138" t="s">
        <v>507</v>
      </c>
      <c r="B299" s="139" t="s">
        <v>233</v>
      </c>
      <c r="C299" s="142" t="s">
        <v>234</v>
      </c>
      <c r="D299" s="580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441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506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432</v>
      </c>
    </row>
    <row r="307" spans="1:21" s="61" customFormat="1" ht="30" customHeight="1">
      <c r="A307" s="61" t="s">
        <v>508</v>
      </c>
      <c r="B307" s="581" t="s">
        <v>414</v>
      </c>
      <c r="C307" s="581"/>
      <c r="D307" s="581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522</v>
      </c>
    </row>
    <row r="309" spans="5:7" s="462" customFormat="1" ht="12.75">
      <c r="E309" s="454"/>
      <c r="F309" s="454"/>
      <c r="G309" s="454"/>
    </row>
    <row r="310" spans="1:4" ht="15" customHeight="1">
      <c r="A310" s="572" t="s">
        <v>229</v>
      </c>
      <c r="B310" s="573"/>
      <c r="C310" s="573"/>
      <c r="D310" s="574"/>
    </row>
    <row r="311" spans="1:4" ht="15" customHeight="1">
      <c r="A311" s="464" t="s">
        <v>11</v>
      </c>
      <c r="B311" s="575" t="s">
        <v>230</v>
      </c>
      <c r="C311" s="576"/>
      <c r="D311" s="137" t="s">
        <v>231</v>
      </c>
    </row>
    <row r="312" spans="1:4" ht="15" customHeight="1">
      <c r="A312" s="417" t="s">
        <v>431</v>
      </c>
      <c r="B312" s="577"/>
      <c r="C312" s="578"/>
      <c r="D312" s="579" t="s">
        <v>232</v>
      </c>
    </row>
    <row r="313" spans="1:4" ht="24.95" customHeight="1">
      <c r="A313" s="138" t="s">
        <v>507</v>
      </c>
      <c r="B313" s="139" t="s">
        <v>233</v>
      </c>
      <c r="C313" s="142" t="s">
        <v>234</v>
      </c>
      <c r="D313" s="580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441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506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432</v>
      </c>
    </row>
    <row r="321" spans="1:21" s="61" customFormat="1" ht="30" customHeight="1">
      <c r="A321" s="61" t="s">
        <v>508</v>
      </c>
      <c r="B321" s="581" t="s">
        <v>414</v>
      </c>
      <c r="C321" s="581"/>
      <c r="D321" s="581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522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462</v>
      </c>
      <c r="B500" s="458" t="s">
        <v>239</v>
      </c>
      <c r="C500" s="462"/>
      <c r="D500" s="462"/>
    </row>
    <row r="501" spans="1:4" s="454" customFormat="1" ht="11.25">
      <c r="A501" s="454" t="s">
        <v>463</v>
      </c>
      <c r="B501" s="459"/>
      <c r="C501" s="462"/>
      <c r="D501" s="462"/>
    </row>
    <row r="502" spans="1:4" s="454" customFormat="1" ht="11.25">
      <c r="A502" s="454" t="s">
        <v>464</v>
      </c>
      <c r="B502" s="459"/>
      <c r="C502" s="462"/>
      <c r="D502" s="462"/>
    </row>
    <row r="503" spans="1:4" s="454" customFormat="1" ht="11.25">
      <c r="A503" s="454" t="s">
        <v>465</v>
      </c>
      <c r="B503" s="459"/>
      <c r="C503" s="462"/>
      <c r="D503" s="462"/>
    </row>
    <row r="504" spans="1:4" s="454" customFormat="1" ht="11.25">
      <c r="A504" s="454" t="s">
        <v>466</v>
      </c>
      <c r="B504" s="459"/>
      <c r="C504" s="462"/>
      <c r="D504" s="462"/>
    </row>
    <row r="505" spans="1:4" s="454" customFormat="1" ht="11.25">
      <c r="A505" s="454" t="s">
        <v>467</v>
      </c>
      <c r="B505" s="459"/>
      <c r="C505" s="462"/>
      <c r="D505" s="462"/>
    </row>
    <row r="506" spans="1:4" s="454" customFormat="1" ht="11.25">
      <c r="A506" s="454" t="s">
        <v>468</v>
      </c>
      <c r="B506" s="459"/>
      <c r="C506" s="462"/>
      <c r="D506" s="462"/>
    </row>
    <row r="507" spans="1:4" s="454" customFormat="1" ht="11.25">
      <c r="A507" s="454" t="s">
        <v>469</v>
      </c>
      <c r="B507" s="459"/>
      <c r="C507" s="462"/>
      <c r="D507" s="462"/>
    </row>
    <row r="508" spans="1:4" s="454" customFormat="1" ht="11.25">
      <c r="A508" s="454" t="s">
        <v>470</v>
      </c>
      <c r="B508" s="459"/>
      <c r="C508" s="462"/>
      <c r="D508" s="462"/>
    </row>
    <row r="509" spans="1:4" s="454" customFormat="1" ht="11.25">
      <c r="A509" s="454" t="s">
        <v>471</v>
      </c>
      <c r="B509" s="459"/>
      <c r="C509" s="462"/>
      <c r="D509" s="462"/>
    </row>
    <row r="510" spans="1:4" s="454" customFormat="1" ht="11.25">
      <c r="A510" s="454" t="s">
        <v>472</v>
      </c>
      <c r="B510" s="459"/>
      <c r="C510" s="462"/>
      <c r="D510" s="462"/>
    </row>
    <row r="511" spans="1:4" s="454" customFormat="1" ht="11.25">
      <c r="A511" s="454" t="s">
        <v>473</v>
      </c>
      <c r="B511" s="459"/>
      <c r="C511" s="462"/>
      <c r="D511" s="462"/>
    </row>
    <row r="512" spans="1:4" s="454" customFormat="1" ht="11.25">
      <c r="A512" s="454" t="s">
        <v>474</v>
      </c>
      <c r="B512" s="459"/>
      <c r="C512" s="462"/>
      <c r="D512" s="462"/>
    </row>
    <row r="513" spans="1:4" s="454" customFormat="1" ht="11.25">
      <c r="A513" s="454" t="s">
        <v>475</v>
      </c>
      <c r="B513" s="459"/>
      <c r="C513" s="462"/>
      <c r="D513" s="462"/>
    </row>
    <row r="514" spans="1:4" s="454" customFormat="1" ht="11.25">
      <c r="A514" s="454" t="s">
        <v>476</v>
      </c>
      <c r="B514" s="459"/>
      <c r="C514" s="462"/>
      <c r="D514" s="462"/>
    </row>
    <row r="515" spans="1:4" s="454" customFormat="1" ht="11.25">
      <c r="A515" s="454" t="s">
        <v>477</v>
      </c>
      <c r="B515" s="459"/>
      <c r="C515" s="462"/>
      <c r="D515" s="462"/>
    </row>
    <row r="516" spans="1:4" s="454" customFormat="1" ht="11.25">
      <c r="A516" s="454" t="s">
        <v>478</v>
      </c>
      <c r="B516" s="459"/>
      <c r="C516" s="462"/>
      <c r="D516" s="462"/>
    </row>
    <row r="517" spans="1:4" s="454" customFormat="1" ht="11.25">
      <c r="A517" s="454" t="s">
        <v>479</v>
      </c>
      <c r="B517" s="459"/>
      <c r="C517" s="462"/>
      <c r="D517" s="462"/>
    </row>
    <row r="518" spans="1:4" s="454" customFormat="1" ht="11.25">
      <c r="A518" s="454" t="s">
        <v>480</v>
      </c>
      <c r="B518" s="459"/>
      <c r="C518" s="462"/>
      <c r="D518" s="462"/>
    </row>
    <row r="519" spans="1:4" s="454" customFormat="1" ht="11.25">
      <c r="A519" s="454" t="s">
        <v>481</v>
      </c>
      <c r="B519" s="459"/>
      <c r="C519" s="462"/>
      <c r="D519" s="462"/>
    </row>
    <row r="520" spans="1:4" s="454" customFormat="1" ht="11.25">
      <c r="A520" s="454" t="s">
        <v>482</v>
      </c>
      <c r="B520" s="459"/>
      <c r="C520" s="462"/>
      <c r="D520" s="462"/>
    </row>
    <row r="521" spans="1:4" s="454" customFormat="1" ht="11.25">
      <c r="A521" s="454" t="s">
        <v>483</v>
      </c>
      <c r="B521" s="459"/>
      <c r="C521" s="462"/>
      <c r="D521" s="462"/>
    </row>
    <row r="522" spans="1:4" s="454" customFormat="1" ht="11.25">
      <c r="A522" s="454" t="s">
        <v>484</v>
      </c>
      <c r="B522" s="459"/>
      <c r="C522" s="462"/>
      <c r="D522" s="462"/>
    </row>
    <row r="523" spans="1:4" s="454" customFormat="1" ht="11.25">
      <c r="A523" s="454" t="s">
        <v>485</v>
      </c>
      <c r="B523" s="459"/>
      <c r="C523" s="462"/>
      <c r="D523" s="462"/>
    </row>
    <row r="524" spans="1:4" s="454" customFormat="1" ht="11.25">
      <c r="A524" s="454" t="s">
        <v>486</v>
      </c>
      <c r="B524" s="459"/>
      <c r="C524" s="462"/>
      <c r="D524" s="462"/>
    </row>
    <row r="525" spans="1:4" s="454" customFormat="1" ht="11.25">
      <c r="A525" s="454" t="s">
        <v>487</v>
      </c>
      <c r="B525" s="459"/>
      <c r="C525" s="462"/>
      <c r="D525" s="462"/>
    </row>
    <row r="526" spans="1:4" s="454" customFormat="1" ht="11.25">
      <c r="A526" s="454" t="s">
        <v>488</v>
      </c>
      <c r="B526" s="459"/>
      <c r="C526" s="462"/>
      <c r="D526" s="462"/>
    </row>
    <row r="527" spans="1:4" s="454" customFormat="1" ht="11.25">
      <c r="A527" s="454" t="s">
        <v>489</v>
      </c>
      <c r="B527" s="459"/>
      <c r="C527" s="462"/>
      <c r="D527" s="462"/>
    </row>
    <row r="528" spans="1:4" s="454" customFormat="1" ht="11.25">
      <c r="A528" s="454" t="s">
        <v>490</v>
      </c>
      <c r="B528" s="459"/>
      <c r="C528" s="462"/>
      <c r="D528" s="462"/>
    </row>
    <row r="529" spans="1:4" s="454" customFormat="1" ht="11.25">
      <c r="A529" s="454" t="s">
        <v>491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3">
      <selection activeCell="B18" sqref="B18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5" t="s">
        <v>240</v>
      </c>
      <c r="B1" s="585"/>
      <c r="C1" s="585"/>
      <c r="D1" s="585"/>
    </row>
    <row r="2" spans="1:4" s="122" customFormat="1" ht="30" customHeight="1">
      <c r="A2" s="586" t="s">
        <v>241</v>
      </c>
      <c r="B2" s="586"/>
      <c r="C2" s="586"/>
      <c r="D2" s="586"/>
    </row>
    <row r="3" spans="1:7" s="122" customFormat="1" ht="63" customHeight="1">
      <c r="A3" s="591" t="s">
        <v>525</v>
      </c>
      <c r="B3" s="591"/>
      <c r="C3" s="591"/>
      <c r="D3" s="591"/>
      <c r="G3" s="144"/>
    </row>
    <row r="4" spans="1:7" s="122" customFormat="1" ht="20.1" customHeight="1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28</v>
      </c>
      <c r="C6" s="343">
        <v>20</v>
      </c>
      <c r="D6" s="294">
        <f aca="true" t="shared" si="0" ref="D6:D29">B6+C6</f>
        <v>48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31</v>
      </c>
      <c r="C7" s="343">
        <v>33</v>
      </c>
      <c r="D7" s="295">
        <f t="shared" si="0"/>
        <v>64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7</v>
      </c>
      <c r="C8" s="343">
        <v>9</v>
      </c>
      <c r="D8" s="295">
        <f t="shared" si="0"/>
        <v>16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5</v>
      </c>
      <c r="C9" s="343">
        <v>7</v>
      </c>
      <c r="D9" s="295">
        <f t="shared" si="0"/>
        <v>12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8</v>
      </c>
      <c r="C10" s="343">
        <v>3</v>
      </c>
      <c r="D10" s="295">
        <f t="shared" si="0"/>
        <v>11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7</v>
      </c>
      <c r="C11" s="343">
        <v>2</v>
      </c>
      <c r="D11" s="295">
        <f t="shared" si="0"/>
        <v>9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2</v>
      </c>
      <c r="C12" s="343">
        <v>1</v>
      </c>
      <c r="D12" s="295">
        <f t="shared" si="0"/>
        <v>3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7</v>
      </c>
      <c r="C13" s="343">
        <v>0</v>
      </c>
      <c r="D13" s="295">
        <f t="shared" si="0"/>
        <v>7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>
        <v>1</v>
      </c>
      <c r="D14" s="295">
        <f t="shared" si="0"/>
        <v>2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38</v>
      </c>
      <c r="C16" s="343">
        <v>24</v>
      </c>
      <c r="D16" s="295">
        <f t="shared" si="0"/>
        <v>62</v>
      </c>
      <c r="G16" s="147"/>
    </row>
    <row r="17" spans="1:7" s="126" customFormat="1" ht="15" customHeight="1">
      <c r="A17" s="232" t="s">
        <v>259</v>
      </c>
      <c r="B17" s="343">
        <v>9</v>
      </c>
      <c r="C17" s="343">
        <v>7</v>
      </c>
      <c r="D17" s="295">
        <f t="shared" si="0"/>
        <v>16</v>
      </c>
      <c r="G17" s="147"/>
    </row>
    <row r="18" spans="1:7" s="126" customFormat="1" ht="15" customHeight="1">
      <c r="A18" s="232" t="s">
        <v>260</v>
      </c>
      <c r="B18" s="343">
        <v>21</v>
      </c>
      <c r="C18" s="343">
        <v>10</v>
      </c>
      <c r="D18" s="295">
        <f t="shared" si="0"/>
        <v>31</v>
      </c>
      <c r="G18" s="147"/>
    </row>
    <row r="19" spans="1:7" s="126" customFormat="1" ht="15" customHeight="1">
      <c r="A19" s="232" t="s">
        <v>261</v>
      </c>
      <c r="B19" s="343">
        <v>10</v>
      </c>
      <c r="C19" s="343">
        <v>1</v>
      </c>
      <c r="D19" s="295">
        <f t="shared" si="0"/>
        <v>11</v>
      </c>
      <c r="G19" s="147"/>
    </row>
    <row r="20" spans="1:7" s="126" customFormat="1" ht="15" customHeight="1">
      <c r="A20" s="232" t="s">
        <v>262</v>
      </c>
      <c r="B20" s="343">
        <v>4</v>
      </c>
      <c r="C20" s="343">
        <v>0</v>
      </c>
      <c r="D20" s="295">
        <f t="shared" si="0"/>
        <v>4</v>
      </c>
      <c r="G20" s="147"/>
    </row>
    <row r="21" spans="1:7" s="126" customFormat="1" ht="15" customHeight="1">
      <c r="A21" s="232" t="s">
        <v>263</v>
      </c>
      <c r="B21" s="343">
        <v>6</v>
      </c>
      <c r="C21" s="343">
        <v>2</v>
      </c>
      <c r="D21" s="295">
        <f t="shared" si="0"/>
        <v>8</v>
      </c>
      <c r="G21" s="147"/>
    </row>
    <row r="22" spans="1:7" s="126" customFormat="1" ht="15" customHeight="1">
      <c r="A22" s="232" t="s">
        <v>264</v>
      </c>
      <c r="B22" s="343">
        <v>1</v>
      </c>
      <c r="C22" s="343">
        <v>0</v>
      </c>
      <c r="D22" s="295">
        <f t="shared" si="0"/>
        <v>1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185</v>
      </c>
      <c r="C29" s="297">
        <f>SUM(C6:C28)</f>
        <v>120</v>
      </c>
      <c r="D29" s="297">
        <f t="shared" si="0"/>
        <v>305</v>
      </c>
    </row>
    <row r="30" spans="1:4" s="126" customFormat="1" ht="9" customHeight="1">
      <c r="A30" s="150"/>
      <c r="B30" s="151">
        <f>'Quadro 1'!X48</f>
        <v>185</v>
      </c>
      <c r="C30" s="151">
        <f>'Quadro 1'!Y48</f>
        <v>120</v>
      </c>
      <c r="D30" s="151">
        <f>'Quadro 1'!Z48</f>
        <v>305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452</v>
      </c>
      <c r="B32" s="152"/>
      <c r="C32" s="152"/>
      <c r="D32" s="152"/>
    </row>
    <row r="33" spans="1:4" s="117" customFormat="1" ht="14.25" customHeight="1">
      <c r="A33" s="153" t="s">
        <v>531</v>
      </c>
      <c r="B33" s="152"/>
      <c r="C33" s="152"/>
      <c r="D33" s="152"/>
    </row>
    <row r="34" spans="1:4" s="117" customFormat="1" ht="16.5" customHeight="1">
      <c r="A34" s="153" t="s">
        <v>532</v>
      </c>
      <c r="B34" s="152"/>
      <c r="C34" s="152"/>
      <c r="D34" s="152"/>
    </row>
    <row r="35" spans="1:7" s="117" customFormat="1" ht="15.75" customHeight="1">
      <c r="A35" s="480" t="s">
        <v>533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528</v>
      </c>
      <c r="B36" s="152"/>
      <c r="C36" s="152"/>
      <c r="D36" s="152"/>
    </row>
    <row r="37" spans="1:4" s="123" customFormat="1" ht="15" customHeight="1">
      <c r="A37" s="477" t="s">
        <v>530</v>
      </c>
      <c r="B37" s="478"/>
      <c r="C37" s="478"/>
      <c r="D37" s="478"/>
    </row>
    <row r="38" spans="1:4" s="117" customFormat="1" ht="45.75" customHeight="1">
      <c r="A38" s="590" t="s">
        <v>456</v>
      </c>
      <c r="B38" s="590"/>
      <c r="C38" s="590"/>
      <c r="D38" s="590"/>
    </row>
    <row r="39" spans="1:4" s="126" customFormat="1" ht="19.5" customHeight="1">
      <c r="A39" s="582" t="s">
        <v>242</v>
      </c>
      <c r="B39" s="582"/>
      <c r="C39" s="582"/>
      <c r="D39" s="582"/>
    </row>
    <row r="40" spans="1:4" s="126" customFormat="1" ht="15" customHeight="1" thickBot="1">
      <c r="A40" s="155"/>
      <c r="B40" s="583" t="s">
        <v>271</v>
      </c>
      <c r="C40" s="584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635.07</v>
      </c>
      <c r="C42" s="209">
        <v>635.07</v>
      </c>
      <c r="G42" s="147"/>
    </row>
    <row r="43" spans="1:7" s="126" customFormat="1" ht="15" customHeight="1" thickBot="1">
      <c r="A43" s="161" t="s">
        <v>274</v>
      </c>
      <c r="B43" s="210">
        <v>4664.97</v>
      </c>
      <c r="C43" s="211">
        <v>4255.76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534</v>
      </c>
      <c r="L46" s="163"/>
    </row>
    <row r="47" spans="1:4" s="123" customFormat="1" ht="12" customHeight="1">
      <c r="A47" s="475" t="s">
        <v>529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B59" sqref="B5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2" t="s">
        <v>457</v>
      </c>
      <c r="B1" s="592"/>
    </row>
    <row r="2" spans="1:2" ht="15" customHeight="1">
      <c r="A2" s="593" t="s">
        <v>276</v>
      </c>
      <c r="B2" s="594" t="s">
        <v>277</v>
      </c>
    </row>
    <row r="3" spans="1:2" ht="15" customHeight="1">
      <c r="A3" s="593"/>
      <c r="B3" s="595"/>
    </row>
    <row r="4" spans="1:2" ht="15" customHeight="1">
      <c r="A4" s="240" t="s">
        <v>278</v>
      </c>
      <c r="B4" s="337">
        <v>8371229.01</v>
      </c>
    </row>
    <row r="5" spans="1:2" ht="15" customHeight="1">
      <c r="A5" s="401" t="s">
        <v>279</v>
      </c>
      <c r="B5" s="402">
        <f>B34</f>
        <v>67647.12000000001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274594.93999999994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513</v>
      </c>
      <c r="B9" s="339">
        <v>2067210.01</v>
      </c>
    </row>
    <row r="10" spans="1:2" ht="15" customHeight="1">
      <c r="A10" s="78" t="s">
        <v>77</v>
      </c>
      <c r="B10" s="298">
        <f>SUM(B4:B9)</f>
        <v>10780681.079999998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536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6" t="s">
        <v>535</v>
      </c>
      <c r="B15" s="596"/>
    </row>
    <row r="16" spans="1:2" s="165" customFormat="1" ht="30" customHeight="1">
      <c r="A16" s="592" t="s">
        <v>18</v>
      </c>
      <c r="B16" s="592"/>
    </row>
    <row r="17" spans="1:2" ht="15" customHeight="1">
      <c r="A17" s="593" t="s">
        <v>279</v>
      </c>
      <c r="B17" s="594" t="s">
        <v>277</v>
      </c>
    </row>
    <row r="18" spans="1:2" ht="15" customHeight="1">
      <c r="A18" s="593"/>
      <c r="B18" s="595"/>
    </row>
    <row r="19" spans="1:2" ht="15" customHeight="1">
      <c r="A19" s="240" t="s">
        <v>501</v>
      </c>
      <c r="B19" s="340">
        <v>82.49</v>
      </c>
    </row>
    <row r="20" spans="1:2" ht="15" customHeight="1">
      <c r="A20" s="166" t="s">
        <v>285</v>
      </c>
      <c r="B20" s="341">
        <v>2411.18</v>
      </c>
    </row>
    <row r="21" spans="1:2" ht="15" customHeight="1">
      <c r="A21" s="166" t="s">
        <v>286</v>
      </c>
      <c r="B21" s="341">
        <v>1645.19</v>
      </c>
    </row>
    <row r="22" spans="1:2" ht="15" customHeight="1">
      <c r="A22" s="474" t="s">
        <v>537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538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1798.8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33427</v>
      </c>
    </row>
    <row r="31" spans="1:2" ht="15" customHeight="1">
      <c r="A31" s="166" t="s">
        <v>293</v>
      </c>
      <c r="B31" s="341">
        <v>2337.48</v>
      </c>
    </row>
    <row r="32" spans="1:2" ht="15" customHeight="1">
      <c r="A32" s="166" t="s">
        <v>294</v>
      </c>
      <c r="B32" s="341"/>
    </row>
    <row r="33" spans="1:2" ht="15" customHeight="1">
      <c r="A33" s="241" t="s">
        <v>539</v>
      </c>
      <c r="B33" s="342">
        <v>25944.98</v>
      </c>
    </row>
    <row r="34" spans="1:2" ht="15" customHeight="1">
      <c r="A34" s="78" t="s">
        <v>77</v>
      </c>
      <c r="B34" s="302">
        <f>SUM(B19:B33)</f>
        <v>67647.12000000001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541</v>
      </c>
    </row>
    <row r="38" s="170" customFormat="1" ht="12" customHeight="1">
      <c r="A38" s="170" t="s">
        <v>540</v>
      </c>
    </row>
    <row r="39" s="170" customFormat="1" ht="12" customHeight="1">
      <c r="A39" s="170" t="s">
        <v>544</v>
      </c>
    </row>
    <row r="40" spans="1:2" s="165" customFormat="1" ht="30" customHeight="1">
      <c r="A40" s="592" t="s">
        <v>19</v>
      </c>
      <c r="B40" s="592"/>
    </row>
    <row r="41" spans="1:2" ht="12.75">
      <c r="A41" s="593" t="s">
        <v>295</v>
      </c>
      <c r="B41" s="594" t="s">
        <v>277</v>
      </c>
    </row>
    <row r="42" spans="1:2" ht="12.75">
      <c r="A42" s="593"/>
      <c r="B42" s="595"/>
    </row>
    <row r="43" spans="1:2" ht="15" customHeight="1">
      <c r="A43" s="240" t="s">
        <v>296</v>
      </c>
      <c r="B43" s="299">
        <v>28890.76</v>
      </c>
    </row>
    <row r="44" spans="1:2" ht="15" customHeight="1">
      <c r="A44" s="166" t="s">
        <v>297</v>
      </c>
      <c r="B44" s="300">
        <v>2080.88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>
        <v>2677.84</v>
      </c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120.74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235843.11</v>
      </c>
    </row>
    <row r="53" spans="1:2" ht="15" customHeight="1">
      <c r="A53" s="241" t="s">
        <v>545</v>
      </c>
      <c r="B53" s="301">
        <v>4981.61</v>
      </c>
    </row>
    <row r="54" spans="1:2" ht="15" customHeight="1">
      <c r="A54" s="78" t="s">
        <v>77</v>
      </c>
      <c r="B54" s="302">
        <f>SUM(B43:B53)</f>
        <v>274594.93999999994</v>
      </c>
    </row>
    <row r="55" ht="24.95" customHeight="1"/>
    <row r="56" spans="1:2" s="165" customFormat="1" ht="30" customHeight="1">
      <c r="A56" s="592" t="s">
        <v>20</v>
      </c>
      <c r="B56" s="592"/>
    </row>
    <row r="57" spans="1:2" ht="12.75">
      <c r="A57" s="593" t="s">
        <v>306</v>
      </c>
      <c r="B57" s="594" t="s">
        <v>277</v>
      </c>
    </row>
    <row r="58" spans="1:2" ht="12.75">
      <c r="A58" s="593"/>
      <c r="B58" s="595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5" sqref="G5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9" t="s">
        <v>458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2" t="s">
        <v>322</v>
      </c>
      <c r="B4" s="245" t="s">
        <v>42</v>
      </c>
      <c r="C4" s="251">
        <f>D4+E4+F4+G4+H4</f>
        <v>2</v>
      </c>
      <c r="D4" s="327"/>
      <c r="E4" s="327"/>
      <c r="F4" s="327">
        <v>1</v>
      </c>
      <c r="G4" s="328">
        <v>1</v>
      </c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7"/>
      <c r="B5" s="246" t="s">
        <v>43</v>
      </c>
      <c r="C5" s="252">
        <f>D5+E5+F5+G5+H5</f>
        <v>7</v>
      </c>
      <c r="D5" s="330">
        <v>4</v>
      </c>
      <c r="E5" s="330">
        <v>2</v>
      </c>
      <c r="F5" s="330"/>
      <c r="G5" s="331">
        <v>1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7" t="s">
        <v>323</v>
      </c>
      <c r="B6" s="246" t="s">
        <v>42</v>
      </c>
      <c r="C6" s="253">
        <f aca="true" t="shared" si="0" ref="C6:C11">SUM(E6:G6)</f>
        <v>2</v>
      </c>
      <c r="D6" s="332"/>
      <c r="E6" s="333"/>
      <c r="F6" s="333">
        <v>1</v>
      </c>
      <c r="G6" s="333">
        <v>1</v>
      </c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7"/>
      <c r="B7" s="246" t="s">
        <v>43</v>
      </c>
      <c r="C7" s="252">
        <f t="shared" si="0"/>
        <v>3</v>
      </c>
      <c r="D7" s="334"/>
      <c r="E7" s="331">
        <v>2</v>
      </c>
      <c r="F7" s="331"/>
      <c r="G7" s="331">
        <v>1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7" t="s">
        <v>324</v>
      </c>
      <c r="B8" s="246" t="s">
        <v>42</v>
      </c>
      <c r="C8" s="253">
        <f t="shared" si="0"/>
        <v>132</v>
      </c>
      <c r="D8" s="332"/>
      <c r="E8" s="333"/>
      <c r="F8" s="333">
        <v>12</v>
      </c>
      <c r="G8" s="333">
        <v>120</v>
      </c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7"/>
      <c r="B9" s="246" t="s">
        <v>43</v>
      </c>
      <c r="C9" s="252">
        <f t="shared" si="0"/>
        <v>116</v>
      </c>
      <c r="D9" s="334"/>
      <c r="E9" s="331">
        <v>5</v>
      </c>
      <c r="F9" s="331"/>
      <c r="G9" s="331">
        <v>111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8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6.9" customHeight="1">
      <c r="A14" s="174" t="s">
        <v>546</v>
      </c>
    </row>
    <row r="15" ht="16.15" customHeight="1">
      <c r="A15" s="174" t="s">
        <v>326</v>
      </c>
    </row>
    <row r="16" ht="13.5">
      <c r="A16" s="174" t="s">
        <v>327</v>
      </c>
    </row>
    <row r="21" ht="12.7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4" t="s">
        <v>22</v>
      </c>
      <c r="B1" s="604"/>
      <c r="C1" s="604"/>
      <c r="D1" s="176"/>
      <c r="E1" s="176"/>
      <c r="F1" s="176"/>
      <c r="G1" s="176"/>
    </row>
    <row r="2" spans="1:3" ht="30" customHeight="1">
      <c r="A2" s="605" t="s">
        <v>328</v>
      </c>
      <c r="B2" s="605"/>
      <c r="C2" s="178" t="s">
        <v>329</v>
      </c>
    </row>
    <row r="3" spans="1:3" ht="24.95" customHeight="1">
      <c r="A3" s="606" t="s">
        <v>330</v>
      </c>
      <c r="B3" s="606"/>
      <c r="C3" s="250">
        <f>SUM(C4:C6)</f>
        <v>9</v>
      </c>
    </row>
    <row r="4" spans="1:3" ht="20.1" customHeight="1">
      <c r="A4" s="248"/>
      <c r="B4" s="249" t="s">
        <v>331</v>
      </c>
      <c r="C4" s="314">
        <v>3</v>
      </c>
    </row>
    <row r="5" spans="1:3" ht="20.1" customHeight="1">
      <c r="A5" s="248"/>
      <c r="B5" s="249" t="s">
        <v>332</v>
      </c>
      <c r="C5" s="314">
        <v>6</v>
      </c>
    </row>
    <row r="6" spans="1:3" ht="20.1" customHeight="1">
      <c r="A6" s="248"/>
      <c r="B6" s="249" t="s">
        <v>333</v>
      </c>
      <c r="C6" s="314"/>
    </row>
    <row r="7" spans="1:3" ht="24.95" customHeight="1">
      <c r="A7" s="607" t="s">
        <v>334</v>
      </c>
      <c r="B7" s="607"/>
      <c r="C7" s="314"/>
    </row>
    <row r="8" spans="1:3" ht="24.95" customHeight="1">
      <c r="A8" s="603" t="s">
        <v>335</v>
      </c>
      <c r="B8" s="603"/>
      <c r="C8" s="313"/>
    </row>
    <row r="9" spans="1:3" ht="24.95" customHeight="1">
      <c r="A9" s="537" t="s">
        <v>77</v>
      </c>
      <c r="B9" s="537"/>
      <c r="C9" s="281">
        <f>SUM(C4:C8)</f>
        <v>9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9" t="s">
        <v>459</v>
      </c>
      <c r="B1" s="599"/>
      <c r="C1" s="599"/>
      <c r="D1" s="599"/>
      <c r="E1" s="179"/>
      <c r="F1" s="179"/>
      <c r="G1" s="179"/>
      <c r="H1" s="179"/>
    </row>
    <row r="2" spans="1:4" ht="23.25" customHeight="1">
      <c r="A2" s="608" t="s">
        <v>336</v>
      </c>
      <c r="B2" s="608"/>
      <c r="C2" s="608" t="s">
        <v>329</v>
      </c>
      <c r="D2" s="609" t="s">
        <v>337</v>
      </c>
    </row>
    <row r="3" spans="1:4" ht="24" customHeight="1">
      <c r="A3" s="258" t="s">
        <v>338</v>
      </c>
      <c r="B3" s="258" t="s">
        <v>239</v>
      </c>
      <c r="C3" s="608"/>
      <c r="D3" s="610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4" ht="39" customHeight="1">
      <c r="A2" s="612" t="s">
        <v>340</v>
      </c>
      <c r="B2" s="612"/>
      <c r="C2" s="259" t="s">
        <v>341</v>
      </c>
      <c r="D2" s="259" t="s">
        <v>277</v>
      </c>
    </row>
    <row r="3" spans="1:4" ht="24.95" customHeight="1">
      <c r="A3" s="606" t="s">
        <v>342</v>
      </c>
      <c r="B3" s="606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/>
      <c r="D5" s="315"/>
    </row>
    <row r="6" spans="1:4" ht="20.1" customHeight="1">
      <c r="A6" s="248"/>
      <c r="B6" s="249" t="s">
        <v>345</v>
      </c>
      <c r="C6" s="314"/>
      <c r="D6" s="315"/>
    </row>
    <row r="7" spans="1:4" ht="20.1" customHeight="1">
      <c r="A7" s="248"/>
      <c r="B7" s="249" t="s">
        <v>346</v>
      </c>
      <c r="C7" s="314"/>
      <c r="D7" s="315"/>
    </row>
    <row r="8" spans="1:4" ht="24.95" customHeight="1">
      <c r="A8" s="607" t="s">
        <v>514</v>
      </c>
      <c r="B8" s="607"/>
      <c r="C8" s="316"/>
      <c r="D8" s="315"/>
    </row>
    <row r="9" spans="1:4" ht="24.95" customHeight="1">
      <c r="A9" s="603" t="s">
        <v>347</v>
      </c>
      <c r="B9" s="603"/>
      <c r="C9" s="313"/>
      <c r="D9" s="317"/>
    </row>
    <row r="10" ht="9.95" customHeight="1"/>
    <row r="11" s="61" customFormat="1" ht="12" customHeight="1">
      <c r="A11" s="58" t="s">
        <v>348</v>
      </c>
    </row>
    <row r="12" spans="1:5" ht="70.5" customHeight="1">
      <c r="A12" s="524" t="s">
        <v>515</v>
      </c>
      <c r="B12" s="524"/>
      <c r="C12" s="524"/>
      <c r="D12" s="524"/>
      <c r="E12" s="524"/>
    </row>
    <row r="13" spans="1:5" ht="9" customHeight="1" hidden="1">
      <c r="A13" s="524"/>
      <c r="B13" s="524"/>
      <c r="C13" s="524"/>
      <c r="D13" s="524"/>
      <c r="E13" s="524"/>
    </row>
    <row r="14" spans="1:5" ht="9" customHeight="1" hidden="1">
      <c r="A14" s="524"/>
      <c r="B14" s="524"/>
      <c r="C14" s="524"/>
      <c r="D14" s="524"/>
      <c r="E14" s="524"/>
    </row>
    <row r="15" spans="1:5" ht="9" customHeight="1" hidden="1">
      <c r="A15" s="524"/>
      <c r="B15" s="524"/>
      <c r="C15" s="524"/>
      <c r="D15" s="524"/>
      <c r="E15" s="524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3" t="s">
        <v>349</v>
      </c>
      <c r="B1" s="613"/>
      <c r="C1" s="180"/>
      <c r="D1" s="180"/>
      <c r="E1" s="180"/>
    </row>
    <row r="2" spans="1:2" ht="18" customHeight="1">
      <c r="A2" s="609" t="s">
        <v>410</v>
      </c>
      <c r="B2" s="608" t="s">
        <v>341</v>
      </c>
    </row>
    <row r="3" spans="1:2" ht="17.25" customHeight="1">
      <c r="A3" s="609"/>
      <c r="B3" s="608"/>
    </row>
    <row r="4" spans="1:2" ht="24.95" customHeight="1">
      <c r="A4" s="240" t="s">
        <v>350</v>
      </c>
      <c r="B4" s="312"/>
    </row>
    <row r="5" spans="1:2" ht="24.95" customHeight="1">
      <c r="A5" s="166" t="s">
        <v>351</v>
      </c>
      <c r="B5" s="314"/>
    </row>
    <row r="6" spans="1:2" ht="24.95" customHeight="1">
      <c r="A6" s="241" t="s">
        <v>352</v>
      </c>
      <c r="B6" s="313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4" t="s">
        <v>460</v>
      </c>
      <c r="B1" s="614"/>
      <c r="C1" s="181"/>
      <c r="D1" s="181"/>
      <c r="E1" s="181"/>
      <c r="F1" s="181"/>
      <c r="G1" s="181"/>
    </row>
    <row r="2" spans="1:2" ht="15.75" customHeight="1">
      <c r="A2" s="616" t="s">
        <v>411</v>
      </c>
      <c r="B2" s="605" t="s">
        <v>341</v>
      </c>
    </row>
    <row r="3" spans="1:2" ht="15" customHeight="1">
      <c r="A3" s="616"/>
      <c r="B3" s="605"/>
    </row>
    <row r="4" spans="1:2" ht="24.95" customHeight="1">
      <c r="A4" s="240" t="s">
        <v>353</v>
      </c>
      <c r="B4" s="312"/>
    </row>
    <row r="5" spans="1:2" ht="24.95" customHeight="1">
      <c r="A5" s="166" t="s">
        <v>354</v>
      </c>
      <c r="B5" s="314"/>
    </row>
    <row r="6" spans="1:2" ht="24.95" customHeight="1">
      <c r="A6" s="166" t="s">
        <v>439</v>
      </c>
      <c r="B6" s="314"/>
    </row>
    <row r="7" spans="1:2" ht="24.95" customHeight="1">
      <c r="A7" s="166" t="s">
        <v>440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348</v>
      </c>
    </row>
    <row r="11" spans="1:2" s="183" customFormat="1" ht="30.75" customHeight="1">
      <c r="A11" s="615" t="s">
        <v>355</v>
      </c>
      <c r="B11" s="615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3" t="s">
        <v>24</v>
      </c>
      <c r="B1" s="613"/>
    </row>
    <row r="2" spans="1:2" ht="18.75" customHeight="1">
      <c r="A2" s="534" t="s">
        <v>412</v>
      </c>
      <c r="B2" s="617" t="s">
        <v>341</v>
      </c>
    </row>
    <row r="3" spans="1:2" ht="19.5" customHeight="1">
      <c r="A3" s="534"/>
      <c r="B3" s="617"/>
    </row>
    <row r="4" spans="1:2" ht="24.95" customHeight="1">
      <c r="A4" s="240" t="s">
        <v>356</v>
      </c>
      <c r="B4" s="312"/>
    </row>
    <row r="5" spans="1:2" ht="24.95" customHeight="1">
      <c r="A5" s="241" t="s">
        <v>357</v>
      </c>
      <c r="B5" s="313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2019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8" t="s">
        <v>461</v>
      </c>
      <c r="B1" s="618"/>
    </row>
    <row r="2" spans="1:2" ht="18" customHeight="1">
      <c r="A2" s="620" t="s">
        <v>413</v>
      </c>
      <c r="B2" s="619" t="s">
        <v>277</v>
      </c>
    </row>
    <row r="3" spans="1:2" ht="13.5" customHeight="1">
      <c r="A3" s="621"/>
      <c r="B3" s="619"/>
    </row>
    <row r="4" spans="1:2" ht="24.95" customHeight="1">
      <c r="A4" s="240" t="s">
        <v>358</v>
      </c>
      <c r="B4" s="309"/>
    </row>
    <row r="5" spans="1:2" ht="24.95" customHeight="1">
      <c r="A5" s="166" t="s">
        <v>359</v>
      </c>
      <c r="B5" s="310"/>
    </row>
    <row r="6" spans="1:2" ht="24.95" customHeight="1">
      <c r="A6" s="166" t="s">
        <v>360</v>
      </c>
      <c r="B6" s="310"/>
    </row>
    <row r="7" spans="1:2" ht="24.95" customHeight="1">
      <c r="A7" s="241" t="s">
        <v>361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362</v>
      </c>
    </row>
    <row r="11" s="189" customFormat="1" ht="13.5">
      <c r="A11" s="189" t="s">
        <v>363</v>
      </c>
    </row>
    <row r="12" s="189" customFormat="1" ht="13.5">
      <c r="A12" s="189" t="s">
        <v>364</v>
      </c>
    </row>
    <row r="13" s="189" customFormat="1" ht="13.5">
      <c r="A13" s="190" t="s">
        <v>516</v>
      </c>
    </row>
    <row r="16" ht="13.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tabSelected="1" workbookViewId="0" topLeftCell="A109">
      <selection activeCell="B126" sqref="B126:C126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3" t="s">
        <v>455</v>
      </c>
      <c r="B1" s="623"/>
      <c r="C1" s="623"/>
      <c r="D1" s="623"/>
      <c r="E1" s="623"/>
      <c r="F1" s="623"/>
      <c r="G1" s="623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5" customHeight="1">
      <c r="A3" s="240" t="s">
        <v>370</v>
      </c>
      <c r="B3" s="306">
        <v>18</v>
      </c>
      <c r="C3" s="306"/>
      <c r="D3" s="306"/>
      <c r="E3" s="306"/>
      <c r="F3" s="303">
        <f>B3+C3+D3+E3</f>
        <v>18</v>
      </c>
    </row>
    <row r="4" spans="1:6" ht="24.95" customHeight="1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372</v>
      </c>
      <c r="B5" s="281">
        <f>SUM(B3:B4)</f>
        <v>18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18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24" t="s">
        <v>376</v>
      </c>
      <c r="B11" s="624"/>
      <c r="C11" s="624"/>
      <c r="D11" s="624"/>
      <c r="E11" s="624"/>
      <c r="F11" s="624"/>
      <c r="G11" s="624"/>
    </row>
    <row r="12" spans="1:7" s="263" customFormat="1" ht="39.95" customHeight="1">
      <c r="A12" s="625" t="s">
        <v>454</v>
      </c>
      <c r="B12" s="625"/>
      <c r="C12" s="625"/>
      <c r="D12" s="625"/>
      <c r="E12" s="625"/>
      <c r="F12" s="625"/>
      <c r="G12" s="625"/>
    </row>
    <row r="13" spans="1:7" ht="20.1" customHeight="1">
      <c r="A13" s="537" t="s">
        <v>377</v>
      </c>
      <c r="B13" s="78" t="s">
        <v>378</v>
      </c>
      <c r="C13" s="78" t="s">
        <v>379</v>
      </c>
      <c r="D13" s="537" t="s">
        <v>41</v>
      </c>
      <c r="E13" s="626"/>
      <c r="F13" s="265"/>
      <c r="G13" s="148"/>
    </row>
    <row r="14" spans="1:7" ht="30" customHeight="1">
      <c r="A14" s="537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417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8</v>
      </c>
      <c r="C21" s="307"/>
      <c r="D21" s="279">
        <f t="shared" si="0"/>
        <v>8</v>
      </c>
      <c r="E21" s="307"/>
      <c r="F21" s="265"/>
      <c r="G21" s="148"/>
    </row>
    <row r="22" spans="1:7" ht="30" customHeight="1">
      <c r="A22" s="374" t="s">
        <v>46</v>
      </c>
      <c r="B22" s="307">
        <v>3</v>
      </c>
      <c r="C22" s="307"/>
      <c r="D22" s="279">
        <f t="shared" si="0"/>
        <v>3</v>
      </c>
      <c r="E22" s="307"/>
      <c r="F22" s="265"/>
      <c r="G22" s="148"/>
    </row>
    <row r="23" spans="1:7" ht="30" customHeight="1">
      <c r="A23" s="374" t="s">
        <v>47</v>
      </c>
      <c r="B23" s="307">
        <v>7</v>
      </c>
      <c r="C23" s="307"/>
      <c r="D23" s="279">
        <f t="shared" si="0"/>
        <v>7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18</v>
      </c>
      <c r="C60" s="281">
        <f>SUM(C15:C59)</f>
        <v>0</v>
      </c>
      <c r="D60" s="281">
        <f>SUM(D15:D59)</f>
        <v>18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27" t="s">
        <v>383</v>
      </c>
      <c r="C61" s="628"/>
      <c r="D61" s="628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29" t="s">
        <v>384</v>
      </c>
      <c r="B63" s="629"/>
      <c r="C63" s="629"/>
      <c r="D63" s="629"/>
      <c r="E63" s="629"/>
      <c r="F63" s="629"/>
      <c r="G63" s="629"/>
    </row>
    <row r="64" spans="1:7" s="123" customFormat="1" ht="30" customHeight="1">
      <c r="A64" s="629" t="s">
        <v>409</v>
      </c>
      <c r="B64" s="629"/>
      <c r="C64" s="629"/>
      <c r="D64" s="629"/>
      <c r="E64" s="629"/>
      <c r="F64" s="629"/>
      <c r="G64" s="629"/>
    </row>
    <row r="65" spans="1:13" s="420" customFormat="1" ht="27" customHeight="1">
      <c r="A65" s="524" t="s">
        <v>428</v>
      </c>
      <c r="B65" s="524"/>
      <c r="C65" s="524"/>
      <c r="D65" s="524"/>
      <c r="E65" s="524"/>
      <c r="F65" s="524"/>
      <c r="G65" s="524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4" t="s">
        <v>429</v>
      </c>
      <c r="B67" s="524"/>
      <c r="C67" s="524"/>
      <c r="D67" s="524"/>
      <c r="E67" s="524"/>
      <c r="F67" s="524"/>
      <c r="G67" s="524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2" t="s">
        <v>453</v>
      </c>
      <c r="B69" s="622"/>
      <c r="C69" s="622"/>
      <c r="D69" s="622"/>
      <c r="E69" s="622"/>
      <c r="F69" s="622"/>
      <c r="G69" s="622"/>
    </row>
    <row r="70" spans="1:7" ht="30" customHeight="1">
      <c r="A70" s="78" t="s">
        <v>519</v>
      </c>
      <c r="B70" s="537" t="s">
        <v>517</v>
      </c>
      <c r="C70" s="537"/>
      <c r="D70" s="537" t="s">
        <v>518</v>
      </c>
      <c r="E70" s="632"/>
      <c r="F70" s="537" t="s">
        <v>385</v>
      </c>
      <c r="G70" s="632"/>
    </row>
    <row r="71" spans="1:7" ht="30" customHeight="1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7" s="123" customFormat="1" ht="30" customHeight="1">
      <c r="A72" s="374" t="s">
        <v>415</v>
      </c>
      <c r="B72" s="630"/>
      <c r="C72" s="630"/>
      <c r="D72" s="630"/>
      <c r="E72" s="630"/>
      <c r="F72" s="631">
        <f aca="true" t="shared" si="1" ref="F72:F115">B72+D72</f>
        <v>0</v>
      </c>
      <c r="G72" s="631"/>
    </row>
    <row r="73" spans="1:7" s="123" customFormat="1" ht="30" customHeight="1">
      <c r="A73" s="374" t="s">
        <v>416</v>
      </c>
      <c r="B73" s="630"/>
      <c r="C73" s="630"/>
      <c r="D73" s="630"/>
      <c r="E73" s="630"/>
      <c r="F73" s="631">
        <f t="shared" si="1"/>
        <v>0</v>
      </c>
      <c r="G73" s="631"/>
    </row>
    <row r="74" spans="1:7" ht="30" customHeight="1">
      <c r="A74" s="374" t="s">
        <v>417</v>
      </c>
      <c r="B74" s="630"/>
      <c r="C74" s="630"/>
      <c r="D74" s="630"/>
      <c r="E74" s="630"/>
      <c r="F74" s="631">
        <f t="shared" si="1"/>
        <v>0</v>
      </c>
      <c r="G74" s="631"/>
    </row>
    <row r="75" spans="1:7" ht="30" customHeight="1">
      <c r="A75" s="374" t="s">
        <v>418</v>
      </c>
      <c r="B75" s="630"/>
      <c r="C75" s="630"/>
      <c r="D75" s="630"/>
      <c r="E75" s="630"/>
      <c r="F75" s="631">
        <f t="shared" si="1"/>
        <v>0</v>
      </c>
      <c r="G75" s="631"/>
    </row>
    <row r="76" spans="1:7" ht="30" customHeight="1">
      <c r="A76" s="374" t="s">
        <v>419</v>
      </c>
      <c r="B76" s="630"/>
      <c r="C76" s="630"/>
      <c r="D76" s="630"/>
      <c r="E76" s="630"/>
      <c r="F76" s="631">
        <f t="shared" si="1"/>
        <v>0</v>
      </c>
      <c r="G76" s="631"/>
    </row>
    <row r="77" spans="1:7" ht="30" customHeight="1">
      <c r="A77" s="374" t="s">
        <v>45</v>
      </c>
      <c r="B77" s="630">
        <v>4.958333333333333</v>
      </c>
      <c r="C77" s="630"/>
      <c r="D77" s="630"/>
      <c r="E77" s="630"/>
      <c r="F77" s="631">
        <f t="shared" si="1"/>
        <v>4.958333333333333</v>
      </c>
      <c r="G77" s="631"/>
    </row>
    <row r="78" spans="1:7" ht="30" customHeight="1">
      <c r="A78" s="374" t="s">
        <v>46</v>
      </c>
      <c r="B78" s="630">
        <v>2.0416666666666665</v>
      </c>
      <c r="C78" s="630"/>
      <c r="D78" s="630"/>
      <c r="E78" s="630"/>
      <c r="F78" s="631">
        <f t="shared" si="1"/>
        <v>2.0416666666666665</v>
      </c>
      <c r="G78" s="631"/>
    </row>
    <row r="79" spans="1:7" ht="30" customHeight="1">
      <c r="A79" s="374" t="s">
        <v>47</v>
      </c>
      <c r="B79" s="630">
        <v>4.083333333333333</v>
      </c>
      <c r="C79" s="630"/>
      <c r="D79" s="630"/>
      <c r="E79" s="630"/>
      <c r="F79" s="631">
        <f t="shared" si="1"/>
        <v>4.083333333333333</v>
      </c>
      <c r="G79" s="631"/>
    </row>
    <row r="80" spans="1:7" ht="30" customHeight="1">
      <c r="A80" s="374" t="s">
        <v>48</v>
      </c>
      <c r="B80" s="630"/>
      <c r="C80" s="630"/>
      <c r="D80" s="630"/>
      <c r="E80" s="630"/>
      <c r="F80" s="631">
        <f t="shared" si="1"/>
        <v>0</v>
      </c>
      <c r="G80" s="631"/>
    </row>
    <row r="81" spans="1:7" ht="30" customHeight="1">
      <c r="A81" s="374" t="s">
        <v>49</v>
      </c>
      <c r="B81" s="630"/>
      <c r="C81" s="630"/>
      <c r="D81" s="630"/>
      <c r="E81" s="630"/>
      <c r="F81" s="631">
        <f t="shared" si="1"/>
        <v>0</v>
      </c>
      <c r="G81" s="631"/>
    </row>
    <row r="82" spans="1:7" ht="30" customHeight="1">
      <c r="A82" s="374" t="s">
        <v>50</v>
      </c>
      <c r="B82" s="630"/>
      <c r="C82" s="630"/>
      <c r="D82" s="630"/>
      <c r="E82" s="630"/>
      <c r="F82" s="631">
        <f t="shared" si="1"/>
        <v>0</v>
      </c>
      <c r="G82" s="631"/>
    </row>
    <row r="83" spans="1:7" ht="30" customHeight="1">
      <c r="A83" s="374" t="s">
        <v>51</v>
      </c>
      <c r="B83" s="630"/>
      <c r="C83" s="630"/>
      <c r="D83" s="630"/>
      <c r="E83" s="630"/>
      <c r="F83" s="631">
        <f t="shared" si="1"/>
        <v>0</v>
      </c>
      <c r="G83" s="631"/>
    </row>
    <row r="84" spans="1:7" ht="30" customHeight="1">
      <c r="A84" s="374" t="s">
        <v>52</v>
      </c>
      <c r="B84" s="630"/>
      <c r="C84" s="630"/>
      <c r="D84" s="630"/>
      <c r="E84" s="630"/>
      <c r="F84" s="631">
        <f t="shared" si="1"/>
        <v>0</v>
      </c>
      <c r="G84" s="631"/>
    </row>
    <row r="85" spans="1:7" ht="30" customHeight="1">
      <c r="A85" s="374" t="s">
        <v>53</v>
      </c>
      <c r="B85" s="630"/>
      <c r="C85" s="630"/>
      <c r="D85" s="630"/>
      <c r="E85" s="630"/>
      <c r="F85" s="631">
        <f t="shared" si="1"/>
        <v>0</v>
      </c>
      <c r="G85" s="631"/>
    </row>
    <row r="86" spans="1:7" ht="30" customHeight="1">
      <c r="A86" s="374" t="s">
        <v>54</v>
      </c>
      <c r="B86" s="630"/>
      <c r="C86" s="630"/>
      <c r="D86" s="630"/>
      <c r="E86" s="630"/>
      <c r="F86" s="631">
        <f t="shared" si="1"/>
        <v>0</v>
      </c>
      <c r="G86" s="631"/>
    </row>
    <row r="87" spans="1:7" ht="30" customHeight="1">
      <c r="A87" s="374" t="s">
        <v>55</v>
      </c>
      <c r="B87" s="630"/>
      <c r="C87" s="630"/>
      <c r="D87" s="630"/>
      <c r="E87" s="630"/>
      <c r="F87" s="631">
        <f t="shared" si="1"/>
        <v>0</v>
      </c>
      <c r="G87" s="631"/>
    </row>
    <row r="88" spans="1:7" ht="30" customHeight="1">
      <c r="A88" s="374" t="s">
        <v>56</v>
      </c>
      <c r="B88" s="630"/>
      <c r="C88" s="630"/>
      <c r="D88" s="630"/>
      <c r="E88" s="630"/>
      <c r="F88" s="631">
        <f t="shared" si="1"/>
        <v>0</v>
      </c>
      <c r="G88" s="631"/>
    </row>
    <row r="89" spans="1:7" ht="30" customHeight="1">
      <c r="A89" s="374" t="s">
        <v>57</v>
      </c>
      <c r="B89" s="630"/>
      <c r="C89" s="630"/>
      <c r="D89" s="630"/>
      <c r="E89" s="630"/>
      <c r="F89" s="631">
        <f t="shared" si="1"/>
        <v>0</v>
      </c>
      <c r="G89" s="631"/>
    </row>
    <row r="90" spans="1:7" ht="30" customHeight="1">
      <c r="A90" s="374" t="s">
        <v>58</v>
      </c>
      <c r="B90" s="630"/>
      <c r="C90" s="630"/>
      <c r="D90" s="630"/>
      <c r="E90" s="630"/>
      <c r="F90" s="631">
        <f t="shared" si="1"/>
        <v>0</v>
      </c>
      <c r="G90" s="631"/>
    </row>
    <row r="91" spans="1:7" ht="30" customHeight="1">
      <c r="A91" s="374" t="s">
        <v>59</v>
      </c>
      <c r="B91" s="630"/>
      <c r="C91" s="630"/>
      <c r="D91" s="630"/>
      <c r="E91" s="630"/>
      <c r="F91" s="631">
        <f t="shared" si="1"/>
        <v>0</v>
      </c>
      <c r="G91" s="631"/>
    </row>
    <row r="92" spans="1:7" ht="30" customHeight="1">
      <c r="A92" s="374" t="s">
        <v>60</v>
      </c>
      <c r="B92" s="630"/>
      <c r="C92" s="630"/>
      <c r="D92" s="630"/>
      <c r="E92" s="630"/>
      <c r="F92" s="631">
        <f t="shared" si="1"/>
        <v>0</v>
      </c>
      <c r="G92" s="631"/>
    </row>
    <row r="93" spans="1:7" ht="30" customHeight="1">
      <c r="A93" s="374" t="s">
        <v>61</v>
      </c>
      <c r="B93" s="630"/>
      <c r="C93" s="630"/>
      <c r="D93" s="630"/>
      <c r="E93" s="630"/>
      <c r="F93" s="631">
        <f t="shared" si="1"/>
        <v>0</v>
      </c>
      <c r="G93" s="631"/>
    </row>
    <row r="94" spans="1:7" ht="30" customHeight="1">
      <c r="A94" s="374" t="s">
        <v>62</v>
      </c>
      <c r="B94" s="630"/>
      <c r="C94" s="630"/>
      <c r="D94" s="630"/>
      <c r="E94" s="630"/>
      <c r="F94" s="631">
        <f t="shared" si="1"/>
        <v>0</v>
      </c>
      <c r="G94" s="631"/>
    </row>
    <row r="95" spans="1:7" ht="30" customHeight="1">
      <c r="A95" s="374" t="s">
        <v>63</v>
      </c>
      <c r="B95" s="630"/>
      <c r="C95" s="630"/>
      <c r="D95" s="630"/>
      <c r="E95" s="630"/>
      <c r="F95" s="631">
        <f t="shared" si="1"/>
        <v>0</v>
      </c>
      <c r="G95" s="631"/>
    </row>
    <row r="96" spans="1:7" ht="30" customHeight="1">
      <c r="A96" s="374" t="s">
        <v>64</v>
      </c>
      <c r="B96" s="630"/>
      <c r="C96" s="630"/>
      <c r="D96" s="630"/>
      <c r="E96" s="630"/>
      <c r="F96" s="631">
        <f t="shared" si="1"/>
        <v>0</v>
      </c>
      <c r="G96" s="631"/>
    </row>
    <row r="97" spans="1:7" ht="30" customHeight="1">
      <c r="A97" s="374" t="s">
        <v>65</v>
      </c>
      <c r="B97" s="630"/>
      <c r="C97" s="630"/>
      <c r="D97" s="630"/>
      <c r="E97" s="630"/>
      <c r="F97" s="631">
        <f t="shared" si="1"/>
        <v>0</v>
      </c>
      <c r="G97" s="631"/>
    </row>
    <row r="98" spans="1:7" ht="30" customHeight="1">
      <c r="A98" s="374" t="s">
        <v>66</v>
      </c>
      <c r="B98" s="630"/>
      <c r="C98" s="630"/>
      <c r="D98" s="630"/>
      <c r="E98" s="630"/>
      <c r="F98" s="631">
        <f t="shared" si="1"/>
        <v>0</v>
      </c>
      <c r="G98" s="631"/>
    </row>
    <row r="99" spans="1:7" ht="30" customHeight="1">
      <c r="A99" s="374" t="s">
        <v>67</v>
      </c>
      <c r="B99" s="630"/>
      <c r="C99" s="630"/>
      <c r="D99" s="630"/>
      <c r="E99" s="630"/>
      <c r="F99" s="631">
        <f t="shared" si="1"/>
        <v>0</v>
      </c>
      <c r="G99" s="631"/>
    </row>
    <row r="100" spans="1:7" ht="30" customHeight="1">
      <c r="A100" s="374" t="s">
        <v>68</v>
      </c>
      <c r="B100" s="630"/>
      <c r="C100" s="630"/>
      <c r="D100" s="630"/>
      <c r="E100" s="630"/>
      <c r="F100" s="631">
        <f t="shared" si="1"/>
        <v>0</v>
      </c>
      <c r="G100" s="631"/>
    </row>
    <row r="101" spans="1:7" ht="30" customHeight="1">
      <c r="A101" s="374" t="s">
        <v>420</v>
      </c>
      <c r="B101" s="630"/>
      <c r="C101" s="630"/>
      <c r="D101" s="630"/>
      <c r="E101" s="630"/>
      <c r="F101" s="631">
        <f t="shared" si="1"/>
        <v>0</v>
      </c>
      <c r="G101" s="631"/>
    </row>
    <row r="102" spans="1:7" ht="30" customHeight="1">
      <c r="A102" s="374" t="s">
        <v>421</v>
      </c>
      <c r="B102" s="630"/>
      <c r="C102" s="630"/>
      <c r="D102" s="630"/>
      <c r="E102" s="630"/>
      <c r="F102" s="631">
        <f t="shared" si="1"/>
        <v>0</v>
      </c>
      <c r="G102" s="631"/>
    </row>
    <row r="103" spans="1:7" ht="30" customHeight="1">
      <c r="A103" s="374" t="s">
        <v>422</v>
      </c>
      <c r="B103" s="630"/>
      <c r="C103" s="630"/>
      <c r="D103" s="630"/>
      <c r="E103" s="630"/>
      <c r="F103" s="631">
        <f t="shared" si="1"/>
        <v>0</v>
      </c>
      <c r="G103" s="631"/>
    </row>
    <row r="104" spans="1:7" ht="30" customHeight="1">
      <c r="A104" s="374" t="s">
        <v>69</v>
      </c>
      <c r="B104" s="630"/>
      <c r="C104" s="630"/>
      <c r="D104" s="630"/>
      <c r="E104" s="630"/>
      <c r="F104" s="631">
        <f t="shared" si="1"/>
        <v>0</v>
      </c>
      <c r="G104" s="631"/>
    </row>
    <row r="105" spans="1:7" ht="30" customHeight="1">
      <c r="A105" s="374" t="s">
        <v>423</v>
      </c>
      <c r="B105" s="630"/>
      <c r="C105" s="630"/>
      <c r="D105" s="630"/>
      <c r="E105" s="630"/>
      <c r="F105" s="631">
        <f t="shared" si="1"/>
        <v>0</v>
      </c>
      <c r="G105" s="631"/>
    </row>
    <row r="106" spans="1:7" ht="30" customHeight="1">
      <c r="A106" s="374" t="s">
        <v>424</v>
      </c>
      <c r="B106" s="630"/>
      <c r="C106" s="630"/>
      <c r="D106" s="630"/>
      <c r="E106" s="630"/>
      <c r="F106" s="631">
        <f t="shared" si="1"/>
        <v>0</v>
      </c>
      <c r="G106" s="631"/>
    </row>
    <row r="107" spans="1:7" ht="30" customHeight="1">
      <c r="A107" s="374" t="s">
        <v>425</v>
      </c>
      <c r="B107" s="630"/>
      <c r="C107" s="630"/>
      <c r="D107" s="630"/>
      <c r="E107" s="630"/>
      <c r="F107" s="631">
        <f t="shared" si="1"/>
        <v>0</v>
      </c>
      <c r="G107" s="631"/>
    </row>
    <row r="108" spans="1:7" ht="30" customHeight="1">
      <c r="A108" s="374" t="s">
        <v>70</v>
      </c>
      <c r="B108" s="630"/>
      <c r="C108" s="630"/>
      <c r="D108" s="630"/>
      <c r="E108" s="630"/>
      <c r="F108" s="631">
        <f t="shared" si="1"/>
        <v>0</v>
      </c>
      <c r="G108" s="631"/>
    </row>
    <row r="109" spans="1:7" ht="30" customHeight="1">
      <c r="A109" s="374" t="s">
        <v>71</v>
      </c>
      <c r="B109" s="630"/>
      <c r="C109" s="630"/>
      <c r="D109" s="630"/>
      <c r="E109" s="630"/>
      <c r="F109" s="631">
        <f t="shared" si="1"/>
        <v>0</v>
      </c>
      <c r="G109" s="631"/>
    </row>
    <row r="110" spans="1:7" ht="30" customHeight="1">
      <c r="A110" s="374" t="s">
        <v>72</v>
      </c>
      <c r="B110" s="630"/>
      <c r="C110" s="630"/>
      <c r="D110" s="630"/>
      <c r="E110" s="630"/>
      <c r="F110" s="631">
        <f t="shared" si="1"/>
        <v>0</v>
      </c>
      <c r="G110" s="631"/>
    </row>
    <row r="111" spans="1:7" ht="30" customHeight="1">
      <c r="A111" s="374" t="s">
        <v>73</v>
      </c>
      <c r="B111" s="630"/>
      <c r="C111" s="630"/>
      <c r="D111" s="630"/>
      <c r="E111" s="630"/>
      <c r="F111" s="631">
        <f t="shared" si="1"/>
        <v>0</v>
      </c>
      <c r="G111" s="631"/>
    </row>
    <row r="112" spans="1:7" ht="30" customHeight="1">
      <c r="A112" s="374" t="s">
        <v>74</v>
      </c>
      <c r="B112" s="630"/>
      <c r="C112" s="630"/>
      <c r="D112" s="630"/>
      <c r="E112" s="630"/>
      <c r="F112" s="631">
        <f t="shared" si="1"/>
        <v>0</v>
      </c>
      <c r="G112" s="631"/>
    </row>
    <row r="113" spans="1:7" ht="30" customHeight="1">
      <c r="A113" s="374" t="s">
        <v>426</v>
      </c>
      <c r="B113" s="630"/>
      <c r="C113" s="630"/>
      <c r="D113" s="630"/>
      <c r="E113" s="630"/>
      <c r="F113" s="631">
        <f t="shared" si="1"/>
        <v>0</v>
      </c>
      <c r="G113" s="631"/>
    </row>
    <row r="114" spans="1:7" ht="30" customHeight="1">
      <c r="A114" s="374" t="s">
        <v>75</v>
      </c>
      <c r="B114" s="630"/>
      <c r="C114" s="630"/>
      <c r="D114" s="630"/>
      <c r="E114" s="630"/>
      <c r="F114" s="631">
        <f t="shared" si="1"/>
        <v>0</v>
      </c>
      <c r="G114" s="631"/>
    </row>
    <row r="115" spans="1:7" ht="30" customHeight="1">
      <c r="A115" s="374" t="s">
        <v>76</v>
      </c>
      <c r="B115" s="639"/>
      <c r="C115" s="639"/>
      <c r="D115" s="639"/>
      <c r="E115" s="639"/>
      <c r="F115" s="640">
        <f t="shared" si="1"/>
        <v>0</v>
      </c>
      <c r="G115" s="640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36" t="s">
        <v>526</v>
      </c>
      <c r="B118" s="636"/>
      <c r="C118" s="636"/>
      <c r="D118" s="636"/>
      <c r="E118" s="636"/>
      <c r="F118" s="636"/>
      <c r="G118" s="636"/>
      <c r="H118" s="636"/>
    </row>
    <row r="119" spans="1:13" s="420" customFormat="1" ht="23.25" customHeight="1">
      <c r="A119" s="524" t="s">
        <v>428</v>
      </c>
      <c r="B119" s="524"/>
      <c r="C119" s="524"/>
      <c r="D119" s="524"/>
      <c r="E119" s="524"/>
      <c r="F119" s="524"/>
      <c r="G119" s="524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4" t="s">
        <v>429</v>
      </c>
      <c r="B121" s="524"/>
      <c r="C121" s="524"/>
      <c r="D121" s="524"/>
      <c r="E121" s="524"/>
      <c r="F121" s="524"/>
      <c r="G121" s="524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3" t="s">
        <v>26</v>
      </c>
      <c r="B123" s="623"/>
      <c r="C123" s="623"/>
      <c r="D123" s="199"/>
      <c r="E123" s="199"/>
      <c r="F123" s="199"/>
      <c r="G123" s="199"/>
    </row>
    <row r="124" spans="1:3" ht="30" customHeight="1">
      <c r="A124" s="261" t="s">
        <v>386</v>
      </c>
      <c r="B124" s="637" t="s">
        <v>277</v>
      </c>
      <c r="C124" s="637"/>
    </row>
    <row r="125" spans="1:3" ht="30" customHeight="1">
      <c r="A125" s="240" t="s">
        <v>387</v>
      </c>
      <c r="B125" s="645" t="s">
        <v>557</v>
      </c>
      <c r="C125" s="638"/>
    </row>
    <row r="126" spans="1:3" ht="30" customHeight="1">
      <c r="A126" s="241" t="s">
        <v>388</v>
      </c>
      <c r="B126" s="641"/>
      <c r="C126" s="641"/>
    </row>
    <row r="127" spans="1:3" ht="15" customHeight="1">
      <c r="A127" s="68" t="s">
        <v>77</v>
      </c>
      <c r="B127" s="635">
        <f>SUM(B125:C126)</f>
        <v>0</v>
      </c>
      <c r="C127" s="635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2" t="s">
        <v>28</v>
      </c>
      <c r="B1" s="642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5" customHeight="1">
      <c r="A3" s="240" t="s">
        <v>390</v>
      </c>
      <c r="B3" s="306">
        <v>43</v>
      </c>
    </row>
    <row r="4" spans="1:4" ht="24.95" customHeight="1">
      <c r="A4" s="166" t="s">
        <v>391</v>
      </c>
      <c r="B4" s="307"/>
      <c r="D4" s="204"/>
    </row>
    <row r="5" spans="1:2" ht="24.95" customHeight="1">
      <c r="A5" s="241" t="s">
        <v>392</v>
      </c>
      <c r="B5" s="308"/>
    </row>
    <row r="6" spans="1:2" ht="10.5" customHeight="1">
      <c r="A6" s="643"/>
      <c r="B6" s="644"/>
    </row>
    <row r="7" spans="1:2" s="201" customFormat="1" ht="30" customHeight="1">
      <c r="A7" s="642" t="s">
        <v>29</v>
      </c>
      <c r="B7" s="642"/>
    </row>
    <row r="8" spans="1:2" ht="30" customHeight="1">
      <c r="A8" s="268" t="s">
        <v>393</v>
      </c>
      <c r="B8" s="269" t="s">
        <v>341</v>
      </c>
    </row>
    <row r="9" spans="1:2" ht="24.95" customHeight="1">
      <c r="A9" s="240" t="s">
        <v>394</v>
      </c>
      <c r="B9" s="306">
        <v>0</v>
      </c>
    </row>
    <row r="10" spans="1:2" ht="24.95" customHeight="1">
      <c r="A10" s="166" t="s">
        <v>395</v>
      </c>
      <c r="B10" s="307">
        <v>0</v>
      </c>
    </row>
    <row r="11" spans="1:2" ht="24.95" customHeight="1">
      <c r="A11" s="166" t="s">
        <v>396</v>
      </c>
      <c r="B11" s="307">
        <v>0</v>
      </c>
    </row>
    <row r="12" spans="1:2" ht="24.95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406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E9" sqref="E9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6" t="s">
        <v>443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</row>
    <row r="2" spans="1:26" ht="36.75" customHeight="1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492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12</v>
      </c>
      <c r="K10" s="367">
        <v>17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12</v>
      </c>
      <c r="Y10" s="221">
        <f t="shared" si="2"/>
        <v>17</v>
      </c>
      <c r="Z10" s="271">
        <f t="shared" si="0"/>
        <v>29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6</v>
      </c>
      <c r="K11" s="367">
        <v>13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6</v>
      </c>
      <c r="Y11" s="221">
        <f t="shared" si="2"/>
        <v>13</v>
      </c>
      <c r="Z11" s="271">
        <f t="shared" si="0"/>
        <v>19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8</v>
      </c>
      <c r="K12" s="367">
        <v>15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8</v>
      </c>
      <c r="Y12" s="221">
        <f t="shared" si="2"/>
        <v>15</v>
      </c>
      <c r="Z12" s="271">
        <f t="shared" si="0"/>
        <v>23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7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7</v>
      </c>
      <c r="Y14" s="221">
        <f t="shared" si="2"/>
        <v>2</v>
      </c>
      <c r="Z14" s="271">
        <f t="shared" si="0"/>
        <v>9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93</v>
      </c>
      <c r="K21" s="367">
        <v>43</v>
      </c>
      <c r="L21" s="366">
        <v>59</v>
      </c>
      <c r="M21" s="367">
        <v>29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152</v>
      </c>
      <c r="Y21" s="221">
        <f t="shared" si="2"/>
        <v>72</v>
      </c>
      <c r="Z21" s="271">
        <f t="shared" si="0"/>
        <v>224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126</v>
      </c>
      <c r="K48" s="273">
        <f t="shared" si="3"/>
        <v>90</v>
      </c>
      <c r="L48" s="273">
        <f t="shared" si="3"/>
        <v>59</v>
      </c>
      <c r="M48" s="273">
        <f t="shared" si="3"/>
        <v>29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185</v>
      </c>
      <c r="Y48" s="274">
        <f>SUM(Y4:Y47)</f>
        <v>120</v>
      </c>
      <c r="Z48" s="273">
        <f>X48+Y48</f>
        <v>305</v>
      </c>
    </row>
    <row r="49" spans="1:26" ht="9.95" customHeight="1">
      <c r="A49" s="525"/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4" t="s">
        <v>429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3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21" sqref="O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9" t="s">
        <v>444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30"/>
      <c r="Z1" s="531" t="s">
        <v>83</v>
      </c>
      <c r="AA1" s="532"/>
      <c r="AB1" s="533"/>
    </row>
    <row r="2" spans="1:28" s="53" customFormat="1" ht="19.5" customHeight="1">
      <c r="A2" s="534" t="s">
        <v>84</v>
      </c>
      <c r="B2" s="534" t="s">
        <v>85</v>
      </c>
      <c r="C2" s="534"/>
      <c r="D2" s="534" t="s">
        <v>86</v>
      </c>
      <c r="E2" s="534"/>
      <c r="F2" s="534" t="s">
        <v>87</v>
      </c>
      <c r="G2" s="534"/>
      <c r="H2" s="534" t="s">
        <v>88</v>
      </c>
      <c r="I2" s="534"/>
      <c r="J2" s="534" t="s">
        <v>89</v>
      </c>
      <c r="K2" s="534"/>
      <c r="L2" s="534" t="s">
        <v>90</v>
      </c>
      <c r="M2" s="534"/>
      <c r="N2" s="534" t="s">
        <v>91</v>
      </c>
      <c r="O2" s="534"/>
      <c r="P2" s="534" t="s">
        <v>92</v>
      </c>
      <c r="Q2" s="534"/>
      <c r="R2" s="534" t="s">
        <v>93</v>
      </c>
      <c r="S2" s="534"/>
      <c r="T2" s="534" t="s">
        <v>94</v>
      </c>
      <c r="U2" s="534"/>
      <c r="V2" s="534" t="s">
        <v>95</v>
      </c>
      <c r="W2" s="534"/>
      <c r="X2" s="534" t="s">
        <v>96</v>
      </c>
      <c r="Y2" s="534"/>
      <c r="Z2" s="534" t="s">
        <v>41</v>
      </c>
      <c r="AA2" s="534"/>
      <c r="AB2" s="534" t="s">
        <v>41</v>
      </c>
    </row>
    <row r="3" spans="1:28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4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>
        <v>1</v>
      </c>
      <c r="L10" s="314"/>
      <c r="M10" s="358">
        <v>5</v>
      </c>
      <c r="N10" s="314">
        <v>5</v>
      </c>
      <c r="O10" s="358">
        <v>3</v>
      </c>
      <c r="P10" s="314">
        <v>4</v>
      </c>
      <c r="Q10" s="358">
        <v>2</v>
      </c>
      <c r="R10" s="314">
        <v>3</v>
      </c>
      <c r="S10" s="358">
        <v>4</v>
      </c>
      <c r="T10" s="314"/>
      <c r="U10" s="358"/>
      <c r="V10" s="314"/>
      <c r="W10" s="358">
        <v>1</v>
      </c>
      <c r="X10" s="314"/>
      <c r="Y10" s="358"/>
      <c r="Z10" s="225">
        <f t="shared" si="0"/>
        <v>12</v>
      </c>
      <c r="AA10" s="225">
        <f t="shared" si="0"/>
        <v>17</v>
      </c>
      <c r="AB10" s="225">
        <f t="shared" si="1"/>
        <v>29</v>
      </c>
      <c r="AC10" s="212">
        <f>'Quadro 1'!X10</f>
        <v>12</v>
      </c>
      <c r="AD10" s="212">
        <f>'Quadro 1'!Y10</f>
        <v>17</v>
      </c>
      <c r="AE10" s="212">
        <f>'Quadro 1'!Z10</f>
        <v>29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1</v>
      </c>
      <c r="K11" s="358"/>
      <c r="L11" s="314"/>
      <c r="M11" s="358">
        <v>4</v>
      </c>
      <c r="N11" s="314">
        <v>1</v>
      </c>
      <c r="O11" s="358">
        <v>1</v>
      </c>
      <c r="P11" s="314">
        <v>3</v>
      </c>
      <c r="Q11" s="358">
        <v>1</v>
      </c>
      <c r="R11" s="314">
        <v>1</v>
      </c>
      <c r="S11" s="358">
        <v>4</v>
      </c>
      <c r="T11" s="314"/>
      <c r="U11" s="358">
        <v>1</v>
      </c>
      <c r="V11" s="314"/>
      <c r="W11" s="358">
        <v>2</v>
      </c>
      <c r="X11" s="314"/>
      <c r="Y11" s="358"/>
      <c r="Z11" s="225">
        <f t="shared" si="0"/>
        <v>6</v>
      </c>
      <c r="AA11" s="225">
        <f t="shared" si="0"/>
        <v>13</v>
      </c>
      <c r="AB11" s="225">
        <f t="shared" si="1"/>
        <v>19</v>
      </c>
      <c r="AC11" s="212">
        <f>'Quadro 1'!X11</f>
        <v>6</v>
      </c>
      <c r="AD11" s="212">
        <f>'Quadro 1'!Y11</f>
        <v>13</v>
      </c>
      <c r="AE11" s="212">
        <f>'Quadro 1'!Z11</f>
        <v>19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>
        <v>1</v>
      </c>
      <c r="J12" s="314"/>
      <c r="K12" s="358"/>
      <c r="L12" s="314"/>
      <c r="M12" s="358">
        <v>2</v>
      </c>
      <c r="N12" s="314">
        <v>3</v>
      </c>
      <c r="O12" s="358">
        <v>3</v>
      </c>
      <c r="P12" s="314">
        <v>1</v>
      </c>
      <c r="Q12" s="358">
        <v>4</v>
      </c>
      <c r="R12" s="314">
        <v>3</v>
      </c>
      <c r="S12" s="358">
        <v>3</v>
      </c>
      <c r="T12" s="314"/>
      <c r="U12" s="358">
        <v>2</v>
      </c>
      <c r="V12" s="314"/>
      <c r="W12" s="358"/>
      <c r="X12" s="314"/>
      <c r="Y12" s="358"/>
      <c r="Z12" s="225">
        <f t="shared" si="0"/>
        <v>8</v>
      </c>
      <c r="AA12" s="225">
        <f t="shared" si="0"/>
        <v>15</v>
      </c>
      <c r="AB12" s="225">
        <f t="shared" si="1"/>
        <v>23</v>
      </c>
      <c r="AC12" s="212">
        <f>'Quadro 1'!X12</f>
        <v>8</v>
      </c>
      <c r="AD12" s="212">
        <f>'Quadro 1'!Y12</f>
        <v>15</v>
      </c>
      <c r="AE12" s="212">
        <f>'Quadro 1'!Z12</f>
        <v>23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4</v>
      </c>
      <c r="M14" s="358">
        <v>1</v>
      </c>
      <c r="N14" s="314">
        <v>3</v>
      </c>
      <c r="O14" s="358"/>
      <c r="P14" s="314"/>
      <c r="Q14" s="358"/>
      <c r="R14" s="314"/>
      <c r="S14" s="358"/>
      <c r="T14" s="314"/>
      <c r="U14" s="358"/>
      <c r="V14" s="314"/>
      <c r="W14" s="358">
        <v>1</v>
      </c>
      <c r="X14" s="314"/>
      <c r="Y14" s="358"/>
      <c r="Z14" s="225">
        <f t="shared" si="0"/>
        <v>7</v>
      </c>
      <c r="AA14" s="225">
        <f t="shared" si="0"/>
        <v>2</v>
      </c>
      <c r="AB14" s="225">
        <f t="shared" si="1"/>
        <v>9</v>
      </c>
      <c r="AC14" s="212">
        <f>'Quadro 1'!X14</f>
        <v>7</v>
      </c>
      <c r="AD14" s="212">
        <f>'Quadro 1'!Y14</f>
        <v>2</v>
      </c>
      <c r="AE14" s="212">
        <f>'Quadro 1'!Z14</f>
        <v>9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>
        <v>2</v>
      </c>
      <c r="E21" s="358">
        <v>2</v>
      </c>
      <c r="F21" s="314">
        <v>5</v>
      </c>
      <c r="G21" s="358">
        <v>4</v>
      </c>
      <c r="H21" s="314">
        <v>9</v>
      </c>
      <c r="I21" s="358">
        <v>3</v>
      </c>
      <c r="J21" s="314">
        <v>9</v>
      </c>
      <c r="K21" s="358">
        <v>6</v>
      </c>
      <c r="L21" s="314">
        <v>20</v>
      </c>
      <c r="M21" s="358">
        <v>13</v>
      </c>
      <c r="N21" s="314">
        <v>34</v>
      </c>
      <c r="O21" s="358">
        <v>20</v>
      </c>
      <c r="P21" s="314">
        <v>47</v>
      </c>
      <c r="Q21" s="358">
        <v>12</v>
      </c>
      <c r="R21" s="314">
        <v>14</v>
      </c>
      <c r="S21" s="358">
        <v>4</v>
      </c>
      <c r="T21" s="314">
        <v>10</v>
      </c>
      <c r="U21" s="358">
        <v>8</v>
      </c>
      <c r="V21" s="314">
        <v>2</v>
      </c>
      <c r="W21" s="358"/>
      <c r="X21" s="314"/>
      <c r="Y21" s="358"/>
      <c r="Z21" s="225">
        <f t="shared" si="2"/>
        <v>152</v>
      </c>
      <c r="AA21" s="225">
        <f t="shared" si="2"/>
        <v>72</v>
      </c>
      <c r="AB21" s="225">
        <f t="shared" si="1"/>
        <v>224</v>
      </c>
      <c r="AC21" s="212">
        <f>'Quadro 1'!X21</f>
        <v>152</v>
      </c>
      <c r="AD21" s="212">
        <f>'Quadro 1'!Y21</f>
        <v>72</v>
      </c>
      <c r="AE21" s="212">
        <f>'Quadro 1'!Z21</f>
        <v>224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2</v>
      </c>
      <c r="E48" s="226">
        <f t="shared" si="3"/>
        <v>2</v>
      </c>
      <c r="F48" s="226">
        <f t="shared" si="3"/>
        <v>5</v>
      </c>
      <c r="G48" s="226">
        <f t="shared" si="3"/>
        <v>4</v>
      </c>
      <c r="H48" s="226">
        <f t="shared" si="3"/>
        <v>10</v>
      </c>
      <c r="I48" s="226">
        <f t="shared" si="3"/>
        <v>5</v>
      </c>
      <c r="J48" s="226">
        <f t="shared" si="3"/>
        <v>10</v>
      </c>
      <c r="K48" s="226">
        <f t="shared" si="3"/>
        <v>7</v>
      </c>
      <c r="L48" s="226">
        <f t="shared" si="3"/>
        <v>24</v>
      </c>
      <c r="M48" s="226">
        <f t="shared" si="3"/>
        <v>25</v>
      </c>
      <c r="N48" s="226">
        <f t="shared" si="3"/>
        <v>46</v>
      </c>
      <c r="O48" s="226">
        <f t="shared" si="3"/>
        <v>28</v>
      </c>
      <c r="P48" s="226">
        <f t="shared" si="3"/>
        <v>55</v>
      </c>
      <c r="Q48" s="226">
        <f t="shared" si="3"/>
        <v>19</v>
      </c>
      <c r="R48" s="226">
        <f t="shared" si="3"/>
        <v>21</v>
      </c>
      <c r="S48" s="226">
        <f t="shared" si="3"/>
        <v>15</v>
      </c>
      <c r="T48" s="226">
        <f t="shared" si="3"/>
        <v>10</v>
      </c>
      <c r="U48" s="226">
        <f t="shared" si="3"/>
        <v>11</v>
      </c>
      <c r="V48" s="226">
        <f t="shared" si="3"/>
        <v>2</v>
      </c>
      <c r="W48" s="226">
        <f t="shared" si="3"/>
        <v>4</v>
      </c>
      <c r="X48" s="226">
        <f t="shared" si="3"/>
        <v>0</v>
      </c>
      <c r="Y48" s="226">
        <f t="shared" si="3"/>
        <v>0</v>
      </c>
      <c r="Z48" s="226">
        <f t="shared" si="3"/>
        <v>185</v>
      </c>
      <c r="AA48" s="226">
        <f t="shared" si="3"/>
        <v>120</v>
      </c>
      <c r="AB48" s="226">
        <f>Z48+AA48</f>
        <v>305</v>
      </c>
    </row>
    <row r="49" spans="1:28" s="53" customFormat="1" ht="9.95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Z49" s="70">
        <f>'Quadro 1'!X48</f>
        <v>185</v>
      </c>
      <c r="AA49" s="70">
        <f>'Quadro 1'!Y48</f>
        <v>120</v>
      </c>
      <c r="AB49" s="70">
        <f>'Quadro 1'!Z48</f>
        <v>305</v>
      </c>
    </row>
    <row r="50" spans="1:28" s="53" customFormat="1" ht="21.75" customHeight="1">
      <c r="A50" s="534" t="s">
        <v>78</v>
      </c>
      <c r="B50" s="534" t="s">
        <v>85</v>
      </c>
      <c r="C50" s="534"/>
      <c r="D50" s="534" t="s">
        <v>86</v>
      </c>
      <c r="E50" s="534"/>
      <c r="F50" s="534" t="s">
        <v>87</v>
      </c>
      <c r="G50" s="534"/>
      <c r="H50" s="534" t="s">
        <v>88</v>
      </c>
      <c r="I50" s="534"/>
      <c r="J50" s="534" t="s">
        <v>89</v>
      </c>
      <c r="K50" s="534"/>
      <c r="L50" s="534" t="s">
        <v>90</v>
      </c>
      <c r="M50" s="534"/>
      <c r="N50" s="534" t="s">
        <v>91</v>
      </c>
      <c r="O50" s="534"/>
      <c r="P50" s="534" t="s">
        <v>92</v>
      </c>
      <c r="Q50" s="534"/>
      <c r="R50" s="534" t="s">
        <v>93</v>
      </c>
      <c r="S50" s="534"/>
      <c r="T50" s="534" t="s">
        <v>94</v>
      </c>
      <c r="U50" s="534"/>
      <c r="V50" s="534" t="s">
        <v>95</v>
      </c>
      <c r="W50" s="534"/>
      <c r="X50" s="534" t="s">
        <v>96</v>
      </c>
      <c r="Y50" s="534"/>
      <c r="Z50" s="534" t="s">
        <v>41</v>
      </c>
      <c r="AA50" s="534"/>
      <c r="AB50" s="534" t="s">
        <v>41</v>
      </c>
    </row>
    <row r="51" spans="1:28" s="53" customFormat="1" ht="15" customHeight="1">
      <c r="A51" s="534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4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S22" sqref="S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9" t="s">
        <v>445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30"/>
      <c r="T1" s="531" t="s">
        <v>83</v>
      </c>
      <c r="U1" s="532"/>
      <c r="V1" s="533"/>
    </row>
    <row r="2" spans="1:22" s="53" customFormat="1" ht="15" customHeight="1">
      <c r="A2" s="534" t="s">
        <v>97</v>
      </c>
      <c r="B2" s="534" t="s">
        <v>98</v>
      </c>
      <c r="C2" s="534"/>
      <c r="D2" s="534" t="s">
        <v>99</v>
      </c>
      <c r="E2" s="534"/>
      <c r="F2" s="534" t="s">
        <v>100</v>
      </c>
      <c r="G2" s="534"/>
      <c r="H2" s="534" t="s">
        <v>101</v>
      </c>
      <c r="I2" s="534"/>
      <c r="J2" s="534" t="s">
        <v>102</v>
      </c>
      <c r="K2" s="534"/>
      <c r="L2" s="534" t="s">
        <v>103</v>
      </c>
      <c r="M2" s="534"/>
      <c r="N2" s="534" t="s">
        <v>104</v>
      </c>
      <c r="O2" s="534"/>
      <c r="P2" s="534" t="s">
        <v>105</v>
      </c>
      <c r="Q2" s="534"/>
      <c r="R2" s="534" t="s">
        <v>106</v>
      </c>
      <c r="S2" s="534"/>
      <c r="T2" s="534" t="s">
        <v>41</v>
      </c>
      <c r="U2" s="534"/>
      <c r="V2" s="534" t="s">
        <v>41</v>
      </c>
    </row>
    <row r="3" spans="1:22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4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>
        <v>1</v>
      </c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2</v>
      </c>
      <c r="C10" s="367">
        <v>2</v>
      </c>
      <c r="D10" s="314">
        <v>1</v>
      </c>
      <c r="E10" s="358">
        <v>3</v>
      </c>
      <c r="F10" s="314"/>
      <c r="G10" s="358">
        <v>1</v>
      </c>
      <c r="H10" s="314">
        <v>4</v>
      </c>
      <c r="I10" s="358">
        <v>6</v>
      </c>
      <c r="J10" s="314">
        <v>4</v>
      </c>
      <c r="K10" s="358">
        <v>3</v>
      </c>
      <c r="L10" s="314">
        <v>1</v>
      </c>
      <c r="M10" s="358">
        <v>1</v>
      </c>
      <c r="N10" s="314"/>
      <c r="O10" s="358"/>
      <c r="P10" s="314"/>
      <c r="Q10" s="358"/>
      <c r="R10" s="314"/>
      <c r="S10" s="358">
        <v>1</v>
      </c>
      <c r="T10" s="225">
        <f t="shared" si="0"/>
        <v>12</v>
      </c>
      <c r="U10" s="225">
        <f t="shared" si="0"/>
        <v>17</v>
      </c>
      <c r="V10" s="225">
        <f t="shared" si="1"/>
        <v>29</v>
      </c>
      <c r="W10" s="212">
        <f>'Quadro 1'!X10</f>
        <v>12</v>
      </c>
      <c r="X10" s="212">
        <f>'Quadro 1'!Y10</f>
        <v>17</v>
      </c>
      <c r="Y10" s="212">
        <f>'Quadro 1'!Z10</f>
        <v>29</v>
      </c>
    </row>
    <row r="11" spans="1:25" s="69" customFormat="1" ht="24.95" customHeight="1">
      <c r="A11" s="374" t="s">
        <v>46</v>
      </c>
      <c r="B11" s="366">
        <v>1</v>
      </c>
      <c r="C11" s="367"/>
      <c r="D11" s="314"/>
      <c r="E11" s="358">
        <v>6</v>
      </c>
      <c r="F11" s="314"/>
      <c r="G11" s="358"/>
      <c r="H11" s="314">
        <v>1</v>
      </c>
      <c r="I11" s="358">
        <v>2</v>
      </c>
      <c r="J11" s="314">
        <v>2</v>
      </c>
      <c r="K11" s="358">
        <v>1</v>
      </c>
      <c r="L11" s="314">
        <v>2</v>
      </c>
      <c r="M11" s="358">
        <v>3</v>
      </c>
      <c r="N11" s="314"/>
      <c r="O11" s="358"/>
      <c r="P11" s="314"/>
      <c r="Q11" s="358"/>
      <c r="R11" s="314"/>
      <c r="S11" s="358">
        <v>1</v>
      </c>
      <c r="T11" s="225">
        <f t="shared" si="0"/>
        <v>6</v>
      </c>
      <c r="U11" s="225">
        <f t="shared" si="0"/>
        <v>13</v>
      </c>
      <c r="V11" s="225">
        <f t="shared" si="1"/>
        <v>19</v>
      </c>
      <c r="W11" s="212">
        <f>'Quadro 1'!X11</f>
        <v>6</v>
      </c>
      <c r="X11" s="212">
        <f>'Quadro 1'!Y11</f>
        <v>13</v>
      </c>
      <c r="Y11" s="212">
        <f>'Quadro 1'!Z11</f>
        <v>19</v>
      </c>
    </row>
    <row r="12" spans="1:25" s="69" customFormat="1" ht="24.95" customHeight="1">
      <c r="A12" s="374" t="s">
        <v>47</v>
      </c>
      <c r="B12" s="366">
        <v>5</v>
      </c>
      <c r="C12" s="367">
        <v>5</v>
      </c>
      <c r="D12" s="314"/>
      <c r="E12" s="358">
        <v>5</v>
      </c>
      <c r="F12" s="314"/>
      <c r="G12" s="358"/>
      <c r="H12" s="314"/>
      <c r="I12" s="358">
        <v>2</v>
      </c>
      <c r="J12" s="314">
        <v>3</v>
      </c>
      <c r="K12" s="358">
        <v>3</v>
      </c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8</v>
      </c>
      <c r="U12" s="225">
        <f t="shared" si="0"/>
        <v>15</v>
      </c>
      <c r="V12" s="225">
        <f t="shared" si="1"/>
        <v>23</v>
      </c>
      <c r="W12" s="212">
        <f>'Quadro 1'!X12</f>
        <v>8</v>
      </c>
      <c r="X12" s="212">
        <f>'Quadro 1'!Y12</f>
        <v>15</v>
      </c>
      <c r="Y12" s="212">
        <f>'Quadro 1'!Z12</f>
        <v>23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>
        <v>2</v>
      </c>
      <c r="G14" s="358"/>
      <c r="H14" s="314">
        <v>2</v>
      </c>
      <c r="I14" s="358">
        <v>1</v>
      </c>
      <c r="J14" s="314">
        <v>3</v>
      </c>
      <c r="K14" s="358"/>
      <c r="L14" s="314"/>
      <c r="M14" s="358">
        <v>1</v>
      </c>
      <c r="N14" s="314"/>
      <c r="O14" s="358"/>
      <c r="P14" s="314"/>
      <c r="Q14" s="358"/>
      <c r="R14" s="314"/>
      <c r="S14" s="358"/>
      <c r="T14" s="225">
        <f t="shared" si="0"/>
        <v>7</v>
      </c>
      <c r="U14" s="225">
        <f t="shared" si="0"/>
        <v>2</v>
      </c>
      <c r="V14" s="225">
        <f t="shared" si="1"/>
        <v>9</v>
      </c>
      <c r="W14" s="212">
        <f>'Quadro 1'!X14</f>
        <v>7</v>
      </c>
      <c r="X14" s="212">
        <f>'Quadro 1'!Y14</f>
        <v>2</v>
      </c>
      <c r="Y14" s="212">
        <f>'Quadro 1'!Z14</f>
        <v>9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54</v>
      </c>
      <c r="C21" s="367">
        <v>28</v>
      </c>
      <c r="D21" s="314">
        <v>1</v>
      </c>
      <c r="E21" s="358"/>
      <c r="F21" s="314">
        <v>3</v>
      </c>
      <c r="G21" s="358">
        <v>2</v>
      </c>
      <c r="H21" s="314">
        <v>19</v>
      </c>
      <c r="I21" s="358">
        <v>13</v>
      </c>
      <c r="J21" s="314">
        <v>36</v>
      </c>
      <c r="K21" s="358">
        <v>14</v>
      </c>
      <c r="L21" s="314">
        <v>30</v>
      </c>
      <c r="M21" s="358">
        <v>9</v>
      </c>
      <c r="N21" s="314">
        <v>3</v>
      </c>
      <c r="O21" s="358">
        <v>3</v>
      </c>
      <c r="P21" s="314">
        <v>6</v>
      </c>
      <c r="Q21" s="358">
        <v>2</v>
      </c>
      <c r="R21" s="314"/>
      <c r="S21" s="358">
        <v>1</v>
      </c>
      <c r="T21" s="225">
        <f t="shared" si="0"/>
        <v>152</v>
      </c>
      <c r="U21" s="225">
        <f t="shared" si="0"/>
        <v>72</v>
      </c>
      <c r="V21" s="225">
        <f t="shared" si="1"/>
        <v>224</v>
      </c>
      <c r="W21" s="212">
        <f>'Quadro 1'!X21</f>
        <v>152</v>
      </c>
      <c r="X21" s="212">
        <f>'Quadro 1'!Y21</f>
        <v>72</v>
      </c>
      <c r="Y21" s="212">
        <f>'Quadro 1'!Z21</f>
        <v>224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62</v>
      </c>
      <c r="C48" s="226">
        <f t="shared" si="2"/>
        <v>35</v>
      </c>
      <c r="D48" s="226">
        <f t="shared" si="2"/>
        <v>2</v>
      </c>
      <c r="E48" s="226">
        <f t="shared" si="2"/>
        <v>14</v>
      </c>
      <c r="F48" s="226">
        <f t="shared" si="2"/>
        <v>5</v>
      </c>
      <c r="G48" s="226">
        <f t="shared" si="2"/>
        <v>3</v>
      </c>
      <c r="H48" s="226">
        <f t="shared" si="2"/>
        <v>26</v>
      </c>
      <c r="I48" s="226">
        <f t="shared" si="2"/>
        <v>25</v>
      </c>
      <c r="J48" s="226">
        <f t="shared" si="2"/>
        <v>48</v>
      </c>
      <c r="K48" s="226">
        <f t="shared" si="2"/>
        <v>21</v>
      </c>
      <c r="L48" s="226">
        <f t="shared" si="2"/>
        <v>33</v>
      </c>
      <c r="M48" s="226">
        <f t="shared" si="2"/>
        <v>14</v>
      </c>
      <c r="N48" s="226">
        <f t="shared" si="2"/>
        <v>3</v>
      </c>
      <c r="O48" s="226">
        <f t="shared" si="2"/>
        <v>3</v>
      </c>
      <c r="P48" s="226">
        <f t="shared" si="2"/>
        <v>6</v>
      </c>
      <c r="Q48" s="226">
        <f t="shared" si="2"/>
        <v>2</v>
      </c>
      <c r="R48" s="226">
        <f t="shared" si="2"/>
        <v>0</v>
      </c>
      <c r="S48" s="226">
        <f t="shared" si="2"/>
        <v>3</v>
      </c>
      <c r="T48" s="226">
        <f>SUM(T4:T47)</f>
        <v>185</v>
      </c>
      <c r="U48" s="226">
        <f>SUM(U4:U47)</f>
        <v>120</v>
      </c>
      <c r="V48" s="226">
        <f>T48+U48</f>
        <v>305</v>
      </c>
    </row>
    <row r="49" spans="20:22" s="53" customFormat="1" ht="9.95" customHeight="1">
      <c r="T49" s="71">
        <f>'Quadro 1'!X48</f>
        <v>185</v>
      </c>
      <c r="U49" s="71">
        <f>'Quadro 1'!Y48</f>
        <v>120</v>
      </c>
      <c r="V49" s="71">
        <f>'Quadro 1'!Z48</f>
        <v>305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4" t="s">
        <v>429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pans="1:26" s="476" customFormat="1" ht="14.25" customHeight="1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22" sqref="B2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9" t="s">
        <v>446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30"/>
      <c r="V1" s="531" t="s">
        <v>83</v>
      </c>
      <c r="W1" s="532"/>
      <c r="X1" s="533"/>
    </row>
    <row r="2" spans="1:24" s="72" customFormat="1" ht="24.95" customHeight="1">
      <c r="A2" s="534" t="s">
        <v>107</v>
      </c>
      <c r="B2" s="534" t="s">
        <v>108</v>
      </c>
      <c r="C2" s="534"/>
      <c r="D2" s="534" t="s">
        <v>109</v>
      </c>
      <c r="E2" s="534"/>
      <c r="F2" s="534" t="s">
        <v>110</v>
      </c>
      <c r="G2" s="534"/>
      <c r="H2" s="534" t="s">
        <v>111</v>
      </c>
      <c r="I2" s="534"/>
      <c r="J2" s="534" t="s">
        <v>112</v>
      </c>
      <c r="K2" s="534"/>
      <c r="L2" s="534" t="s">
        <v>113</v>
      </c>
      <c r="M2" s="534"/>
      <c r="N2" s="534" t="s">
        <v>114</v>
      </c>
      <c r="O2" s="534"/>
      <c r="P2" s="534" t="s">
        <v>115</v>
      </c>
      <c r="Q2" s="534"/>
      <c r="R2" s="534" t="s">
        <v>116</v>
      </c>
      <c r="S2" s="534"/>
      <c r="T2" s="534" t="s">
        <v>117</v>
      </c>
      <c r="U2" s="534"/>
      <c r="V2" s="534" t="s">
        <v>41</v>
      </c>
      <c r="W2" s="534"/>
      <c r="X2" s="534" t="s">
        <v>77</v>
      </c>
    </row>
    <row r="3" spans="1:24" s="72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4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1</v>
      </c>
      <c r="N10" s="314"/>
      <c r="O10" s="358"/>
      <c r="P10" s="314">
        <v>6</v>
      </c>
      <c r="Q10" s="358">
        <v>14</v>
      </c>
      <c r="R10" s="314">
        <v>5</v>
      </c>
      <c r="S10" s="358">
        <v>2</v>
      </c>
      <c r="T10" s="314">
        <v>1</v>
      </c>
      <c r="U10" s="358"/>
      <c r="V10" s="225">
        <f t="shared" si="0"/>
        <v>12</v>
      </c>
      <c r="W10" s="225">
        <f t="shared" si="0"/>
        <v>17</v>
      </c>
      <c r="X10" s="225">
        <f t="shared" si="1"/>
        <v>29</v>
      </c>
      <c r="Y10" s="73">
        <f>'Quadro 1'!X10</f>
        <v>12</v>
      </c>
      <c r="Z10" s="73">
        <f>'Quadro 1'!Y10</f>
        <v>17</v>
      </c>
      <c r="AA10" s="73">
        <f>'Quadro 1'!Z10</f>
        <v>29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>
        <v>2</v>
      </c>
      <c r="J11" s="314"/>
      <c r="K11" s="358"/>
      <c r="L11" s="314">
        <v>5</v>
      </c>
      <c r="M11" s="358">
        <v>8</v>
      </c>
      <c r="N11" s="314"/>
      <c r="O11" s="358"/>
      <c r="P11" s="314">
        <v>1</v>
      </c>
      <c r="Q11" s="358">
        <v>2</v>
      </c>
      <c r="R11" s="314"/>
      <c r="S11" s="358"/>
      <c r="T11" s="314"/>
      <c r="U11" s="358"/>
      <c r="V11" s="225">
        <f t="shared" si="0"/>
        <v>6</v>
      </c>
      <c r="W11" s="225">
        <f t="shared" si="0"/>
        <v>13</v>
      </c>
      <c r="X11" s="225">
        <f t="shared" si="1"/>
        <v>19</v>
      </c>
      <c r="Y11" s="73">
        <f>'Quadro 1'!X11</f>
        <v>6</v>
      </c>
      <c r="Z11" s="73">
        <f>'Quadro 1'!Y11</f>
        <v>13</v>
      </c>
      <c r="AA11" s="73">
        <f>'Quadro 1'!Z11</f>
        <v>19</v>
      </c>
    </row>
    <row r="12" spans="1:27" s="74" customFormat="1" ht="24.95" customHeight="1">
      <c r="A12" s="374" t="s">
        <v>47</v>
      </c>
      <c r="B12" s="366"/>
      <c r="C12" s="367"/>
      <c r="D12" s="314">
        <v>1</v>
      </c>
      <c r="E12" s="358">
        <v>1</v>
      </c>
      <c r="F12" s="314">
        <v>1</v>
      </c>
      <c r="G12" s="358">
        <v>1</v>
      </c>
      <c r="H12" s="314">
        <v>2</v>
      </c>
      <c r="I12" s="358">
        <v>7</v>
      </c>
      <c r="J12" s="314"/>
      <c r="K12" s="358"/>
      <c r="L12" s="314">
        <v>4</v>
      </c>
      <c r="M12" s="358">
        <v>5</v>
      </c>
      <c r="N12" s="314"/>
      <c r="O12" s="358"/>
      <c r="P12" s="314"/>
      <c r="Q12" s="358">
        <v>1</v>
      </c>
      <c r="R12" s="314"/>
      <c r="S12" s="358"/>
      <c r="T12" s="314"/>
      <c r="U12" s="358"/>
      <c r="V12" s="225">
        <f t="shared" si="0"/>
        <v>8</v>
      </c>
      <c r="W12" s="225">
        <f t="shared" si="0"/>
        <v>15</v>
      </c>
      <c r="X12" s="225">
        <f t="shared" si="1"/>
        <v>23</v>
      </c>
      <c r="Y12" s="73">
        <f>'Quadro 1'!X12</f>
        <v>8</v>
      </c>
      <c r="Z12" s="73">
        <f>'Quadro 1'!Y12</f>
        <v>15</v>
      </c>
      <c r="AA12" s="73">
        <f>'Quadro 1'!Z12</f>
        <v>23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3</v>
      </c>
      <c r="M14" s="358">
        <v>1</v>
      </c>
      <c r="N14" s="314"/>
      <c r="O14" s="358"/>
      <c r="P14" s="314">
        <v>3</v>
      </c>
      <c r="Q14" s="358">
        <v>1</v>
      </c>
      <c r="R14" s="314">
        <v>1</v>
      </c>
      <c r="S14" s="358"/>
      <c r="T14" s="314"/>
      <c r="U14" s="358"/>
      <c r="V14" s="225">
        <f t="shared" si="0"/>
        <v>7</v>
      </c>
      <c r="W14" s="225">
        <f t="shared" si="0"/>
        <v>2</v>
      </c>
      <c r="X14" s="225">
        <f t="shared" si="1"/>
        <v>9</v>
      </c>
      <c r="Y14" s="73">
        <f>'Quadro 1'!X14</f>
        <v>7</v>
      </c>
      <c r="Z14" s="73">
        <f>'Quadro 1'!Y14</f>
        <v>2</v>
      </c>
      <c r="AA14" s="73">
        <f>'Quadro 1'!Z14</f>
        <v>9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22</v>
      </c>
      <c r="Q21" s="358">
        <v>13</v>
      </c>
      <c r="R21" s="314">
        <v>49</v>
      </c>
      <c r="S21" s="358">
        <v>22</v>
      </c>
      <c r="T21" s="314">
        <v>81</v>
      </c>
      <c r="U21" s="358">
        <v>37</v>
      </c>
      <c r="V21" s="225">
        <f t="shared" si="0"/>
        <v>152</v>
      </c>
      <c r="W21" s="225">
        <f t="shared" si="0"/>
        <v>72</v>
      </c>
      <c r="X21" s="225">
        <f t="shared" si="1"/>
        <v>224</v>
      </c>
      <c r="Y21" s="73">
        <f>'Quadro 1'!X21</f>
        <v>152</v>
      </c>
      <c r="Z21" s="73">
        <f>'Quadro 1'!Y21</f>
        <v>72</v>
      </c>
      <c r="AA21" s="73">
        <f>'Quadro 1'!Z21</f>
        <v>224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1</v>
      </c>
      <c r="F48" s="226">
        <f t="shared" si="2"/>
        <v>1</v>
      </c>
      <c r="G48" s="226">
        <f t="shared" si="2"/>
        <v>2</v>
      </c>
      <c r="H48" s="226">
        <f t="shared" si="2"/>
        <v>2</v>
      </c>
      <c r="I48" s="226">
        <f t="shared" si="2"/>
        <v>9</v>
      </c>
      <c r="J48" s="226">
        <f t="shared" si="2"/>
        <v>0</v>
      </c>
      <c r="K48" s="226">
        <f t="shared" si="2"/>
        <v>0</v>
      </c>
      <c r="L48" s="226">
        <f t="shared" si="2"/>
        <v>12</v>
      </c>
      <c r="M48" s="226">
        <f t="shared" si="2"/>
        <v>15</v>
      </c>
      <c r="N48" s="226">
        <f t="shared" si="2"/>
        <v>0</v>
      </c>
      <c r="O48" s="226">
        <f t="shared" si="2"/>
        <v>0</v>
      </c>
      <c r="P48" s="226">
        <f t="shared" si="2"/>
        <v>32</v>
      </c>
      <c r="Q48" s="226">
        <f t="shared" si="2"/>
        <v>31</v>
      </c>
      <c r="R48" s="226">
        <f t="shared" si="2"/>
        <v>55</v>
      </c>
      <c r="S48" s="226">
        <f t="shared" si="2"/>
        <v>25</v>
      </c>
      <c r="T48" s="226">
        <f t="shared" si="2"/>
        <v>82</v>
      </c>
      <c r="U48" s="226">
        <f t="shared" si="2"/>
        <v>37</v>
      </c>
      <c r="V48" s="226">
        <f t="shared" si="2"/>
        <v>185</v>
      </c>
      <c r="W48" s="226">
        <f t="shared" si="2"/>
        <v>120</v>
      </c>
      <c r="X48" s="226">
        <f>V48+W48</f>
        <v>305</v>
      </c>
    </row>
    <row r="49" spans="1:24" s="53" customFormat="1" ht="9.95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75"/>
      <c r="V49" s="70">
        <f>'Quadro 1'!X48</f>
        <v>185</v>
      </c>
      <c r="W49" s="70">
        <f>'Quadro 1'!Y48</f>
        <v>120</v>
      </c>
      <c r="X49" s="70">
        <f>'Quadro 1'!Z48</f>
        <v>305</v>
      </c>
    </row>
    <row r="50" spans="1:24" s="72" customFormat="1" ht="24.95" customHeight="1">
      <c r="A50" s="534" t="s">
        <v>107</v>
      </c>
      <c r="B50" s="534" t="s">
        <v>108</v>
      </c>
      <c r="C50" s="534"/>
      <c r="D50" s="534" t="s">
        <v>109</v>
      </c>
      <c r="E50" s="534"/>
      <c r="F50" s="534" t="s">
        <v>110</v>
      </c>
      <c r="G50" s="534"/>
      <c r="H50" s="534" t="s">
        <v>111</v>
      </c>
      <c r="I50" s="534"/>
      <c r="J50" s="534" t="s">
        <v>112</v>
      </c>
      <c r="K50" s="534"/>
      <c r="L50" s="534" t="s">
        <v>113</v>
      </c>
      <c r="M50" s="534"/>
      <c r="N50" s="534" t="s">
        <v>114</v>
      </c>
      <c r="O50" s="534"/>
      <c r="P50" s="534" t="s">
        <v>115</v>
      </c>
      <c r="Q50" s="534"/>
      <c r="R50" s="534" t="s">
        <v>116</v>
      </c>
      <c r="S50" s="534"/>
      <c r="T50" s="534" t="s">
        <v>117</v>
      </c>
      <c r="U50" s="534"/>
      <c r="V50" s="534" t="s">
        <v>41</v>
      </c>
      <c r="W50" s="534"/>
      <c r="X50" s="534" t="s">
        <v>77</v>
      </c>
    </row>
    <row r="51" spans="1:24" s="72" customFormat="1" ht="15" customHeight="1">
      <c r="A51" s="534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4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21" sqref="E21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6" t="s">
        <v>447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>
        <v>1</v>
      </c>
      <c r="D12" s="314"/>
      <c r="E12" s="358"/>
      <c r="F12" s="314">
        <v>1</v>
      </c>
      <c r="G12" s="358"/>
      <c r="H12" s="279">
        <f t="shared" si="0"/>
        <v>1</v>
      </c>
      <c r="I12" s="279">
        <f t="shared" si="0"/>
        <v>1</v>
      </c>
      <c r="J12" s="279">
        <f t="shared" si="1"/>
        <v>2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>
        <v>1</v>
      </c>
      <c r="D21" s="314">
        <v>3</v>
      </c>
      <c r="E21" s="358"/>
      <c r="F21" s="314">
        <v>1</v>
      </c>
      <c r="G21" s="358"/>
      <c r="H21" s="279">
        <f t="shared" si="0"/>
        <v>4</v>
      </c>
      <c r="I21" s="279">
        <f t="shared" si="0"/>
        <v>1</v>
      </c>
      <c r="J21" s="279">
        <f t="shared" si="1"/>
        <v>5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2</v>
      </c>
      <c r="D48" s="281">
        <f t="shared" si="2"/>
        <v>3</v>
      </c>
      <c r="E48" s="281">
        <f t="shared" si="2"/>
        <v>0</v>
      </c>
      <c r="F48" s="281">
        <f t="shared" si="2"/>
        <v>2</v>
      </c>
      <c r="G48" s="281">
        <f t="shared" si="2"/>
        <v>0</v>
      </c>
      <c r="H48" s="281">
        <f t="shared" si="2"/>
        <v>5</v>
      </c>
      <c r="I48" s="281">
        <f t="shared" si="2"/>
        <v>2</v>
      </c>
      <c r="J48" s="281">
        <f>H48+I48</f>
        <v>7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4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10" s="77" customFormat="1" ht="15" customHeight="1">
      <c r="A51" s="534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4" t="s">
        <v>429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3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W21" sqref="W2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8" t="s">
        <v>448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>
      <c r="A2" s="534" t="s">
        <v>125</v>
      </c>
      <c r="B2" s="534" t="s">
        <v>126</v>
      </c>
      <c r="C2" s="534"/>
      <c r="D2" s="534" t="s">
        <v>127</v>
      </c>
      <c r="E2" s="534"/>
      <c r="F2" s="534" t="s">
        <v>128</v>
      </c>
      <c r="G2" s="534"/>
      <c r="H2" s="534" t="s">
        <v>129</v>
      </c>
      <c r="I2" s="534"/>
      <c r="J2" s="534" t="s">
        <v>130</v>
      </c>
      <c r="K2" s="534"/>
      <c r="L2" s="534" t="s">
        <v>131</v>
      </c>
      <c r="M2" s="534"/>
      <c r="N2" s="534" t="s">
        <v>132</v>
      </c>
      <c r="O2" s="534"/>
      <c r="P2" s="534" t="s">
        <v>133</v>
      </c>
      <c r="Q2" s="534"/>
      <c r="R2" s="534" t="s">
        <v>134</v>
      </c>
      <c r="S2" s="534"/>
      <c r="T2" s="534" t="s">
        <v>135</v>
      </c>
      <c r="U2" s="534"/>
      <c r="V2" s="534" t="s">
        <v>136</v>
      </c>
      <c r="W2" s="534"/>
      <c r="X2" s="534" t="s">
        <v>96</v>
      </c>
      <c r="Y2" s="534"/>
      <c r="Z2" s="534" t="s">
        <v>41</v>
      </c>
      <c r="AA2" s="534"/>
      <c r="AB2" s="534" t="s">
        <v>77</v>
      </c>
    </row>
    <row r="3" spans="1:28" s="53" customFormat="1" ht="15" customHeight="1">
      <c r="A3" s="534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4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0</v>
      </c>
      <c r="AB10" s="225">
        <f t="shared" si="1"/>
        <v>1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2</v>
      </c>
      <c r="AB11" s="225">
        <f t="shared" si="1"/>
        <v>2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</v>
      </c>
      <c r="O21" s="358"/>
      <c r="P21" s="314"/>
      <c r="Q21" s="358"/>
      <c r="R21" s="314"/>
      <c r="S21" s="358"/>
      <c r="T21" s="314"/>
      <c r="U21" s="358"/>
      <c r="V21" s="314">
        <v>1</v>
      </c>
      <c r="W21" s="358"/>
      <c r="X21" s="314"/>
      <c r="Y21" s="358"/>
      <c r="Z21" s="225">
        <f t="shared" si="0"/>
        <v>2</v>
      </c>
      <c r="AA21" s="225">
        <f t="shared" si="0"/>
        <v>0</v>
      </c>
      <c r="AB21" s="225">
        <f t="shared" si="1"/>
        <v>2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</v>
      </c>
      <c r="O48" s="226">
        <f t="shared" si="2"/>
        <v>1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0</v>
      </c>
      <c r="U48" s="226">
        <f t="shared" si="2"/>
        <v>0</v>
      </c>
      <c r="V48" s="226">
        <f t="shared" si="2"/>
        <v>1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3</v>
      </c>
      <c r="AA48" s="226">
        <f t="shared" si="2"/>
        <v>2</v>
      </c>
      <c r="AB48" s="226">
        <f>Z48+AA48</f>
        <v>5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4" t="s">
        <v>78</v>
      </c>
      <c r="B50" s="534" t="s">
        <v>139</v>
      </c>
      <c r="C50" s="534"/>
      <c r="D50" s="534" t="s">
        <v>127</v>
      </c>
      <c r="E50" s="534"/>
      <c r="F50" s="534" t="s">
        <v>128</v>
      </c>
      <c r="G50" s="534"/>
      <c r="H50" s="534" t="s">
        <v>129</v>
      </c>
      <c r="I50" s="534"/>
      <c r="J50" s="534" t="s">
        <v>130</v>
      </c>
      <c r="K50" s="534"/>
      <c r="L50" s="534" t="s">
        <v>131</v>
      </c>
      <c r="M50" s="534"/>
      <c r="N50" s="534" t="s">
        <v>132</v>
      </c>
      <c r="O50" s="534"/>
      <c r="P50" s="534" t="s">
        <v>133</v>
      </c>
      <c r="Q50" s="534"/>
      <c r="R50" s="534" t="s">
        <v>134</v>
      </c>
      <c r="S50" s="534"/>
      <c r="T50" s="534" t="s">
        <v>135</v>
      </c>
      <c r="U50" s="534"/>
      <c r="V50" s="534" t="s">
        <v>136</v>
      </c>
      <c r="W50" s="534"/>
      <c r="X50" s="534" t="s">
        <v>96</v>
      </c>
      <c r="Y50" s="534"/>
      <c r="Z50" s="534" t="s">
        <v>41</v>
      </c>
      <c r="AA50" s="534"/>
      <c r="AB50" s="534" t="s">
        <v>77</v>
      </c>
    </row>
    <row r="51" spans="1:28" s="53" customFormat="1" ht="15" customHeight="1">
      <c r="A51" s="534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4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João Maria Leitão Montezuma de Carvalho</cp:lastModifiedBy>
  <cp:lastPrinted>2013-01-29T11:41:20Z</cp:lastPrinted>
  <dcterms:created xsi:type="dcterms:W3CDTF">2012-02-27T12:23:18Z</dcterms:created>
  <dcterms:modified xsi:type="dcterms:W3CDTF">2020-06-19T08:24:56Z</dcterms:modified>
  <cp:category/>
  <cp:version/>
  <cp:contentType/>
  <cp:contentStatus/>
</cp:coreProperties>
</file>