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bookViews>
    <workbookView xWindow="0" yWindow="0" windowWidth="28800" windowHeight="1230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<sst xmlns="http://schemas.openxmlformats.org/spreadsheetml/2006/main" count="2372" uniqueCount="559">
  <si>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</si>
  <si>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</si>
  <si>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</si>
  <si>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</si>
  <si>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</si>
  <si>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</si>
  <si>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</si>
  <si>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</si>
  <si>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</si>
  <si>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</si>
  <si>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</si>
  <si>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</si>
  <si>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</si>
  <si>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</si>
  <si>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</si>
  <si>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</si>
  <si>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</si>
  <si>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</si>
  <si>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</si>
  <si>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</si>
  <si>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</si>
  <si>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</si>
  <si>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</si>
  <si>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</si>
  <si>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</si>
  <si>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</si>
  <si>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</si>
  <si>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</si>
  <si>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</si>
  <si>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</si>
  <si>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</si>
  <si>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</si>
  <si>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</si>
  <si>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</si>
  <si>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</si>
  <si>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</si>
  <si>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</si>
  <si>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</si>
  <si>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</si>
  <si>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</si>
  <si>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</si>
  <si>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</si>
  <si>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</si>
  <si>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</si>
  <si>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</si>
  <si>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</si>
  <si>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</si>
  <si>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</si>
  <si>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</si>
  <si>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</si>
  <si>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</si>
  <si>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</si>
  <si>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</si>
  <si>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</si>
  <si>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</si>
  <si>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</si>
  <si>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</si>
  <si>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</si>
  <si>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</si>
  <si>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</si>
  <si>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</si>
  <si>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</si>
  <si>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</si>
  <si>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</si>
  <si>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</si>
  <si>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</si>
  <si>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</si>
  <si>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</si>
  <si>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</si>
  <si>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</si>
  <si>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</si>
  <si>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</si>
  <si>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</si>
  <si>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</si>
  <si>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</si>
  <si>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</si>
  <si>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</si>
  <si>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</si>
  <si>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</si>
  <si>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</si>
  <si>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</si>
  <si>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</si>
  <si>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</si>
  <si>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</si>
  <si>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</si>
  <si>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</si>
  <si>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</si>
  <si>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</si>
  <si>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</si>
  <si>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</si>
  <si>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</si>
  <si>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</si>
  <si>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</si>
  <si>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</si>
  <si>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</si>
  <si>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</si>
  <si>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</si>
  <si>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</si>
  <si>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</si>
  <si>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</si>
  <si>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</si>
  <si>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</si>
  <si>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</si>
  <si>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</si>
  <si>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</si>
  <si>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</si>
  <si>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</si>
  <si>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</si>
  <si>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</si>
  <si>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</si>
  <si>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</si>
  <si>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</si>
  <si>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</si>
  <si>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</si>
  <si>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</si>
  <si>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</si>
  <si>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</si>
  <si>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</si>
  <si>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</si>
  <si>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</si>
  <si>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</si>
  <si>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</si>
  <si>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</si>
  <si>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</si>
  <si>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</si>
  <si>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</si>
  <si>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</si>
  <si>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</si>
  <si>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</si>
  <si>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</si>
  <si>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</si>
  <si>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</si>
  <si>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</si>
  <si>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</si>
  <si>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</si>
  <si>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</si>
  <si>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</si>
  <si>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</si>
  <si>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</si>
  <si>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</si>
  <si>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</si>
  <si>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</si>
  <si>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</si>
  <si>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</si>
  <si>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</si>
  <si>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</si>
  <si>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</si>
  <si>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</si>
  <si>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</si>
  <si>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</si>
  <si>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</si>
  <si>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</si>
  <si>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</si>
  <si>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</si>
  <si>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</si>
  <si>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</si>
  <si>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</si>
  <si>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</si>
  <si>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</si>
  <si>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</si>
  <si>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</si>
  <si>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</si>
  <si>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</si>
  <si>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</si>
  <si>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</si>
  <si>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</si>
  <si>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</si>
  <si>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</si>
  <si>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</si>
  <si>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</si>
  <si>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</si>
  <si>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</si>
  <si>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</si>
  <si>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</si>
  <si>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</si>
  <si>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</si>
  <si>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</si>
  <si>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</si>
  <si>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</si>
  <si>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</si>
  <si>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</si>
  <si>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</si>
  <si>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</si>
  <si>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</si>
  <si>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</si>
  <si>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</si>
  <si>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</si>
  <si>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</si>
  <si>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</si>
  <si>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</si>
  <si>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</si>
  <si>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</si>
  <si>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</si>
  <si>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</si>
  <si>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</si>
  <si>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</si>
  <si>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</si>
  <si>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</si>
  <si>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</si>
  <si>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</si>
  <si>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</si>
  <si>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</si>
  <si>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</si>
  <si>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</si>
  <si>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</si>
  <si>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</si>
  <si>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</si>
  <si>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</si>
  <si>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</si>
  <si>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</si>
  <si>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</si>
  <si>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</si>
  <si>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</si>
  <si>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</si>
  <si>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</si>
  <si>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</si>
  <si>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</si>
  <si>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</si>
  <si>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</si>
  <si>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</si>
  <si>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</si>
  <si>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</si>
  <si>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</si>
  <si>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</si>
  <si>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</si>
  <si>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</si>
  <si>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</si>
  <si>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</si>
  <si>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</si>
  <si>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</si>
  <si>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</si>
  <si>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</si>
  <si>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</si>
  <si>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</si>
  <si>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</si>
  <si>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</si>
  <si>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</si>
  <si>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</si>
  <si>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</si>
  <si>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</si>
  <si>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</si>
  <si>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</si>
  <si>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</si>
  <si>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</si>
  <si>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</si>
  <si>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</si>
  <si>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</si>
  <si>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</si>
  <si>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</si>
  <si>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</si>
  <si>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</si>
  <si>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</si>
  <si>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</si>
  <si>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</si>
  <si>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</si>
  <si>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</si>
  <si>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</si>
  <si>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</si>
  <si>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</si>
  <si>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</si>
  <si>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</si>
  <si>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</si>
  <si>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</si>
  <si>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</si>
  <si>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</si>
  <si>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</si>
  <si>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</si>
  <si>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</si>
  <si>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</si>
  <si>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</si>
  <si>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</si>
  <si>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</si>
  <si>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</si>
  <si>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</si>
  <si>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</si>
  <si>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</si>
  <si>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</si>
  <si>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</si>
  <si>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</si>
  <si>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</si>
  <si>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</si>
  <si>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</si>
  <si>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</si>
  <si>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</si>
  <si>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</si>
  <si>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</si>
  <si>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</si>
  <si>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</si>
  <si>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</si>
  <si>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</si>
  <si>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</si>
  <si>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</si>
  <si>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</si>
  <si>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</si>
  <si>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</si>
  <si>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</si>
  <si>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</si>
  <si>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</si>
  <si>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</si>
  <si>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</si>
  <si>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</si>
  <si>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</si>
  <si>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</si>
  <si>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</si>
  <si>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</si>
  <si>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</si>
  <si>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</si>
  <si>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</si>
  <si>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</si>
  <si>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</si>
  <si>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</si>
  <si>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</si>
  <si>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</si>
  <si>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</si>
  <si>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</si>
  <si>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</si>
  <si>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</si>
  <si>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</si>
  <si>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</si>
  <si>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</si>
  <si>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</si>
  <si>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</si>
  <si>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</si>
  <si>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</si>
  <si>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</si>
  <si>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</si>
  <si>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</si>
  <si>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</si>
  <si>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</si>
  <si>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</si>
  <si>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</si>
  <si>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</si>
  <si>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</si>
  <si>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</si>
  <si>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</si>
  <si>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</si>
  <si>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</si>
  <si>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</si>
  <si>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</si>
  <si>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</si>
  <si>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</si>
  <si>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</si>
  <si>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</si>
  <si>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</si>
  <si>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</si>
  <si>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</si>
  <si>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</si>
  <si>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</si>
  <si>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</si>
  <si>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</si>
  <si>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</si>
  <si>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</si>
  <si>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</si>
  <si>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</si>
  <si>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</si>
  <si>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</si>
  <si>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</si>
  <si>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</si>
  <si>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</si>
  <si>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</si>
  <si>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</si>
  <si>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</si>
  <si>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</si>
  <si>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</si>
  <si>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</si>
  <si>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</si>
  <si>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</si>
  <si>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</si>
  <si>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</si>
  <si>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</si>
  <si>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</si>
  <si>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</si>
  <si>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</si>
  <si>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</si>
  <si>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</si>
  <si>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</si>
  <si>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</si>
  <si>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</si>
  <si>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</si>
  <si>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</si>
  <si>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</si>
  <si>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</si>
  <si>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</si>
  <si>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</si>
  <si>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</si>
  <si>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</si>
  <si>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</si>
  <si>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</si>
  <si>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</si>
  <si>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</si>
  <si>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</si>
  <si>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</si>
  <si>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</si>
  <si>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</si>
  <si>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</si>
  <si>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</si>
  <si>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</si>
  <si>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</si>
  <si>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</si>
  <si>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</si>
  <si>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</si>
  <si>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</si>
  <si>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</si>
  <si>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</si>
  <si>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</si>
  <si>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</si>
  <si>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</si>
  <si>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</si>
  <si>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</si>
  <si>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</si>
  <si>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</si>
  <si>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</si>
  <si>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</si>
  <si>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</si>
  <si>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</si>
  <si>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</si>
  <si>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</si>
  <si>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</si>
  <si>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</si>
  <si>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</si>
  <si>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</si>
  <si>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</si>
  <si>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</si>
  <si>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</si>
  <si>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</si>
  <si>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</si>
  <si>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</si>
  <si>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</si>
  <si>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</si>
  <si>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</si>
  <si>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</si>
  <si>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</si>
  <si>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</si>
  <si>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</si>
  <si>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</si>
  <si>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</si>
  <si>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</si>
  <si>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</si>
  <si>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</si>
  <si>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</si>
  <si>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</si>
  <si>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</si>
  <si>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</si>
  <si>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</si>
  <si>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</si>
  <si>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</si>
  <si>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</si>
  <si>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</si>
  <si>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</si>
  <si>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</si>
  <si>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</si>
  <si>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</si>
  <si>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</si>
  <si>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</si>
  <si>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</si>
  <si>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</si>
  <si>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</si>
  <si>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</si>
  <si>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</si>
  <si>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</si>
  <si>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</si>
  <si>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</si>
  <si>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</si>
  <si>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</si>
  <si>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</si>
  <si>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</si>
  <si>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</si>
  <si>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</si>
  <si>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</si>
  <si>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</si>
  <si>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</si>
  <si>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</si>
  <si>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</si>
  <si>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</si>
  <si>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</si>
  <si>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</si>
  <si>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</si>
  <si>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</si>
  <si>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</si>
  <si>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</si>
  <si>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</si>
  <si>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</si>
  <si>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</si>
  <si>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</si>
  <si>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</si>
  <si>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</si>
  <si>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</si>
  <si>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</si>
  <si>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</si>
  <si>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</si>
  <si>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</si>
  <si>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</si>
  <si>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</si>
  <si>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</si>
  <si>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</si>
  <si>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</si>
  <si>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</si>
  <si>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</si>
  <si>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</si>
  <si>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</si>
  <si>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</si>
  <si>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</si>
  <si>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</si>
  <si>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</si>
  <si>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</si>
  <si>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</si>
  <si>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</si>
  <si>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</si>
  <si>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</si>
  <si>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</si>
  <si>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</si>
  <si>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</si>
  <si>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</si>
  <si>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</si>
  <si>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</si>
  <si>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</si>
  <si>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</si>
  <si>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</si>
  <si>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</si>
  <si>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</si>
  <si>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</si>
  <si>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</si>
  <si>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</si>
  <si>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</si>
  <si>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</si>
  <si>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</si>
  <si>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</si>
  <si>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</si>
  <si>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</si>
  <si>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</si>
  <si>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</si>
  <si>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</si>
  <si>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</si>
  <si>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</si>
  <si>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</si>
  <si>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</si>
  <si>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</si>
  <si>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</si>
  <si>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</si>
  <si>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</si>
  <si>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</si>
  <si>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</si>
  <si>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</si>
  <si>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</si>
  <si>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</si>
  <si>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</si>
  <si>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</si>
  <si>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</si>
  <si>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</si>
  <si>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</si>
  <si>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 val="single"/>
        <sz val="11"/>
        <color indexed="60"/>
        <rFont val="Trebuchet MS"/>
        <family val="2"/>
      </rPr>
      <t>"Criterio"</t>
    </r>
  </si>
  <si>
    <t>da Ciência Tecnologia e Ensino Superior</t>
  </si>
  <si>
    <t xml:space="preserve">Escola superior Agrária de Coimbra </t>
  </si>
  <si>
    <t>dgrh@ipc.pt</t>
  </si>
  <si>
    <t>João Montezuma de Carvalho</t>
  </si>
  <si>
    <t xml:space="preserve">TP &lt; 12 horas </t>
  </si>
  <si>
    <t xml:space="preserve">TP entre 12 e 17 horas </t>
  </si>
  <si>
    <t>TP&gt;17 horas</t>
  </si>
  <si>
    <t>27.79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</si>
</sst>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49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>
      <alignment/>
    </xf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9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20" fillId="0" borderId="0" xfId="20" applyAlignment="1" applyProtection="1">
      <alignment/>
      <protection/>
    </xf>
    <xf numFmtId="0" fontId="7" fillId="0" borderId="0" xfId="0" applyFont="1"/>
    <xf numFmtId="0" fontId="21" fillId="0" borderId="0" xfId="20" applyFont="1" applyAlignment="1" applyProtection="1">
      <alignment/>
      <protection/>
    </xf>
    <xf numFmtId="0" fontId="21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9" fillId="0" borderId="0" xfId="24" applyFont="1" applyFill="1">
      <alignment/>
      <protection/>
    </xf>
    <xf numFmtId="0" fontId="22" fillId="0" borderId="0" xfId="24" applyFont="1" applyFill="1">
      <alignment/>
      <protection/>
    </xf>
    <xf numFmtId="0" fontId="19" fillId="0" borderId="0" xfId="24" applyFont="1">
      <alignment/>
      <protection/>
    </xf>
    <xf numFmtId="3" fontId="25" fillId="0" borderId="0" xfId="24" applyNumberFormat="1" applyFont="1" applyProtection="1">
      <alignment/>
      <protection/>
    </xf>
    <xf numFmtId="3" fontId="24" fillId="0" borderId="0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>
      <alignment/>
      <protection/>
    </xf>
    <xf numFmtId="3" fontId="25" fillId="0" borderId="0" xfId="24" applyNumberFormat="1" applyFont="1" applyFill="1" applyBorder="1" applyProtection="1">
      <alignment/>
      <protection/>
    </xf>
    <xf numFmtId="3" fontId="24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center" vertical="center" wrapText="1"/>
      <protection/>
    </xf>
    <xf numFmtId="3" fontId="27" fillId="0" borderId="0" xfId="24" applyNumberFormat="1" applyFont="1" applyFill="1" applyBorder="1" applyAlignment="1" applyProtection="1">
      <alignment horizontal="right" vertical="center" wrapText="1"/>
      <protection/>
    </xf>
    <xf numFmtId="3" fontId="28" fillId="0" borderId="0" xfId="24" applyNumberFormat="1" applyFont="1" applyAlignment="1">
      <alignment vertical="center"/>
      <protection/>
    </xf>
    <xf numFmtId="3" fontId="29" fillId="0" borderId="0" xfId="24" applyNumberFormat="1" applyFont="1" applyProtection="1">
      <alignment/>
      <protection/>
    </xf>
    <xf numFmtId="3" fontId="29" fillId="0" borderId="0" xfId="24" applyNumberFormat="1" applyFont="1">
      <alignment/>
      <protection/>
    </xf>
    <xf numFmtId="3" fontId="29" fillId="0" borderId="0" xfId="24" applyNumberFormat="1" applyFont="1" applyAlignment="1">
      <alignment vertical="center"/>
      <protection/>
    </xf>
    <xf numFmtId="0" fontId="28" fillId="0" borderId="0" xfId="0" applyFont="1"/>
    <xf numFmtId="3" fontId="29" fillId="0" borderId="0" xfId="24" applyNumberFormat="1" applyFont="1" applyAlignment="1" applyProtection="1">
      <alignment vertical="center"/>
      <protection/>
    </xf>
    <xf numFmtId="3" fontId="7" fillId="0" borderId="0" xfId="24" applyNumberFormat="1" applyFont="1" applyProtection="1">
      <alignment/>
      <protection/>
    </xf>
    <xf numFmtId="3" fontId="7" fillId="0" borderId="0" xfId="24" applyNumberFormat="1" applyFont="1">
      <alignment/>
      <protection/>
    </xf>
    <xf numFmtId="3" fontId="30" fillId="0" borderId="0" xfId="20" applyNumberFormat="1" applyFont="1" applyFill="1" applyBorder="1" applyAlignment="1" applyProtection="1">
      <alignment/>
      <protection/>
    </xf>
    <xf numFmtId="3" fontId="7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Alignment="1">
      <alignment vertical="center"/>
      <protection/>
    </xf>
    <xf numFmtId="3" fontId="33" fillId="0" borderId="0" xfId="24" applyNumberFormat="1" applyFont="1" applyFill="1" applyBorder="1" applyAlignment="1">
      <alignment horizontal="center" vertical="center" wrapText="1"/>
      <protection/>
    </xf>
    <xf numFmtId="3" fontId="32" fillId="0" borderId="0" xfId="24" applyNumberFormat="1" applyFont="1">
      <alignment/>
      <protection/>
    </xf>
    <xf numFmtId="3" fontId="25" fillId="0" borderId="0" xfId="24" applyNumberFormat="1" applyFont="1" applyAlignment="1">
      <alignment horizontal="center"/>
      <protection/>
    </xf>
    <xf numFmtId="3" fontId="32" fillId="0" borderId="0" xfId="24" applyNumberFormat="1" applyFont="1" applyAlignment="1">
      <alignment/>
      <protection/>
    </xf>
    <xf numFmtId="3" fontId="25" fillId="0" borderId="0" xfId="24" applyNumberFormat="1" applyFont="1" applyAlignment="1">
      <alignment/>
      <protection/>
    </xf>
    <xf numFmtId="3" fontId="25" fillId="0" borderId="0" xfId="24" applyNumberFormat="1" applyFont="1" applyBorder="1" applyAlignment="1">
      <alignment wrapText="1"/>
      <protection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Fill="1">
      <alignment/>
      <protection/>
    </xf>
    <xf numFmtId="3" fontId="27" fillId="0" borderId="0" xfId="24" applyNumberFormat="1" applyFont="1" applyFill="1" applyBorder="1" applyAlignment="1">
      <alignment horizontal="right" vertical="center" wrapText="1"/>
      <protection/>
    </xf>
    <xf numFmtId="3" fontId="25" fillId="0" borderId="0" xfId="24" applyNumberFormat="1" applyFont="1" applyAlignment="1">
      <alignment wrapText="1"/>
      <protection/>
    </xf>
    <xf numFmtId="3" fontId="25" fillId="0" borderId="0" xfId="24" applyNumberFormat="1" applyFont="1" applyFill="1" applyAlignment="1">
      <alignment wrapText="1"/>
      <protection/>
    </xf>
    <xf numFmtId="3" fontId="24" fillId="0" borderId="0" xfId="24" applyNumberFormat="1" applyFont="1" applyFill="1" applyBorder="1" applyAlignment="1">
      <alignment vertical="center" wrapText="1"/>
      <protection/>
    </xf>
    <xf numFmtId="3" fontId="29" fillId="0" borderId="0" xfId="24" applyNumberFormat="1" applyFont="1" applyFill="1">
      <alignment/>
      <protection/>
    </xf>
    <xf numFmtId="0" fontId="29" fillId="0" borderId="0" xfId="24" applyFont="1">
      <alignment/>
      <protection/>
    </xf>
    <xf numFmtId="0" fontId="29" fillId="0" borderId="0" xfId="24" applyFont="1" applyFill="1">
      <alignment/>
      <protection/>
    </xf>
    <xf numFmtId="3" fontId="7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1" fillId="4" borderId="0" xfId="24" applyNumberFormat="1" applyFont="1" applyFill="1" applyAlignment="1">
      <alignment horizontal="center"/>
      <protection/>
    </xf>
    <xf numFmtId="3" fontId="41" fillId="4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2" fillId="0" borderId="0" xfId="24" applyNumberFormat="1" applyFont="1" applyAlignment="1">
      <alignment/>
      <protection/>
    </xf>
    <xf numFmtId="3" fontId="42" fillId="0" borderId="0" xfId="24" applyNumberFormat="1" applyFont="1" applyFill="1" applyAlignment="1">
      <alignment/>
      <protection/>
    </xf>
    <xf numFmtId="3" fontId="42" fillId="4" borderId="0" xfId="24" applyNumberFormat="1" applyFont="1" applyFill="1" applyAlignment="1">
      <alignment/>
      <protection/>
    </xf>
    <xf numFmtId="3" fontId="7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1" fillId="0" borderId="0" xfId="24" applyNumberFormat="1" applyFont="1">
      <alignment/>
      <protection/>
    </xf>
    <xf numFmtId="3" fontId="41" fillId="0" borderId="0" xfId="24" applyNumberFormat="1" applyFont="1" applyFill="1">
      <alignment/>
      <protection/>
    </xf>
    <xf numFmtId="3" fontId="25" fillId="0" borderId="0" xfId="24" applyNumberFormat="1" applyFont="1" applyFill="1" applyAlignment="1">
      <alignment vertical="center"/>
      <protection/>
    </xf>
    <xf numFmtId="3" fontId="42" fillId="0" borderId="0" xfId="24" applyNumberFormat="1" applyFont="1" applyFill="1">
      <alignment/>
      <protection/>
    </xf>
    <xf numFmtId="3" fontId="29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4" fillId="2" borderId="18" xfId="24" applyFont="1" applyFill="1" applyBorder="1" applyAlignment="1">
      <alignment horizontal="center" vertical="center" wrapText="1"/>
      <protection/>
    </xf>
    <xf numFmtId="0" fontId="41" fillId="0" borderId="0" xfId="24" applyFont="1">
      <alignment/>
      <protection/>
    </xf>
    <xf numFmtId="0" fontId="42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24" applyNumberFormat="1" applyFont="1" applyBorder="1" applyAlignment="1">
      <alignment vertical="center" wrapText="1"/>
      <protection/>
    </xf>
    <xf numFmtId="3" fontId="41" fillId="0" borderId="0" xfId="24" applyNumberFormat="1" applyFont="1" applyAlignment="1">
      <alignment vertical="center"/>
      <protection/>
    </xf>
    <xf numFmtId="3" fontId="42" fillId="0" borderId="0" xfId="24" applyNumberFormat="1" applyFont="1" applyAlignment="1">
      <alignment vertical="center"/>
      <protection/>
    </xf>
    <xf numFmtId="3" fontId="42" fillId="0" borderId="0" xfId="24" applyNumberFormat="1" applyFont="1">
      <alignment/>
      <protection/>
    </xf>
    <xf numFmtId="3" fontId="51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8" fillId="0" borderId="0" xfId="24" applyNumberFormat="1" applyFont="1">
      <alignment/>
      <protection/>
    </xf>
    <xf numFmtId="3" fontId="29" fillId="0" borderId="0" xfId="24" applyNumberFormat="1" applyFont="1" applyBorder="1" applyAlignment="1">
      <alignment wrapText="1"/>
      <protection/>
    </xf>
    <xf numFmtId="3" fontId="23" fillId="0" borderId="0" xfId="24" applyNumberFormat="1" applyFont="1" applyAlignment="1">
      <alignment vertical="center" wrapText="1"/>
      <protection/>
    </xf>
    <xf numFmtId="3" fontId="59" fillId="2" borderId="18" xfId="24" applyNumberFormat="1" applyFont="1" applyFill="1" applyBorder="1" applyAlignment="1">
      <alignment horizontal="center" vertical="center"/>
      <protection/>
    </xf>
    <xf numFmtId="3" fontId="59" fillId="2" borderId="19" xfId="24" applyNumberFormat="1" applyFont="1" applyFill="1" applyBorder="1" applyAlignment="1">
      <alignment horizontal="center" vertical="center"/>
      <protection/>
    </xf>
    <xf numFmtId="3" fontId="24" fillId="5" borderId="18" xfId="24" applyNumberFormat="1" applyFont="1" applyFill="1" applyBorder="1" applyAlignment="1">
      <alignment horizontal="center" vertical="center"/>
      <protection/>
    </xf>
    <xf numFmtId="3" fontId="24" fillId="5" borderId="18" xfId="24" applyNumberFormat="1" applyFont="1" applyFill="1" applyBorder="1" applyAlignment="1">
      <alignment horizontal="center" vertical="center" wrapText="1"/>
      <protection/>
    </xf>
    <xf numFmtId="3" fontId="24" fillId="5" borderId="20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4" fillId="5" borderId="21" xfId="24" applyNumberFormat="1" applyFont="1" applyFill="1" applyBorder="1" applyAlignment="1">
      <alignment horizontal="center" vertical="center" wrapText="1"/>
      <protection/>
    </xf>
    <xf numFmtId="164" fontId="24" fillId="2" borderId="20" xfId="24" applyNumberFormat="1" applyFont="1" applyFill="1" applyBorder="1" applyAlignment="1">
      <alignment horizontal="right" vertical="center"/>
      <protection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>
      <alignment/>
    </xf>
    <xf numFmtId="3" fontId="25" fillId="0" borderId="0" xfId="24" applyNumberFormat="1" applyFont="1" applyAlignment="1" applyProtection="1">
      <alignment vertical="center"/>
      <protection/>
    </xf>
    <xf numFmtId="3" fontId="28" fillId="0" borderId="0" xfId="24" applyNumberFormat="1" applyFont="1" applyAlignment="1" applyProtection="1">
      <alignment vertical="center"/>
      <protection/>
    </xf>
    <xf numFmtId="3" fontId="25" fillId="0" borderId="0" xfId="24" applyNumberFormat="1" applyFont="1" applyFill="1" applyAlignment="1" applyProtection="1">
      <alignment vertical="center"/>
      <protection/>
    </xf>
    <xf numFmtId="3" fontId="61" fillId="0" borderId="0" xfId="24" applyNumberFormat="1" applyFont="1" applyAlignment="1">
      <alignment vertical="center" wrapText="1"/>
      <protection/>
    </xf>
    <xf numFmtId="3" fontId="14" fillId="0" borderId="0" xfId="24" applyNumberFormat="1" applyFont="1" applyAlignment="1">
      <alignment vertical="center"/>
      <protection/>
    </xf>
    <xf numFmtId="3" fontId="76" fillId="2" borderId="18" xfId="24" applyNumberFormat="1" applyFont="1" applyFill="1" applyBorder="1" applyAlignment="1">
      <alignment horizontal="center" vertical="center"/>
      <protection/>
    </xf>
    <xf numFmtId="3" fontId="77" fillId="0" borderId="0" xfId="24" applyNumberFormat="1" applyFont="1" applyFill="1" applyAlignment="1">
      <alignment vertical="center"/>
      <protection/>
    </xf>
    <xf numFmtId="3" fontId="14" fillId="0" borderId="0" xfId="24" applyNumberFormat="1" applyFont="1" applyAlignment="1">
      <alignment vertical="center" wrapText="1"/>
      <protection/>
    </xf>
    <xf numFmtId="3" fontId="80" fillId="0" borderId="0" xfId="24" applyNumberFormat="1" applyFont="1" applyAlignment="1">
      <alignment vertical="center" wrapText="1"/>
      <protection/>
    </xf>
    <xf numFmtId="3" fontId="10" fillId="0" borderId="0" xfId="24" applyNumberFormat="1" applyFont="1" applyAlignment="1">
      <alignment vertical="center"/>
      <protection/>
    </xf>
    <xf numFmtId="3" fontId="29" fillId="0" borderId="0" xfId="24" applyNumberFormat="1" applyFont="1" applyAlignment="1">
      <alignment horizontal="justify" vertical="center"/>
      <protection/>
    </xf>
    <xf numFmtId="166" fontId="14" fillId="0" borderId="0" xfId="24" applyNumberFormat="1" applyFont="1" applyAlignment="1">
      <alignment vertical="center"/>
      <protection/>
    </xf>
    <xf numFmtId="166" fontId="25" fillId="0" borderId="0" xfId="24" applyNumberFormat="1" applyFont="1" applyAlignment="1">
      <alignment vertical="center"/>
      <protection/>
    </xf>
    <xf numFmtId="166" fontId="81" fillId="0" borderId="0" xfId="24" applyNumberFormat="1" applyFont="1" applyFill="1" applyBorder="1" applyAlignment="1">
      <alignment vertical="center"/>
      <protection/>
    </xf>
    <xf numFmtId="166" fontId="25" fillId="0" borderId="0" xfId="24" applyNumberFormat="1" applyFont="1" applyBorder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9" fillId="0" borderId="0" xfId="24" applyNumberFormat="1" applyFont="1" applyAlignment="1">
      <alignment vertical="center"/>
      <protection/>
    </xf>
    <xf numFmtId="166" fontId="29" fillId="0" borderId="0" xfId="24" applyNumberFormat="1" applyFont="1" applyFill="1" applyBorder="1" applyAlignment="1">
      <alignment vertical="center"/>
      <protection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right" vertical="center"/>
      <protection/>
    </xf>
    <xf numFmtId="168" fontId="24" fillId="2" borderId="18" xfId="24" applyNumberFormat="1" applyFont="1" applyFill="1" applyBorder="1" applyAlignment="1" applyProtection="1">
      <alignment horizontal="center" vertical="center" wrapText="1"/>
      <protection/>
    </xf>
    <xf numFmtId="168" fontId="24" fillId="2" borderId="18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 applyProtection="1">
      <alignment horizontal="center" vertical="center" wrapText="1"/>
      <protection/>
    </xf>
    <xf numFmtId="3" fontId="26" fillId="3" borderId="18" xfId="24" applyNumberFormat="1" applyFont="1" applyFill="1" applyBorder="1" applyAlignment="1">
      <alignment horizontal="center" vertical="center" wrapText="1"/>
      <protection/>
    </xf>
    <xf numFmtId="3" fontId="26" fillId="3" borderId="35" xfId="24" applyNumberFormat="1" applyFont="1" applyFill="1" applyBorder="1" applyAlignment="1">
      <alignment horizontal="center" vertical="center" wrapText="1"/>
      <protection/>
    </xf>
    <xf numFmtId="3" fontId="26" fillId="3" borderId="36" xfId="24" applyNumberFormat="1" applyFont="1" applyFill="1" applyBorder="1" applyAlignment="1">
      <alignment horizontal="center" vertical="center" wrapText="1"/>
      <protection/>
    </xf>
    <xf numFmtId="168" fontId="48" fillId="2" borderId="37" xfId="24" applyNumberFormat="1" applyFont="1" applyFill="1" applyBorder="1" applyAlignment="1">
      <alignment horizontal="right" vertical="center"/>
      <protection/>
    </xf>
    <xf numFmtId="168" fontId="48" fillId="2" borderId="38" xfId="24" applyNumberFormat="1" applyFont="1" applyFill="1" applyBorder="1" applyAlignment="1">
      <alignment horizontal="right" vertical="center"/>
      <protection/>
    </xf>
    <xf numFmtId="168" fontId="48" fillId="2" borderId="39" xfId="24" applyNumberFormat="1" applyFont="1" applyFill="1" applyBorder="1" applyAlignment="1">
      <alignment horizontal="right" vertical="center"/>
      <protection/>
    </xf>
    <xf numFmtId="3" fontId="48" fillId="2" borderId="37" xfId="24" applyNumberFormat="1" applyFont="1" applyFill="1" applyBorder="1" applyAlignment="1">
      <alignment horizontal="right" vertical="center"/>
      <protection/>
    </xf>
    <xf numFmtId="3" fontId="48" fillId="2" borderId="39" xfId="24" applyNumberFormat="1" applyFont="1" applyFill="1" applyBorder="1" applyAlignment="1">
      <alignment horizontal="right" vertical="center"/>
      <protection/>
    </xf>
    <xf numFmtId="3" fontId="48" fillId="2" borderId="38" xfId="24" applyNumberFormat="1" applyFont="1" applyFill="1" applyBorder="1" applyAlignment="1">
      <alignment horizontal="right" vertical="center"/>
      <protection/>
    </xf>
    <xf numFmtId="3" fontId="48" fillId="2" borderId="18" xfId="24" applyNumberFormat="1" applyFont="1" applyFill="1" applyBorder="1" applyAlignment="1">
      <alignment horizontal="right" vertical="center"/>
      <protection/>
    </xf>
    <xf numFmtId="3" fontId="24" fillId="5" borderId="40" xfId="21" applyNumberFormat="1" applyFont="1" applyFill="1" applyBorder="1" applyAlignment="1">
      <alignment vertical="center"/>
    </xf>
    <xf numFmtId="3" fontId="24" fillId="5" borderId="22" xfId="21" applyNumberFormat="1" applyFont="1" applyFill="1" applyBorder="1" applyAlignment="1">
      <alignment vertical="center"/>
    </xf>
    <xf numFmtId="3" fontId="24" fillId="5" borderId="41" xfId="21" applyNumberFormat="1" applyFont="1" applyFill="1" applyBorder="1" applyAlignment="1">
      <alignment vertical="center"/>
    </xf>
    <xf numFmtId="164" fontId="48" fillId="2" borderId="20" xfId="24" applyNumberFormat="1" applyFont="1" applyFill="1" applyBorder="1" applyAlignment="1">
      <alignment horizontal="right" vertical="center"/>
      <protection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24" applyNumberFormat="1" applyFont="1" applyFill="1" applyBorder="1" applyAlignment="1">
      <alignment horizontal="center" vertical="center"/>
      <protection/>
    </xf>
    <xf numFmtId="3" fontId="59" fillId="3" borderId="38" xfId="24" applyNumberFormat="1" applyFont="1" applyFill="1" applyBorder="1" applyAlignment="1">
      <alignment horizontal="center" vertical="center"/>
      <protection/>
    </xf>
    <xf numFmtId="3" fontId="59" fillId="3" borderId="39" xfId="24" applyNumberFormat="1" applyFont="1" applyFill="1" applyBorder="1" applyAlignment="1">
      <alignment horizontal="center" vertical="center"/>
      <protection/>
    </xf>
    <xf numFmtId="3" fontId="59" fillId="3" borderId="35" xfId="24" applyNumberFormat="1" applyFont="1" applyFill="1" applyBorder="1" applyAlignment="1">
      <alignment horizontal="center" vertical="center"/>
      <protection/>
    </xf>
    <xf numFmtId="3" fontId="59" fillId="3" borderId="29" xfId="24" applyNumberFormat="1" applyFont="1" applyFill="1" applyBorder="1" applyAlignment="1">
      <alignment horizontal="center" vertical="center"/>
      <protection/>
    </xf>
    <xf numFmtId="3" fontId="59" fillId="3" borderId="36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24" applyNumberFormat="1" applyFont="1" applyFill="1" applyBorder="1" applyAlignment="1" applyProtection="1">
      <alignment horizontal="center" vertical="center"/>
      <protection/>
    </xf>
    <xf numFmtId="3" fontId="28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8" fillId="2" borderId="18" xfId="24" applyNumberFormat="1" applyFont="1" applyFill="1" applyBorder="1" applyAlignment="1" applyProtection="1">
      <alignment horizontal="center" vertical="center" wrapText="1"/>
      <protection/>
    </xf>
    <xf numFmtId="3" fontId="24" fillId="2" borderId="37" xfId="24" applyNumberFormat="1" applyFont="1" applyFill="1" applyBorder="1" applyAlignment="1" applyProtection="1">
      <alignment horizontal="center" vertical="center"/>
      <protection/>
    </xf>
    <xf numFmtId="3" fontId="24" fillId="2" borderId="38" xfId="24" applyNumberFormat="1" applyFont="1" applyFill="1" applyBorder="1" applyAlignment="1" applyProtection="1">
      <alignment horizontal="center" vertical="center"/>
      <protection/>
    </xf>
    <xf numFmtId="3" fontId="24" fillId="2" borderId="39" xfId="24" applyNumberFormat="1" applyFont="1" applyFill="1" applyBorder="1" applyAlignment="1" applyProtection="1">
      <alignment horizontal="center" vertical="center"/>
      <protection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24" applyNumberFormat="1" applyFont="1" applyFill="1" applyBorder="1" applyAlignment="1">
      <alignment horizontal="right" vertical="center"/>
      <protection/>
    </xf>
    <xf numFmtId="3" fontId="28" fillId="0" borderId="37" xfId="24" applyNumberFormat="1" applyFont="1" applyBorder="1" applyAlignment="1" applyProtection="1">
      <alignment horizontal="right" vertical="center"/>
      <protection/>
    </xf>
    <xf numFmtId="3" fontId="28" fillId="2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3" fontId="78" fillId="2" borderId="18" xfId="24" applyNumberFormat="1" applyFont="1" applyFill="1" applyBorder="1" applyAlignment="1">
      <alignment horizontal="center" vertical="center"/>
      <protection/>
    </xf>
    <xf numFmtId="3" fontId="48" fillId="2" borderId="18" xfId="24" applyNumberFormat="1" applyFont="1" applyFill="1" applyBorder="1" applyAlignment="1">
      <alignment horizontal="center" vertical="center"/>
      <protection/>
    </xf>
    <xf numFmtId="166" fontId="48" fillId="2" borderId="35" xfId="24" applyNumberFormat="1" applyFont="1" applyFill="1" applyBorder="1" applyAlignment="1">
      <alignment horizontal="right" vertical="center"/>
      <protection/>
    </xf>
    <xf numFmtId="166" fontId="78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  <protection/>
    </xf>
    <xf numFmtId="168" fontId="48" fillId="2" borderId="37" xfId="24" applyNumberFormat="1" applyFont="1" applyFill="1" applyBorder="1" applyAlignment="1" applyProtection="1">
      <alignment horizontal="right" vertical="center"/>
      <protection/>
    </xf>
    <xf numFmtId="168" fontId="48" fillId="2" borderId="38" xfId="24" applyNumberFormat="1" applyFont="1" applyFill="1" applyBorder="1" applyAlignment="1" applyProtection="1">
      <alignment horizontal="right" vertical="center"/>
      <protection/>
    </xf>
    <xf numFmtId="168" fontId="48" fillId="2" borderId="39" xfId="24" applyNumberFormat="1" applyFont="1" applyFill="1" applyBorder="1" applyAlignment="1" applyProtection="1">
      <alignment horizontal="right" vertical="center"/>
      <protection/>
    </xf>
    <xf numFmtId="168" fontId="48" fillId="2" borderId="18" xfId="24" applyNumberFormat="1" applyFont="1" applyFill="1" applyBorder="1" applyAlignment="1" applyProtection="1">
      <alignment horizontal="right" vertical="center"/>
      <protection/>
    </xf>
    <xf numFmtId="168" fontId="48" fillId="2" borderId="18" xfId="24" applyNumberFormat="1" applyFont="1" applyFill="1" applyBorder="1" applyAlignment="1">
      <alignment horizontal="right" vertical="center"/>
      <protection/>
    </xf>
    <xf numFmtId="3" fontId="48" fillId="6" borderId="37" xfId="24" applyNumberFormat="1" applyFont="1" applyFill="1" applyBorder="1" applyAlignment="1" applyProtection="1">
      <alignment horizontal="right" vertical="center"/>
      <protection/>
    </xf>
    <xf numFmtId="3" fontId="48" fillId="6" borderId="39" xfId="24" applyNumberFormat="1" applyFont="1" applyFill="1" applyBorder="1" applyAlignment="1" applyProtection="1">
      <alignment horizontal="right" vertical="center"/>
      <protection/>
    </xf>
    <xf numFmtId="3" fontId="48" fillId="2" borderId="18" xfId="24" applyNumberFormat="1" applyFont="1" applyFill="1" applyBorder="1" applyAlignment="1" applyProtection="1">
      <alignment horizontal="right" vertical="center"/>
      <protection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24" applyNumberFormat="1" applyFont="1" applyFill="1" applyBorder="1" applyAlignment="1">
      <alignment horizontal="right" vertical="center"/>
      <protection/>
    </xf>
    <xf numFmtId="3" fontId="48" fillId="6" borderId="37" xfId="24" applyNumberFormat="1" applyFont="1" applyFill="1" applyBorder="1" applyAlignment="1">
      <alignment horizontal="right" vertical="center"/>
      <protection/>
    </xf>
    <xf numFmtId="3" fontId="48" fillId="6" borderId="39" xfId="24" applyNumberFormat="1" applyFont="1" applyFill="1" applyBorder="1" applyAlignment="1">
      <alignment horizontal="right" vertical="center"/>
      <protection/>
    </xf>
    <xf numFmtId="168" fontId="48" fillId="6" borderId="18" xfId="24" applyNumberFormat="1" applyFont="1" applyFill="1" applyBorder="1" applyAlignment="1">
      <alignment horizontal="right" vertical="center"/>
      <protection/>
    </xf>
    <xf numFmtId="0" fontId="48" fillId="2" borderId="18" xfId="24" applyFont="1" applyFill="1" applyBorder="1" applyAlignment="1">
      <alignment horizontal="right" vertical="center"/>
      <protection/>
    </xf>
    <xf numFmtId="164" fontId="48" fillId="2" borderId="37" xfId="24" applyNumberFormat="1" applyFont="1" applyFill="1" applyBorder="1" applyAlignment="1">
      <alignment horizontal="right" vertical="center"/>
      <protection/>
    </xf>
    <xf numFmtId="164" fontId="48" fillId="2" borderId="38" xfId="24" applyNumberFormat="1" applyFont="1" applyFill="1" applyBorder="1" applyAlignment="1">
      <alignment horizontal="right" vertical="center"/>
      <protection/>
    </xf>
    <xf numFmtId="164" fontId="48" fillId="2" borderId="39" xfId="24" applyNumberFormat="1" applyFont="1" applyFill="1" applyBorder="1" applyAlignment="1">
      <alignment horizontal="right" vertical="center"/>
      <protection/>
    </xf>
    <xf numFmtId="164" fontId="48" fillId="2" borderId="18" xfId="24" applyNumberFormat="1" applyFont="1" applyFill="1" applyBorder="1" applyAlignment="1">
      <alignment horizontal="right" vertical="center"/>
      <protection/>
    </xf>
    <xf numFmtId="3" fontId="85" fillId="0" borderId="0" xfId="24" applyNumberFormat="1" applyFont="1" applyAlignment="1">
      <alignment vertical="center"/>
      <protection/>
    </xf>
    <xf numFmtId="3" fontId="25" fillId="7" borderId="44" xfId="24" applyNumberFormat="1" applyFont="1" applyFill="1" applyBorder="1" applyAlignment="1" applyProtection="1">
      <alignment vertical="top" wrapText="1"/>
      <protection locked="0"/>
    </xf>
    <xf numFmtId="3" fontId="25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23" applyNumberFormat="1" applyFont="1" applyFill="1" applyBorder="1" applyAlignment="1">
      <alignment horizontal="right" vertical="center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  <protection/>
    </xf>
    <xf numFmtId="3" fontId="48" fillId="2" borderId="39" xfId="0" applyNumberFormat="1" applyFont="1" applyFill="1" applyBorder="1" applyAlignment="1" applyProtection="1">
      <alignment horizontal="right" vertical="center"/>
      <protection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24" applyNumberFormat="1" applyFont="1" applyBorder="1" applyAlignment="1" applyProtection="1">
      <alignment horizontal="right" vertical="center"/>
      <protection locked="0"/>
    </xf>
    <xf numFmtId="8" fontId="29" fillId="0" borderId="29" xfId="24" applyNumberFormat="1" applyFont="1" applyBorder="1" applyAlignment="1" applyProtection="1">
      <alignment horizontal="right" vertical="center"/>
      <protection locked="0"/>
    </xf>
    <xf numFmtId="8" fontId="29" fillId="0" borderId="36" xfId="24" applyNumberFormat="1" applyFont="1" applyBorder="1" applyAlignment="1" applyProtection="1">
      <alignment horizontal="right" vertical="center"/>
      <protection locked="0"/>
    </xf>
    <xf numFmtId="3" fontId="29" fillId="0" borderId="35" xfId="24" applyNumberFormat="1" applyFont="1" applyBorder="1" applyAlignment="1" applyProtection="1">
      <alignment horizontal="right" vertical="center"/>
      <protection locked="0"/>
    </xf>
    <xf numFmtId="3" fontId="29" fillId="0" borderId="36" xfId="24" applyNumberFormat="1" applyFont="1" applyBorder="1" applyAlignment="1" applyProtection="1">
      <alignment horizontal="right" vertical="center"/>
      <protection locked="0"/>
    </xf>
    <xf numFmtId="3" fontId="29" fillId="0" borderId="29" xfId="24" applyNumberFormat="1" applyFont="1" applyBorder="1" applyAlignment="1" applyProtection="1">
      <alignment horizontal="right" vertical="center"/>
      <protection locked="0"/>
    </xf>
    <xf numFmtId="166" fontId="29" fillId="0" borderId="29" xfId="24" applyNumberFormat="1" applyFont="1" applyBorder="1" applyAlignment="1" applyProtection="1">
      <alignment horizontal="right" vertical="center"/>
      <protection locked="0"/>
    </xf>
    <xf numFmtId="3" fontId="29" fillId="8" borderId="29" xfId="24" applyNumberFormat="1" applyFont="1" applyFill="1" applyBorder="1" applyAlignment="1" applyProtection="1">
      <alignment horizontal="right" vertical="center"/>
      <protection/>
    </xf>
    <xf numFmtId="166" fontId="29" fillId="8" borderId="36" xfId="24" applyNumberFormat="1" applyFont="1" applyFill="1" applyBorder="1" applyAlignment="1" applyProtection="1">
      <alignment horizontal="right" vertical="center"/>
      <protection/>
    </xf>
    <xf numFmtId="165" fontId="29" fillId="0" borderId="35" xfId="24" applyNumberFormat="1" applyFont="1" applyBorder="1" applyAlignment="1" applyProtection="1">
      <alignment horizontal="right" vertical="center"/>
      <protection locked="0"/>
    </xf>
    <xf numFmtId="165" fontId="29" fillId="0" borderId="29" xfId="24" applyNumberFormat="1" applyFont="1" applyBorder="1" applyAlignment="1" applyProtection="1">
      <alignment horizontal="right" vertical="center"/>
      <protection locked="0"/>
    </xf>
    <xf numFmtId="165" fontId="29" fillId="0" borderId="36" xfId="24" applyNumberFormat="1" applyFont="1" applyBorder="1" applyAlignment="1" applyProtection="1">
      <alignment horizontal="right" vertical="center"/>
      <protection locked="0"/>
    </xf>
    <xf numFmtId="1" fontId="29" fillId="0" borderId="35" xfId="24" applyNumberFormat="1" applyFont="1" applyBorder="1" applyAlignment="1" applyProtection="1">
      <alignment horizontal="left" vertical="center"/>
      <protection locked="0"/>
    </xf>
    <xf numFmtId="3" fontId="29" fillId="0" borderId="35" xfId="24" applyNumberFormat="1" applyFont="1" applyBorder="1" applyAlignment="1" applyProtection="1">
      <alignment horizontal="left" vertical="center"/>
      <protection locked="0"/>
    </xf>
    <xf numFmtId="1" fontId="29" fillId="0" borderId="29" xfId="24" applyNumberFormat="1" applyFont="1" applyBorder="1" applyAlignment="1" applyProtection="1">
      <alignment horizontal="left" vertical="center"/>
      <protection locked="0"/>
    </xf>
    <xf numFmtId="3" fontId="29" fillId="0" borderId="29" xfId="24" applyNumberFormat="1" applyFont="1" applyBorder="1" applyAlignment="1" applyProtection="1">
      <alignment horizontal="left" vertical="center"/>
      <protection locked="0"/>
    </xf>
    <xf numFmtId="1" fontId="29" fillId="0" borderId="36" xfId="24" applyNumberFormat="1" applyFont="1" applyBorder="1" applyAlignment="1" applyProtection="1">
      <alignment horizontal="left" vertical="center"/>
      <protection locked="0"/>
    </xf>
    <xf numFmtId="3" fontId="29" fillId="0" borderId="36" xfId="24" applyNumberFormat="1" applyFont="1" applyBorder="1" applyAlignment="1" applyProtection="1">
      <alignment horizontal="left" vertical="center"/>
      <protection locked="0"/>
    </xf>
    <xf numFmtId="3" fontId="29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24" applyNumberFormat="1" applyFont="1" applyFill="1" applyBorder="1" applyAlignment="1" applyProtection="1">
      <alignment horizontal="right" vertical="center"/>
      <protection locked="0"/>
    </xf>
    <xf numFmtId="3" fontId="29" fillId="0" borderId="37" xfId="24" applyNumberFormat="1" applyFont="1" applyBorder="1" applyAlignment="1" applyProtection="1">
      <alignment horizontal="right" vertical="center"/>
      <protection locked="0"/>
    </xf>
    <xf numFmtId="3" fontId="29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24" applyNumberFormat="1" applyFont="1" applyFill="1" applyBorder="1" applyAlignment="1" applyProtection="1">
      <alignment horizontal="right" vertical="center"/>
      <protection locked="0"/>
    </xf>
    <xf numFmtId="3" fontId="29" fillId="8" borderId="38" xfId="24" applyNumberFormat="1" applyFont="1" applyFill="1" applyBorder="1" applyAlignment="1" applyProtection="1">
      <alignment horizontal="right" vertical="center"/>
      <protection/>
    </xf>
    <xf numFmtId="3" fontId="29" fillId="0" borderId="38" xfId="24" applyNumberFormat="1" applyFont="1" applyBorder="1" applyAlignment="1" applyProtection="1">
      <alignment horizontal="right" vertical="center"/>
      <protection locked="0"/>
    </xf>
    <xf numFmtId="3" fontId="29" fillId="10" borderId="38" xfId="24" applyNumberFormat="1" applyFont="1" applyFill="1" applyBorder="1" applyAlignment="1" applyProtection="1">
      <alignment horizontal="right" vertical="center"/>
      <protection/>
    </xf>
    <xf numFmtId="3" fontId="29" fillId="10" borderId="39" xfId="24" applyNumberFormat="1" applyFont="1" applyFill="1" applyBorder="1" applyAlignment="1" applyProtection="1">
      <alignment horizontal="right" vertical="center"/>
      <protection/>
    </xf>
    <xf numFmtId="3" fontId="29" fillId="2" borderId="39" xfId="24" applyNumberFormat="1" applyFont="1" applyFill="1" applyBorder="1" applyAlignment="1" applyProtection="1">
      <alignment horizontal="right" vertical="center"/>
      <protection locked="0"/>
    </xf>
    <xf numFmtId="8" fontId="29" fillId="0" borderId="35" xfId="23" applyNumberFormat="1" applyFont="1" applyBorder="1" applyAlignment="1" applyProtection="1">
      <alignment horizontal="right" vertical="center"/>
      <protection locked="0"/>
    </xf>
    <xf numFmtId="8" fontId="29" fillId="0" borderId="29" xfId="23" applyNumberFormat="1" applyFont="1" applyBorder="1" applyAlignment="1" applyProtection="1">
      <alignment horizontal="right" vertical="center"/>
      <protection locked="0"/>
    </xf>
    <xf numFmtId="8" fontId="29" fillId="0" borderId="36" xfId="23" applyNumberFormat="1" applyFont="1" applyBorder="1" applyAlignment="1" applyProtection="1">
      <alignment horizontal="right" vertical="center"/>
      <protection locked="0"/>
    </xf>
    <xf numFmtId="8" fontId="29" fillId="0" borderId="35" xfId="22" applyNumberFormat="1" applyFont="1" applyBorder="1" applyAlignment="1" applyProtection="1">
      <alignment horizontal="right" vertical="center"/>
      <protection locked="0"/>
    </xf>
    <xf numFmtId="8" fontId="29" fillId="0" borderId="29" xfId="22" applyNumberFormat="1" applyFont="1" applyBorder="1" applyAlignment="1" applyProtection="1">
      <alignment horizontal="right" vertical="center"/>
      <protection locked="0"/>
    </xf>
    <xf numFmtId="8" fontId="29" fillId="0" borderId="36" xfId="22" applyNumberFormat="1" applyFont="1" applyBorder="1" applyAlignment="1" applyProtection="1">
      <alignment horizontal="right" vertical="center"/>
      <protection locked="0"/>
    </xf>
    <xf numFmtId="1" fontId="29" fillId="0" borderId="29" xfId="24" applyNumberFormat="1" applyFont="1" applyFill="1" applyBorder="1" applyAlignment="1" applyProtection="1">
      <alignment horizontal="right" vertical="center"/>
      <protection locked="0"/>
    </xf>
    <xf numFmtId="164" fontId="29" fillId="0" borderId="49" xfId="24" applyNumberFormat="1" applyFont="1" applyFill="1" applyBorder="1" applyAlignment="1" applyProtection="1">
      <alignment horizontal="right" vertical="center"/>
      <protection locked="0"/>
    </xf>
    <xf numFmtId="164" fontId="29" fillId="0" borderId="50" xfId="24" applyNumberFormat="1" applyFont="1" applyFill="1" applyBorder="1" applyAlignment="1" applyProtection="1">
      <alignment horizontal="right" vertical="center"/>
      <protection locked="0"/>
    </xf>
    <xf numFmtId="164" fontId="29" fillId="0" borderId="51" xfId="24" applyNumberFormat="1" applyFont="1" applyFill="1" applyBorder="1" applyAlignment="1" applyProtection="1">
      <alignment horizontal="right" vertical="center"/>
      <protection locked="0"/>
    </xf>
    <xf numFmtId="164" fontId="29" fillId="0" borderId="35" xfId="24" applyNumberFormat="1" applyFont="1" applyFill="1" applyBorder="1" applyAlignment="1" applyProtection="1">
      <alignment horizontal="right" vertical="center"/>
      <protection locked="0"/>
    </xf>
    <xf numFmtId="164" fontId="29" fillId="3" borderId="35" xfId="24" applyNumberFormat="1" applyFont="1" applyFill="1" applyBorder="1" applyAlignment="1" applyProtection="1">
      <alignment horizontal="right" vertical="center"/>
      <protection locked="0"/>
    </xf>
    <xf numFmtId="164" fontId="29" fillId="0" borderId="29" xfId="24" applyNumberFormat="1" applyFont="1" applyFill="1" applyBorder="1" applyAlignment="1" applyProtection="1">
      <alignment horizontal="right" vertical="center"/>
      <protection locked="0"/>
    </xf>
    <xf numFmtId="164" fontId="29" fillId="3" borderId="29" xfId="24" applyNumberFormat="1" applyFont="1" applyFill="1" applyBorder="1" applyAlignment="1" applyProtection="1">
      <alignment horizontal="right" vertical="center"/>
      <protection locked="0"/>
    </xf>
    <xf numFmtId="164" fontId="29" fillId="0" borderId="36" xfId="24" applyNumberFormat="1" applyFont="1" applyFill="1" applyBorder="1" applyAlignment="1" applyProtection="1">
      <alignment horizontal="right" vertical="center"/>
      <protection locked="0"/>
    </xf>
    <xf numFmtId="164" fontId="29" fillId="3" borderId="36" xfId="24" applyNumberFormat="1" applyFont="1" applyFill="1" applyBorder="1" applyAlignment="1" applyProtection="1">
      <alignment horizontal="right" vertical="center"/>
      <protection locked="0"/>
    </xf>
    <xf numFmtId="3" fontId="29" fillId="3" borderId="37" xfId="24" applyNumberFormat="1" applyFont="1" applyFill="1" applyBorder="1" applyAlignment="1" applyProtection="1">
      <alignment horizontal="right" vertical="center"/>
      <protection locked="0"/>
    </xf>
    <xf numFmtId="3" fontId="29" fillId="3" borderId="38" xfId="24" applyNumberFormat="1" applyFont="1" applyFill="1" applyBorder="1" applyAlignment="1" applyProtection="1">
      <alignment horizontal="right" vertical="center"/>
      <protection locked="0"/>
    </xf>
    <xf numFmtId="3" fontId="29" fillId="3" borderId="39" xfId="24" applyNumberFormat="1" applyFont="1" applyFill="1" applyBorder="1" applyAlignment="1" applyProtection="1">
      <alignment horizontal="right" vertical="center"/>
      <protection locked="0"/>
    </xf>
    <xf numFmtId="3" fontId="29" fillId="0" borderId="39" xfId="24" applyNumberFormat="1" applyFont="1" applyBorder="1" applyAlignment="1" applyProtection="1">
      <alignment horizontal="right" vertical="center"/>
      <protection locked="0"/>
    </xf>
    <xf numFmtId="3" fontId="29" fillId="3" borderId="35" xfId="24" applyNumberFormat="1" applyFont="1" applyFill="1" applyBorder="1" applyAlignment="1" applyProtection="1">
      <alignment horizontal="right" vertical="center"/>
      <protection locked="0"/>
    </xf>
    <xf numFmtId="3" fontId="29" fillId="3" borderId="29" xfId="24" applyNumberFormat="1" applyFont="1" applyFill="1" applyBorder="1" applyAlignment="1" applyProtection="1">
      <alignment horizontal="right" vertical="center"/>
      <protection locked="0"/>
    </xf>
    <xf numFmtId="3" fontId="29" fillId="3" borderId="36" xfId="24" applyNumberFormat="1" applyFont="1" applyFill="1" applyBorder="1" applyAlignment="1" applyProtection="1">
      <alignment horizontal="right" vertical="center"/>
      <protection locked="0"/>
    </xf>
    <xf numFmtId="0" fontId="29" fillId="0" borderId="35" xfId="24" applyFont="1" applyFill="1" applyBorder="1" applyAlignment="1" applyProtection="1">
      <alignment horizontal="right" vertical="center"/>
      <protection locked="0"/>
    </xf>
    <xf numFmtId="0" fontId="29" fillId="0" borderId="29" xfId="24" applyFont="1" applyFill="1" applyBorder="1" applyAlignment="1" applyProtection="1">
      <alignment horizontal="right" vertical="center"/>
      <protection locked="0"/>
    </xf>
    <xf numFmtId="0" fontId="29" fillId="0" borderId="29" xfId="24" applyFont="1" applyBorder="1" applyAlignment="1" applyProtection="1">
      <alignment horizontal="right" vertical="center"/>
      <protection locked="0"/>
    </xf>
    <xf numFmtId="0" fontId="29" fillId="0" borderId="36" xfId="24" applyFont="1" applyFill="1" applyBorder="1" applyAlignment="1" applyProtection="1">
      <alignment horizontal="right" vertical="center"/>
      <protection locked="0"/>
    </xf>
    <xf numFmtId="168" fontId="29" fillId="0" borderId="35" xfId="24" applyNumberFormat="1" applyFont="1" applyBorder="1" applyAlignment="1" applyProtection="1">
      <alignment horizontal="right" vertical="center"/>
      <protection locked="0"/>
    </xf>
    <xf numFmtId="168" fontId="29" fillId="3" borderId="35" xfId="24" applyNumberFormat="1" applyFont="1" applyFill="1" applyBorder="1" applyAlignment="1" applyProtection="1">
      <alignment horizontal="right" vertical="center"/>
      <protection locked="0"/>
    </xf>
    <xf numFmtId="168" fontId="29" fillId="0" borderId="29" xfId="24" applyNumberFormat="1" applyFont="1" applyBorder="1" applyAlignment="1" applyProtection="1">
      <alignment horizontal="right" vertical="center"/>
      <protection locked="0"/>
    </xf>
    <xf numFmtId="168" fontId="29" fillId="3" borderId="29" xfId="24" applyNumberFormat="1" applyFont="1" applyFill="1" applyBorder="1" applyAlignment="1" applyProtection="1">
      <alignment horizontal="right" vertical="center"/>
      <protection locked="0"/>
    </xf>
    <xf numFmtId="168" fontId="29" fillId="0" borderId="36" xfId="24" applyNumberFormat="1" applyFont="1" applyBorder="1" applyAlignment="1" applyProtection="1">
      <alignment horizontal="right" vertical="center"/>
      <protection locked="0"/>
    </xf>
    <xf numFmtId="168" fontId="29" fillId="3" borderId="36" xfId="24" applyNumberFormat="1" applyFont="1" applyFill="1" applyBorder="1" applyAlignment="1" applyProtection="1">
      <alignment horizontal="right" vertical="center"/>
      <protection locked="0"/>
    </xf>
    <xf numFmtId="3" fontId="29" fillId="0" borderId="35" xfId="24" applyNumberFormat="1" applyFont="1" applyFill="1" applyBorder="1" applyAlignment="1" applyProtection="1">
      <alignment horizontal="right" vertical="center"/>
      <protection locked="0"/>
    </xf>
    <xf numFmtId="3" fontId="29" fillId="0" borderId="36" xfId="24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24" applyNumberFormat="1" applyFont="1" applyFill="1" applyBorder="1" applyAlignment="1">
      <alignment horizontal="left" vertical="center" wrapText="1"/>
      <protection/>
    </xf>
    <xf numFmtId="3" fontId="29" fillId="0" borderId="0" xfId="24" applyNumberFormat="1" applyFont="1" applyFill="1" applyProtection="1">
      <alignment/>
      <protection/>
    </xf>
    <xf numFmtId="0" fontId="28" fillId="0" borderId="0" xfId="24" applyFont="1" applyFill="1">
      <alignment/>
      <protection/>
    </xf>
    <xf numFmtId="0" fontId="1" fillId="0" borderId="0" xfId="25">
      <alignment/>
      <protection/>
    </xf>
    <xf numFmtId="0" fontId="1" fillId="0" borderId="0" xfId="26">
      <alignment/>
      <protection/>
    </xf>
    <xf numFmtId="3" fontId="28" fillId="0" borderId="0" xfId="28" applyNumberFormat="1" applyFont="1" applyAlignment="1">
      <alignment vertical="center"/>
      <protection/>
    </xf>
    <xf numFmtId="3" fontId="29" fillId="0" borderId="0" xfId="28" applyNumberFormat="1" applyFont="1">
      <alignment/>
      <protection/>
    </xf>
    <xf numFmtId="3" fontId="28" fillId="0" borderId="0" xfId="28" applyNumberFormat="1" applyFont="1">
      <alignment/>
      <protection/>
    </xf>
    <xf numFmtId="3" fontId="28" fillId="0" borderId="0" xfId="24" applyNumberFormat="1" applyFont="1">
      <alignment/>
      <protection/>
    </xf>
    <xf numFmtId="0" fontId="28" fillId="0" borderId="0" xfId="24" applyFont="1" applyBorder="1" applyAlignment="1">
      <alignment horizontal="left" vertical="center"/>
      <protection/>
    </xf>
    <xf numFmtId="0" fontId="38" fillId="0" borderId="0" xfId="24" applyFont="1" applyBorder="1" applyAlignment="1">
      <alignment horizontal="left" vertical="center" wrapText="1"/>
      <protection/>
    </xf>
    <xf numFmtId="0" fontId="1" fillId="0" borderId="0" xfId="29">
      <alignment/>
      <protection/>
    </xf>
    <xf numFmtId="0" fontId="28" fillId="0" borderId="0" xfId="30" applyFont="1" applyAlignment="1">
      <alignment horizontal="left"/>
      <protection/>
    </xf>
    <xf numFmtId="0" fontId="28" fillId="0" borderId="0" xfId="24" applyFont="1" applyFill="1" applyBorder="1" applyAlignment="1">
      <alignment horizontal="left" vertical="center"/>
      <protection/>
    </xf>
    <xf numFmtId="0" fontId="43" fillId="0" borderId="0" xfId="24" applyFont="1" applyFill="1" applyBorder="1" applyAlignment="1">
      <alignment horizontal="left" vertical="center" wrapText="1"/>
      <protection/>
    </xf>
    <xf numFmtId="3" fontId="28" fillId="0" borderId="0" xfId="31" applyNumberFormat="1" applyFont="1" applyAlignment="1">
      <alignment vertical="center"/>
      <protection/>
    </xf>
    <xf numFmtId="3" fontId="42" fillId="0" borderId="0" xfId="31" applyNumberFormat="1" applyFont="1" applyBorder="1" applyAlignment="1">
      <alignment wrapText="1"/>
      <protection/>
    </xf>
    <xf numFmtId="3" fontId="42" fillId="0" borderId="0" xfId="31" applyNumberFormat="1" applyFont="1">
      <alignment/>
      <protection/>
    </xf>
    <xf numFmtId="0" fontId="1" fillId="0" borderId="0" xfId="32">
      <alignment/>
      <protection/>
    </xf>
    <xf numFmtId="0" fontId="28" fillId="0" borderId="0" xfId="32" applyFont="1" applyAlignment="1">
      <alignment vertical="center"/>
      <protection/>
    </xf>
    <xf numFmtId="3" fontId="28" fillId="0" borderId="0" xfId="33" applyNumberFormat="1" applyFont="1" applyAlignment="1">
      <alignment vertical="center"/>
      <protection/>
    </xf>
    <xf numFmtId="3" fontId="48" fillId="0" borderId="0" xfId="33" applyNumberFormat="1" applyFont="1" applyFill="1" applyBorder="1" applyAlignment="1">
      <alignment horizontal="center" vertical="center" wrapText="1"/>
      <protection/>
    </xf>
    <xf numFmtId="3" fontId="29" fillId="0" borderId="0" xfId="33" applyNumberFormat="1" applyFont="1" applyAlignment="1">
      <alignment vertical="center"/>
      <protection/>
    </xf>
    <xf numFmtId="3" fontId="29" fillId="0" borderId="0" xfId="24" applyNumberFormat="1" applyFont="1" applyBorder="1" applyAlignment="1">
      <alignment vertical="center" wrapText="1"/>
      <protection/>
    </xf>
    <xf numFmtId="3" fontId="57" fillId="0" borderId="0" xfId="24" applyNumberFormat="1" applyFont="1">
      <alignment/>
      <protection/>
    </xf>
    <xf numFmtId="3" fontId="51" fillId="0" borderId="0" xfId="24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/>
      <protection/>
    </xf>
    <xf numFmtId="3" fontId="26" fillId="11" borderId="29" xfId="0" applyNumberFormat="1" applyFont="1" applyFill="1" applyBorder="1" applyAlignment="1">
      <alignment horizontal="left" vertical="center" wrapText="1"/>
    </xf>
    <xf numFmtId="8" fontId="48" fillId="11" borderId="29" xfId="23" applyNumberFormat="1" applyFont="1" applyFill="1" applyBorder="1" applyAlignment="1" applyProtection="1">
      <alignment horizontal="right" vertical="center"/>
      <protection/>
    </xf>
    <xf numFmtId="3" fontId="26" fillId="11" borderId="52" xfId="0" applyNumberFormat="1" applyFont="1" applyFill="1" applyBorder="1" applyAlignment="1">
      <alignment horizontal="left" vertical="center" wrapText="1"/>
    </xf>
    <xf numFmtId="8" fontId="48" fillId="11" borderId="52" xfId="23" applyNumberFormat="1" applyFont="1" applyFill="1" applyBorder="1" applyAlignment="1" applyProtection="1">
      <alignment horizontal="right" vertical="center"/>
      <protection/>
    </xf>
    <xf numFmtId="3" fontId="26" fillId="11" borderId="53" xfId="0" applyNumberFormat="1" applyFont="1" applyFill="1" applyBorder="1" applyAlignment="1">
      <alignment horizontal="left" vertical="center" wrapText="1"/>
    </xf>
    <xf numFmtId="8" fontId="48" fillId="11" borderId="53" xfId="23" applyNumberFormat="1" applyFont="1" applyFill="1" applyBorder="1" applyAlignment="1" applyProtection="1">
      <alignment horizontal="right" vertical="center"/>
      <protection/>
    </xf>
    <xf numFmtId="169" fontId="29" fillId="0" borderId="35" xfId="24" applyNumberFormat="1" applyFont="1" applyFill="1" applyBorder="1" applyAlignment="1" applyProtection="1">
      <alignment horizontal="right" vertical="center"/>
      <protection locked="0"/>
    </xf>
    <xf numFmtId="169" fontId="29" fillId="3" borderId="35" xfId="24" applyNumberFormat="1" applyFont="1" applyFill="1" applyBorder="1" applyAlignment="1" applyProtection="1">
      <alignment horizontal="right" vertical="center"/>
      <protection locked="0"/>
    </xf>
    <xf numFmtId="169" fontId="48" fillId="2" borderId="37" xfId="24" applyNumberFormat="1" applyFont="1" applyFill="1" applyBorder="1" applyAlignment="1">
      <alignment horizontal="right" vertical="center"/>
      <protection/>
    </xf>
    <xf numFmtId="169" fontId="29" fillId="0" borderId="29" xfId="24" applyNumberFormat="1" applyFont="1" applyFill="1" applyBorder="1" applyAlignment="1" applyProtection="1">
      <alignment horizontal="right" vertical="center"/>
      <protection locked="0"/>
    </xf>
    <xf numFmtId="169" fontId="29" fillId="3" borderId="29" xfId="24" applyNumberFormat="1" applyFont="1" applyFill="1" applyBorder="1" applyAlignment="1" applyProtection="1">
      <alignment horizontal="right" vertical="center"/>
      <protection locked="0"/>
    </xf>
    <xf numFmtId="169" fontId="48" fillId="2" borderId="38" xfId="24" applyNumberFormat="1" applyFont="1" applyFill="1" applyBorder="1" applyAlignment="1">
      <alignment horizontal="right" vertical="center"/>
      <protection/>
    </xf>
    <xf numFmtId="169" fontId="29" fillId="0" borderId="36" xfId="24" applyNumberFormat="1" applyFont="1" applyFill="1" applyBorder="1" applyAlignment="1" applyProtection="1">
      <alignment horizontal="right" vertical="center"/>
      <protection locked="0"/>
    </xf>
    <xf numFmtId="169" fontId="29" fillId="3" borderId="36" xfId="24" applyNumberFormat="1" applyFont="1" applyFill="1" applyBorder="1" applyAlignment="1" applyProtection="1">
      <alignment horizontal="right" vertical="center"/>
      <protection locked="0"/>
    </xf>
    <xf numFmtId="169" fontId="48" fillId="2" borderId="39" xfId="24" applyNumberFormat="1" applyFont="1" applyFill="1" applyBorder="1" applyAlignment="1">
      <alignment horizontal="right" vertical="center"/>
      <protection/>
    </xf>
    <xf numFmtId="169" fontId="48" fillId="2" borderId="18" xfId="24" applyNumberFormat="1" applyFont="1" applyFill="1" applyBorder="1" applyAlignment="1">
      <alignment horizontal="right" vertical="center"/>
      <protection/>
    </xf>
    <xf numFmtId="14" fontId="85" fillId="0" borderId="18" xfId="24" applyNumberFormat="1" applyFont="1" applyFill="1" applyBorder="1" applyAlignment="1" applyProtection="1">
      <alignment horizontal="center" vertical="center"/>
      <protection locked="0"/>
    </xf>
    <xf numFmtId="3" fontId="29" fillId="0" borderId="0" xfId="24" applyNumberFormat="1" applyFont="1" applyFill="1" applyAlignment="1">
      <alignment vertical="center" wrapText="1"/>
      <protection/>
    </xf>
    <xf numFmtId="3" fontId="29" fillId="0" borderId="0" xfId="24" applyNumberFormat="1" applyFont="1" applyFill="1" applyAlignment="1" applyProtection="1">
      <alignment wrapText="1"/>
      <protection/>
    </xf>
    <xf numFmtId="3" fontId="29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8" fillId="0" borderId="5" xfId="0" applyFont="1" applyBorder="1" applyAlignment="1" applyProtection="1">
      <alignment vertical="top"/>
      <protection/>
    </xf>
    <xf numFmtId="0" fontId="89" fillId="0" borderId="5" xfId="0" applyFont="1" applyBorder="1" applyProtection="1">
      <protection/>
    </xf>
    <xf numFmtId="0" fontId="89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54" xfId="24" applyNumberFormat="1" applyFont="1" applyBorder="1" applyAlignment="1" applyProtection="1">
      <alignment horizontal="right" vertical="center"/>
      <protection locked="0"/>
    </xf>
    <xf numFmtId="164" fontId="29" fillId="0" borderId="55" xfId="24" applyNumberFormat="1" applyFont="1" applyFill="1" applyBorder="1" applyAlignment="1" applyProtection="1">
      <alignment horizontal="right" vertical="center"/>
      <protection locked="0"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0" fillId="0" borderId="0" xfId="20" applyNumberFormat="1" applyAlignment="1" applyProtection="1">
      <alignment/>
      <protection/>
    </xf>
    <xf numFmtId="3" fontId="20" fillId="0" borderId="0" xfId="20" applyNumberFormat="1" applyAlignment="1" applyProtection="1">
      <alignment horizontal="left"/>
      <protection/>
    </xf>
    <xf numFmtId="3" fontId="21" fillId="0" borderId="0" xfId="20" applyNumberFormat="1" applyFont="1" applyAlignment="1" applyProtection="1">
      <alignment/>
      <protection/>
    </xf>
    <xf numFmtId="3" fontId="21" fillId="0" borderId="0" xfId="20" applyNumberFormat="1" applyFont="1" applyFill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20" fillId="0" borderId="0" xfId="20" applyNumberFormat="1" applyFont="1" applyAlignment="1" applyProtection="1">
      <alignment/>
      <protection/>
    </xf>
    <xf numFmtId="0" fontId="20" fillId="0" borderId="0" xfId="20" applyFill="1" applyAlignment="1" applyProtection="1">
      <alignment/>
      <protection/>
    </xf>
    <xf numFmtId="3" fontId="20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9" fillId="0" borderId="0" xfId="31" applyNumberFormat="1" applyFont="1">
      <alignment/>
      <protection/>
    </xf>
    <xf numFmtId="0" fontId="29" fillId="0" borderId="0" xfId="0" applyFont="1" applyFill="1"/>
    <xf numFmtId="0" fontId="3" fillId="12" borderId="0" xfId="0" applyFont="1" applyFill="1" applyBorder="1"/>
    <xf numFmtId="0" fontId="3" fillId="12" borderId="0" xfId="0" applyFont="1" applyFill="1"/>
    <xf numFmtId="0" fontId="7" fillId="12" borderId="0" xfId="0" applyFont="1" applyFill="1" applyBorder="1"/>
    <xf numFmtId="0" fontId="17" fillId="12" borderId="0" xfId="0" applyFont="1" applyFill="1" applyBorder="1"/>
    <xf numFmtId="0" fontId="4" fillId="12" borderId="0" xfId="0" applyFont="1" applyFill="1" applyBorder="1"/>
    <xf numFmtId="0" fontId="4" fillId="12" borderId="0" xfId="0" applyFont="1" applyFill="1"/>
    <xf numFmtId="0" fontId="0" fillId="12" borderId="0" xfId="0" applyFill="1" applyProtection="1">
      <protection/>
    </xf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90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4" fillId="2" borderId="18" xfId="24" applyNumberFormat="1" applyFont="1" applyFill="1" applyBorder="1" applyAlignment="1" applyProtection="1">
      <alignment horizontal="center" vertical="center" wrapText="1"/>
      <protection/>
    </xf>
    <xf numFmtId="168" fontId="24" fillId="2" borderId="18" xfId="24" applyNumberFormat="1" applyFont="1" applyFill="1" applyBorder="1" applyAlignment="1">
      <alignment horizontal="center" vertical="center" wrapText="1"/>
      <protection/>
    </xf>
    <xf numFmtId="3" fontId="29" fillId="0" borderId="0" xfId="24" applyNumberFormat="1" applyFont="1" applyFill="1" applyAlignment="1">
      <alignment horizontal="left" vertical="center" wrapText="1"/>
      <protection/>
    </xf>
    <xf numFmtId="3" fontId="25" fillId="0" borderId="0" xfId="24" applyNumberFormat="1" applyFont="1" applyBorder="1" applyAlignment="1" applyProtection="1">
      <alignment wrapText="1"/>
      <protection/>
    </xf>
    <xf numFmtId="3" fontId="23" fillId="0" borderId="22" xfId="24" applyNumberFormat="1" applyFont="1" applyBorder="1" applyAlignment="1" applyProtection="1">
      <alignment horizontal="justify" vertical="center"/>
      <protection/>
    </xf>
    <xf numFmtId="3" fontId="24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Border="1" applyAlignment="1">
      <alignment wrapText="1"/>
      <protection/>
    </xf>
    <xf numFmtId="3" fontId="23" fillId="0" borderId="22" xfId="24" applyNumberFormat="1" applyFont="1" applyBorder="1" applyAlignment="1">
      <alignment horizontal="left" vertical="center"/>
      <protection/>
    </xf>
    <xf numFmtId="3" fontId="23" fillId="0" borderId="41" xfId="24" applyNumberFormat="1" applyFont="1" applyBorder="1" applyAlignment="1">
      <alignment horizontal="left" vertical="center"/>
      <protection/>
    </xf>
    <xf numFmtId="3" fontId="31" fillId="7" borderId="21" xfId="24" applyNumberFormat="1" applyFont="1" applyFill="1" applyBorder="1" applyAlignment="1">
      <alignment horizontal="center" vertical="center" wrapText="1"/>
      <protection/>
    </xf>
    <xf numFmtId="3" fontId="31" fillId="7" borderId="62" xfId="24" applyNumberFormat="1" applyFont="1" applyFill="1" applyBorder="1" applyAlignment="1">
      <alignment horizontal="center" vertical="center" wrapText="1"/>
      <protection/>
    </xf>
    <xf numFmtId="3" fontId="31" fillId="7" borderId="63" xfId="24" applyNumberFormat="1" applyFont="1" applyFill="1" applyBorder="1" applyAlignment="1">
      <alignment horizontal="center" vertical="center" wrapText="1"/>
      <protection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24" applyNumberFormat="1" applyFont="1" applyBorder="1" applyAlignment="1">
      <alignment horizontal="justify" vertical="center" wrapText="1"/>
      <protection/>
    </xf>
    <xf numFmtId="3" fontId="24" fillId="3" borderId="18" xfId="24" applyNumberFormat="1" applyFont="1" applyFill="1" applyBorder="1" applyAlignment="1">
      <alignment horizontal="center" vertical="center" wrapText="1"/>
      <protection/>
    </xf>
    <xf numFmtId="3" fontId="23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9" fillId="0" borderId="22" xfId="24" applyNumberFormat="1" applyFont="1" applyBorder="1" applyAlignment="1">
      <alignment horizontal="justify" vertical="center"/>
      <protection/>
    </xf>
    <xf numFmtId="0" fontId="39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1" fillId="0" borderId="0" xfId="24" applyFont="1" applyBorder="1" applyAlignment="1">
      <alignment wrapText="1"/>
      <protection/>
    </xf>
    <xf numFmtId="0" fontId="24" fillId="2" borderId="64" xfId="24" applyFont="1" applyFill="1" applyBorder="1" applyAlignment="1">
      <alignment horizontal="center" vertical="center" wrapText="1"/>
      <protection/>
    </xf>
    <xf numFmtId="0" fontId="24" fillId="2" borderId="54" xfId="24" applyFont="1" applyFill="1" applyBorder="1" applyAlignment="1">
      <alignment horizontal="center" vertical="center" wrapText="1"/>
      <protection/>
    </xf>
    <xf numFmtId="0" fontId="24" fillId="2" borderId="65" xfId="24" applyFont="1" applyFill="1" applyBorder="1" applyAlignment="1">
      <alignment horizontal="center" vertical="center" wrapText="1"/>
      <protection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>
      <alignment/>
    </xf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64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Border="1" applyAlignment="1">
      <alignment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9" fillId="0" borderId="0" xfId="33" applyNumberFormat="1" applyFont="1" applyFill="1" applyBorder="1" applyAlignment="1">
      <alignment horizontal="justify" vertical="center" wrapText="1"/>
      <protection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1" applyNumberFormat="1" applyFont="1" applyFill="1" applyBorder="1" applyAlignment="1">
      <alignment horizontal="center" vertical="center"/>
    </xf>
    <xf numFmtId="3" fontId="48" fillId="5" borderId="64" xfId="21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62" xfId="0" applyNumberFormat="1" applyFont="1" applyFill="1" applyBorder="1" applyAlignment="1">
      <alignment horizontal="center" vertical="center" wrapText="1"/>
    </xf>
    <xf numFmtId="3" fontId="50" fillId="5" borderId="63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24" applyNumberFormat="1" applyFont="1" applyBorder="1" applyAlignment="1">
      <alignment horizontal="justify" vertical="center"/>
      <protection/>
    </xf>
    <xf numFmtId="3" fontId="23" fillId="0" borderId="0" xfId="24" applyNumberFormat="1" applyFont="1" applyAlignment="1">
      <alignment horizontal="justify" vertical="center" wrapText="1"/>
      <protection/>
    </xf>
    <xf numFmtId="3" fontId="84" fillId="7" borderId="0" xfId="24" applyNumberFormat="1" applyFont="1" applyFill="1" applyAlignment="1">
      <alignment horizontal="left" vertical="center" wrapText="1"/>
      <protection/>
    </xf>
    <xf numFmtId="3" fontId="24" fillId="5" borderId="21" xfId="24" applyNumberFormat="1" applyFont="1" applyFill="1" applyBorder="1" applyAlignment="1">
      <alignment horizontal="center" vertical="center"/>
      <protection/>
    </xf>
    <xf numFmtId="3" fontId="24" fillId="5" borderId="62" xfId="24" applyNumberFormat="1" applyFont="1" applyFill="1" applyBorder="1" applyAlignment="1">
      <alignment horizontal="center" vertical="center"/>
      <protection/>
    </xf>
    <xf numFmtId="3" fontId="24" fillId="5" borderId="63" xfId="24" applyNumberFormat="1" applyFont="1" applyFill="1" applyBorder="1" applyAlignment="1">
      <alignment horizontal="center" vertical="center"/>
      <protection/>
    </xf>
    <xf numFmtId="3" fontId="59" fillId="2" borderId="21" xfId="24" applyNumberFormat="1" applyFont="1" applyFill="1" applyBorder="1" applyAlignment="1">
      <alignment horizontal="center" vertical="center"/>
      <protection/>
    </xf>
    <xf numFmtId="3" fontId="59" fillId="2" borderId="66" xfId="24" applyNumberFormat="1" applyFont="1" applyFill="1" applyBorder="1" applyAlignment="1">
      <alignment horizontal="center" vertical="center"/>
      <protection/>
    </xf>
    <xf numFmtId="3" fontId="49" fillId="7" borderId="21" xfId="24" applyNumberFormat="1" applyFont="1" applyFill="1" applyBorder="1" applyAlignment="1" applyProtection="1">
      <alignment horizontal="center" vertical="center"/>
      <protection locked="0"/>
    </xf>
    <xf numFmtId="3" fontId="49" fillId="7" borderId="66" xfId="24" applyNumberFormat="1" applyFont="1" applyFill="1" applyBorder="1" applyAlignment="1" applyProtection="1">
      <alignment horizontal="center" vertical="center"/>
      <protection locked="0"/>
    </xf>
    <xf numFmtId="3" fontId="24" fillId="5" borderId="67" xfId="24" applyNumberFormat="1" applyFont="1" applyFill="1" applyBorder="1" applyAlignment="1">
      <alignment horizontal="center" vertical="center" wrapText="1"/>
      <protection/>
    </xf>
    <xf numFmtId="3" fontId="24" fillId="5" borderId="44" xfId="24" applyNumberFormat="1" applyFont="1" applyFill="1" applyBorder="1" applyAlignment="1">
      <alignment horizontal="center" vertical="center" wrapText="1"/>
      <protection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8" xfId="0" applyNumberFormat="1" applyFont="1" applyFill="1" applyBorder="1" applyAlignment="1">
      <alignment horizontal="center" vertical="center" wrapText="1"/>
    </xf>
    <xf numFmtId="3" fontId="48" fillId="2" borderId="69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62" xfId="0" applyNumberFormat="1" applyFont="1" applyFill="1" applyBorder="1" applyAlignment="1">
      <alignment horizontal="center" vertical="center" wrapText="1"/>
    </xf>
    <xf numFmtId="3" fontId="66" fillId="2" borderId="63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48" applyNumberFormat="1" applyFont="1" applyFill="1" applyAlignment="1">
      <alignment horizontal="justify" vertical="center" wrapText="1"/>
      <protection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24" applyNumberFormat="1" applyFont="1" applyBorder="1" applyAlignment="1" applyProtection="1">
      <alignment horizontal="justify" vertical="center" wrapText="1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74" fillId="2" borderId="18" xfId="24" applyNumberFormat="1" applyFont="1" applyFill="1" applyBorder="1" applyAlignment="1" applyProtection="1">
      <alignment horizontal="center" vertical="center"/>
      <protection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24" applyNumberFormat="1" applyFont="1" applyAlignment="1">
      <alignment horizontal="justify" vertical="center" wrapText="1"/>
      <protection/>
    </xf>
    <xf numFmtId="3" fontId="76" fillId="2" borderId="18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24" applyNumberFormat="1" applyFont="1" applyFill="1" applyBorder="1" applyAlignment="1">
      <alignment horizontal="center" vertical="center"/>
      <protection/>
    </xf>
    <xf numFmtId="3" fontId="78" fillId="2" borderId="18" xfId="24" applyNumberFormat="1" applyFont="1" applyFill="1" applyBorder="1" applyAlignment="1">
      <alignment horizontal="center" vertical="center" wrapText="1"/>
      <protection/>
    </xf>
    <xf numFmtId="0" fontId="79" fillId="0" borderId="18" xfId="24" applyFont="1" applyBorder="1" applyAlignment="1">
      <alignment vertical="center"/>
      <protection/>
    </xf>
    <xf numFmtId="3" fontId="61" fillId="0" borderId="0" xfId="24" applyNumberFormat="1" applyFont="1" applyFill="1" applyBorder="1" applyAlignment="1">
      <alignment horizontal="justify" vertical="center" wrapText="1"/>
      <protection/>
    </xf>
    <xf numFmtId="3" fontId="48" fillId="2" borderId="18" xfId="24" applyNumberFormat="1" applyFont="1" applyFill="1" applyBorder="1" applyAlignment="1">
      <alignment horizontal="center" vertical="center"/>
      <protection/>
    </xf>
    <xf numFmtId="3" fontId="61" fillId="0" borderId="0" xfId="24" applyNumberFormat="1" applyFont="1" applyBorder="1" applyAlignment="1">
      <alignment horizontal="justify" vertical="center" wrapText="1"/>
      <protection/>
    </xf>
    <xf numFmtId="3" fontId="80" fillId="0" borderId="0" xfId="24" applyNumberFormat="1" applyFont="1" applyAlignment="1">
      <alignment horizontal="justify" vertical="center" wrapText="1"/>
      <protection/>
    </xf>
    <xf numFmtId="3" fontId="29" fillId="0" borderId="0" xfId="24" applyNumberFormat="1" applyFont="1" applyFill="1" applyBorder="1" applyAlignment="1">
      <alignment horizontal="justify" vertical="center" wrapText="1"/>
      <protection/>
    </xf>
    <xf numFmtId="3" fontId="76" fillId="2" borderId="18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166" fontId="61" fillId="0" borderId="0" xfId="24" applyNumberFormat="1" applyFont="1" applyBorder="1" applyAlignment="1">
      <alignment horizontal="justify" vertical="center" wrapText="1"/>
      <protection/>
    </xf>
    <xf numFmtId="166" fontId="24" fillId="2" borderId="18" xfId="24" applyNumberFormat="1" applyFont="1" applyFill="1" applyBorder="1" applyAlignment="1">
      <alignment horizontal="center" vertical="center"/>
      <protection/>
    </xf>
    <xf numFmtId="166" fontId="24" fillId="2" borderId="64" xfId="24" applyNumberFormat="1" applyFont="1" applyFill="1" applyBorder="1" applyAlignment="1">
      <alignment horizontal="center" vertical="center" wrapText="1"/>
      <protection/>
    </xf>
    <xf numFmtId="166" fontId="24" fillId="2" borderId="65" xfId="24" applyNumberFormat="1" applyFont="1" applyFill="1" applyBorder="1" applyAlignment="1">
      <alignment horizontal="center" vertical="center" wrapText="1"/>
      <protection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  <protection/>
    </xf>
    <xf numFmtId="7" fontId="48" fillId="14" borderId="18" xfId="0" applyNumberFormat="1" applyFont="1" applyFill="1" applyBorder="1" applyAlignment="1" applyProtection="1">
      <alignment horizontal="right" vertical="center"/>
      <protection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24" applyNumberFormat="1" applyFont="1" applyFill="1" applyBorder="1" applyAlignment="1">
      <alignment horizontal="center" vertical="center" wrapText="1"/>
      <protection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  <protection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  <protection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applyNumberFormat="1" applyFont="1" applyAlignment="1" quotePrefix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8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  <cellStyle name="Moeda 2 3" xfId="73"/>
    <cellStyle name="Moeda 2 2 2" xfId="74"/>
    <cellStyle name="Moeda 3 2" xfId="75"/>
    <cellStyle name="Normal 28 2" xfId="76"/>
    <cellStyle name="Normal 29 2" xfId="77"/>
    <cellStyle name="Normal 3 2" xfId="78"/>
    <cellStyle name="Normal 30 2" xfId="79"/>
    <cellStyle name="Normal 33 2" xfId="80"/>
    <cellStyle name="Normal 34 2" xfId="81"/>
    <cellStyle name="Normal 37 2" xfId="82"/>
    <cellStyle name="Normal 38 2" xfId="83"/>
    <cellStyle name="Normal 39 2" xfId="84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0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>
      <c r="A3" s="10"/>
      <c r="B3" s="489" t="s">
        <v>1</v>
      </c>
      <c r="C3" s="490"/>
      <c r="D3" s="490"/>
      <c r="E3" s="11"/>
      <c r="F3" s="9"/>
      <c r="G3" s="467"/>
      <c r="H3" s="467"/>
    </row>
    <row r="4" spans="1:8" ht="30" customHeight="1">
      <c r="A4" s="10"/>
      <c r="B4" s="491">
        <v>2020</v>
      </c>
      <c r="C4" s="492"/>
      <c r="D4" s="493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4" t="s">
        <v>2</v>
      </c>
      <c r="C6" s="495"/>
      <c r="D6" s="495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102350200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6" t="s">
        <v>551</v>
      </c>
      <c r="D8" s="496"/>
      <c r="E8" s="20"/>
      <c r="F8" s="9"/>
      <c r="G8" s="467"/>
      <c r="H8" s="467"/>
    </row>
    <row r="9" spans="1:8" ht="28.5" customHeight="1">
      <c r="A9" s="10"/>
      <c r="B9" s="16" t="s">
        <v>5</v>
      </c>
      <c r="C9" s="485" t="s">
        <v>552</v>
      </c>
      <c r="D9" s="485"/>
      <c r="E9" s="20"/>
      <c r="F9" s="9"/>
      <c r="G9" s="467"/>
      <c r="H9" s="467"/>
    </row>
    <row r="10" spans="1:8" ht="28.5" customHeight="1">
      <c r="A10" s="10"/>
      <c r="B10" s="16"/>
      <c r="C10" s="485"/>
      <c r="D10" s="485"/>
      <c r="E10" s="20"/>
      <c r="F10" s="9"/>
      <c r="G10" s="467"/>
      <c r="H10" s="467"/>
    </row>
    <row r="11" spans="1:8" ht="50.1" customHeight="1">
      <c r="A11" s="10"/>
      <c r="B11" s="498" t="s">
        <v>6</v>
      </c>
      <c r="C11" s="498"/>
      <c r="D11" s="499"/>
      <c r="E11" s="20"/>
      <c r="F11" s="9"/>
      <c r="G11" s="467"/>
      <c r="H11" s="467"/>
    </row>
    <row r="12" spans="1:7" ht="24.75" customHeight="1">
      <c r="A12" s="10"/>
      <c r="B12" s="500" t="s">
        <v>7</v>
      </c>
      <c r="C12" s="498"/>
      <c r="D12" s="49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2020</v>
      </c>
      <c r="C13" s="22">
        <v>149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2020</v>
      </c>
      <c r="C14" s="24">
        <v>165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3" t="s">
        <v>550</v>
      </c>
      <c r="C16" s="504"/>
      <c r="D16" s="504"/>
      <c r="E16" s="20"/>
      <c r="F16" s="9"/>
      <c r="G16" s="467"/>
      <c r="H16" s="467"/>
    </row>
    <row r="17" spans="1:8" ht="24.75" customHeight="1">
      <c r="A17" s="10"/>
      <c r="B17" s="501" t="s">
        <v>437</v>
      </c>
      <c r="C17" s="502"/>
      <c r="D17" s="50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4" t="s">
        <v>554</v>
      </c>
      <c r="D18" s="484"/>
      <c r="E18" s="26"/>
      <c r="F18" s="9"/>
      <c r="G18" s="467"/>
      <c r="H18" s="467"/>
    </row>
    <row r="19" spans="1:8" ht="28.5" customHeight="1">
      <c r="A19" s="10"/>
      <c r="B19" s="6"/>
      <c r="C19" s="485"/>
      <c r="D19" s="485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6">
        <v>239791250</v>
      </c>
      <c r="D20" s="496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5" t="s">
        <v>553</v>
      </c>
      <c r="D21" s="485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97">
        <v>44274</v>
      </c>
      <c r="D22" s="485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5">
    <mergeCell ref="C20:D20"/>
    <mergeCell ref="C21:D21"/>
    <mergeCell ref="C22:D22"/>
    <mergeCell ref="C10:D10"/>
    <mergeCell ref="B11:D11"/>
    <mergeCell ref="B12:D12"/>
    <mergeCell ref="B17:D17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22" sqref="L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4" t="s">
        <v>442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>
      <c r="A2" s="533" t="s">
        <v>141</v>
      </c>
      <c r="B2" s="543" t="s">
        <v>142</v>
      </c>
      <c r="C2" s="543"/>
      <c r="D2" s="543" t="s">
        <v>143</v>
      </c>
      <c r="E2" s="543"/>
      <c r="F2" s="543" t="s">
        <v>493</v>
      </c>
      <c r="G2" s="543"/>
      <c r="H2" s="543" t="s">
        <v>145</v>
      </c>
      <c r="I2" s="543"/>
      <c r="J2" s="543" t="s">
        <v>146</v>
      </c>
      <c r="K2" s="543"/>
      <c r="L2" s="543" t="s">
        <v>147</v>
      </c>
      <c r="M2" s="543"/>
      <c r="N2" s="543" t="s">
        <v>148</v>
      </c>
      <c r="O2" s="543"/>
      <c r="P2" s="533" t="s">
        <v>41</v>
      </c>
      <c r="Q2" s="533"/>
      <c r="R2" s="533" t="s">
        <v>41</v>
      </c>
    </row>
    <row r="3" spans="1:18" s="53" customFormat="1" ht="15" customHeight="1">
      <c r="A3" s="53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3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>
        <v>1</v>
      </c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26</v>
      </c>
      <c r="O21" s="358">
        <v>15</v>
      </c>
      <c r="P21" s="225">
        <f t="shared" si="0"/>
        <v>26</v>
      </c>
      <c r="Q21" s="225">
        <f t="shared" si="0"/>
        <v>15</v>
      </c>
      <c r="R21" s="225">
        <f t="shared" si="1"/>
        <v>41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1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26</v>
      </c>
      <c r="O48" s="226">
        <f t="shared" si="2"/>
        <v>15</v>
      </c>
      <c r="P48" s="226">
        <f>SUM(P4:P47)</f>
        <v>27</v>
      </c>
      <c r="Q48" s="226">
        <f>SUM(Q4:Q47)</f>
        <v>15</v>
      </c>
      <c r="R48" s="226">
        <f>P48+Q48</f>
        <v>42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6" t="s">
        <v>153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39.95" customHeight="1">
      <c r="A2" s="529" t="s">
        <v>154</v>
      </c>
      <c r="B2" s="529" t="s">
        <v>155</v>
      </c>
      <c r="C2" s="529"/>
      <c r="D2" s="529" t="s">
        <v>156</v>
      </c>
      <c r="E2" s="529"/>
      <c r="F2" s="529" t="s">
        <v>157</v>
      </c>
      <c r="G2" s="529"/>
      <c r="H2" s="529" t="s">
        <v>158</v>
      </c>
      <c r="I2" s="529"/>
      <c r="J2" s="529" t="s">
        <v>159</v>
      </c>
      <c r="K2" s="529"/>
      <c r="L2" s="529" t="s">
        <v>160</v>
      </c>
      <c r="M2" s="529"/>
      <c r="N2" s="529" t="s">
        <v>161</v>
      </c>
      <c r="O2" s="529"/>
      <c r="P2" s="529" t="s">
        <v>494</v>
      </c>
      <c r="Q2" s="529"/>
      <c r="R2" s="529" t="s">
        <v>407</v>
      </c>
      <c r="S2" s="529"/>
      <c r="T2" s="529" t="s">
        <v>408</v>
      </c>
      <c r="U2" s="529"/>
      <c r="V2" s="529" t="s">
        <v>162</v>
      </c>
      <c r="W2" s="529"/>
      <c r="X2" s="529" t="s">
        <v>41</v>
      </c>
      <c r="Y2" s="529"/>
      <c r="Z2" s="529" t="s">
        <v>77</v>
      </c>
    </row>
    <row r="3" spans="1:26" s="94" customFormat="1" ht="15" customHeight="1">
      <c r="A3" s="52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9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30" t="s">
        <v>429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F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19" sqref="K19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6" t="s">
        <v>163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39.95" customHeight="1">
      <c r="A2" s="533" t="s">
        <v>154</v>
      </c>
      <c r="B2" s="533" t="s">
        <v>155</v>
      </c>
      <c r="C2" s="533"/>
      <c r="D2" s="533" t="s">
        <v>164</v>
      </c>
      <c r="E2" s="533"/>
      <c r="F2" s="533" t="s">
        <v>165</v>
      </c>
      <c r="G2" s="533"/>
      <c r="H2" s="533" t="s">
        <v>166</v>
      </c>
      <c r="I2" s="533"/>
      <c r="J2" s="533" t="s">
        <v>158</v>
      </c>
      <c r="K2" s="533"/>
      <c r="L2" s="533" t="s">
        <v>167</v>
      </c>
      <c r="M2" s="533"/>
      <c r="N2" s="533" t="s">
        <v>168</v>
      </c>
      <c r="O2" s="533"/>
      <c r="P2" s="533" t="s">
        <v>169</v>
      </c>
      <c r="Q2" s="533"/>
      <c r="R2" s="533" t="s">
        <v>170</v>
      </c>
      <c r="S2" s="533"/>
      <c r="T2" s="533" t="s">
        <v>171</v>
      </c>
      <c r="U2" s="533"/>
      <c r="V2" s="533" t="s">
        <v>172</v>
      </c>
      <c r="W2" s="533"/>
      <c r="X2" s="533" t="s">
        <v>494</v>
      </c>
      <c r="Y2" s="533"/>
      <c r="Z2" s="533" t="s">
        <v>407</v>
      </c>
      <c r="AA2" s="533"/>
      <c r="AB2" s="533" t="s">
        <v>173</v>
      </c>
      <c r="AC2" s="533"/>
      <c r="AD2" s="533" t="s">
        <v>41</v>
      </c>
      <c r="AE2" s="533"/>
      <c r="AF2" s="533" t="s">
        <v>77</v>
      </c>
    </row>
    <row r="3" spans="1:32" s="105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3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>
        <v>1</v>
      </c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13</v>
      </c>
      <c r="E21" s="358">
        <v>8</v>
      </c>
      <c r="F21" s="314">
        <v>2</v>
      </c>
      <c r="G21" s="358">
        <v>2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15</v>
      </c>
      <c r="AE21" s="225">
        <f t="shared" si="0"/>
        <v>10</v>
      </c>
      <c r="AF21" s="225">
        <f t="shared" si="1"/>
        <v>25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1</v>
      </c>
      <c r="C48" s="226">
        <f aca="true" t="shared" si="2" ref="C48:AC48">SUM(C4:C47)</f>
        <v>0</v>
      </c>
      <c r="D48" s="226">
        <f t="shared" si="2"/>
        <v>13</v>
      </c>
      <c r="E48" s="226">
        <f t="shared" si="2"/>
        <v>8</v>
      </c>
      <c r="F48" s="226">
        <f t="shared" si="2"/>
        <v>2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16</v>
      </c>
      <c r="AE48" s="226">
        <f>SUM(AE4:AE47)</f>
        <v>10</v>
      </c>
      <c r="AF48" s="226">
        <f>AD48+AE48</f>
        <v>26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30" t="s">
        <v>429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E6" sqref="E6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7" t="s">
        <v>14</v>
      </c>
      <c r="B1" s="548"/>
      <c r="C1" s="548"/>
      <c r="D1" s="548"/>
      <c r="E1" s="548"/>
      <c r="F1" s="548"/>
      <c r="G1" s="548"/>
    </row>
    <row r="2" spans="1:7" s="112" customFormat="1" ht="24" customHeight="1">
      <c r="A2" s="550" t="s">
        <v>175</v>
      </c>
      <c r="B2" s="550" t="s">
        <v>176</v>
      </c>
      <c r="C2" s="550" t="s">
        <v>177</v>
      </c>
      <c r="D2" s="550" t="s">
        <v>178</v>
      </c>
      <c r="E2" s="550" t="s">
        <v>179</v>
      </c>
      <c r="F2" s="550" t="s">
        <v>180</v>
      </c>
      <c r="G2" s="550" t="s">
        <v>77</v>
      </c>
    </row>
    <row r="3" spans="1:7" s="112" customFormat="1" ht="24" customHeight="1">
      <c r="A3" s="551"/>
      <c r="B3" s="552"/>
      <c r="C3" s="552"/>
      <c r="D3" s="552"/>
      <c r="E3" s="552"/>
      <c r="F3" s="552"/>
      <c r="G3" s="552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419</v>
      </c>
      <c r="B9" s="361">
        <v>1</v>
      </c>
      <c r="C9" s="361"/>
      <c r="D9" s="361"/>
      <c r="E9" s="361"/>
      <c r="F9" s="361"/>
      <c r="G9" s="225">
        <f t="shared" si="0"/>
        <v>1</v>
      </c>
    </row>
    <row r="10" spans="1:7" s="112" customFormat="1" ht="24.95" customHeight="1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>
        <v>3</v>
      </c>
      <c r="C12" s="361"/>
      <c r="D12" s="361"/>
      <c r="E12" s="361"/>
      <c r="F12" s="361"/>
      <c r="G12" s="225">
        <f t="shared" si="0"/>
        <v>3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4</v>
      </c>
      <c r="C21" s="361"/>
      <c r="D21" s="361"/>
      <c r="E21" s="361"/>
      <c r="F21" s="361"/>
      <c r="G21" s="225">
        <f t="shared" si="0"/>
        <v>4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9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9</v>
      </c>
    </row>
    <row r="49" spans="1:6" s="112" customFormat="1" ht="9.95" customHeight="1">
      <c r="A49" s="549"/>
      <c r="B49" s="549"/>
      <c r="C49" s="549"/>
      <c r="D49" s="549"/>
      <c r="E49" s="549"/>
      <c r="F49" s="549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30" t="s">
        <v>429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7" sqref="I17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3" t="s">
        <v>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39.95" customHeight="1">
      <c r="A2" s="541" t="s">
        <v>187</v>
      </c>
      <c r="B2" s="541" t="s">
        <v>188</v>
      </c>
      <c r="C2" s="541"/>
      <c r="D2" s="541" t="s">
        <v>189</v>
      </c>
      <c r="E2" s="541"/>
      <c r="F2" s="541" t="s">
        <v>190</v>
      </c>
      <c r="G2" s="541"/>
      <c r="H2" s="541" t="s">
        <v>191</v>
      </c>
      <c r="I2" s="554"/>
      <c r="J2" s="541" t="s">
        <v>192</v>
      </c>
      <c r="K2" s="554"/>
      <c r="L2" s="541" t="s">
        <v>41</v>
      </c>
      <c r="M2" s="541"/>
      <c r="N2" s="541" t="s">
        <v>77</v>
      </c>
    </row>
    <row r="3" spans="1:14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4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279">
        <f t="shared" si="0"/>
        <v>1</v>
      </c>
      <c r="M12" s="279">
        <f t="shared" si="0"/>
        <v>1</v>
      </c>
      <c r="N12" s="279">
        <f t="shared" si="1"/>
        <v>2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>
        <v>1</v>
      </c>
      <c r="E21" s="358"/>
      <c r="F21" s="314">
        <v>3</v>
      </c>
      <c r="G21" s="358"/>
      <c r="H21" s="314"/>
      <c r="I21" s="358">
        <v>1</v>
      </c>
      <c r="J21" s="314"/>
      <c r="K21" s="358"/>
      <c r="L21" s="279">
        <f t="shared" si="0"/>
        <v>4</v>
      </c>
      <c r="M21" s="279">
        <f t="shared" si="0"/>
        <v>1</v>
      </c>
      <c r="N21" s="279">
        <f t="shared" si="1"/>
        <v>5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3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2</v>
      </c>
      <c r="N48" s="280">
        <f>L48+M48</f>
        <v>7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30" t="s">
        <v>429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5" sqref="L15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6" t="s">
        <v>449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7" t="s">
        <v>83</v>
      </c>
      <c r="Q1" s="538"/>
      <c r="R1" s="539"/>
    </row>
    <row r="2" spans="1:18" ht="15" customHeight="1">
      <c r="A2" s="558" t="s">
        <v>125</v>
      </c>
      <c r="B2" s="558" t="s">
        <v>193</v>
      </c>
      <c r="C2" s="558"/>
      <c r="D2" s="558" t="s">
        <v>194</v>
      </c>
      <c r="E2" s="558"/>
      <c r="F2" s="558" t="s">
        <v>195</v>
      </c>
      <c r="G2" s="558"/>
      <c r="H2" s="558" t="s">
        <v>196</v>
      </c>
      <c r="I2" s="558"/>
      <c r="J2" s="558" t="s">
        <v>197</v>
      </c>
      <c r="K2" s="558"/>
      <c r="L2" s="558" t="s">
        <v>503</v>
      </c>
      <c r="M2" s="558"/>
      <c r="N2" s="558" t="s">
        <v>198</v>
      </c>
      <c r="O2" s="558"/>
      <c r="P2" s="541" t="s">
        <v>41</v>
      </c>
      <c r="Q2" s="541"/>
      <c r="R2" s="541" t="s">
        <v>77</v>
      </c>
    </row>
    <row r="3" spans="1:18" ht="15" customHeight="1">
      <c r="A3" s="55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5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>
        <v>3</v>
      </c>
      <c r="D10" s="314">
        <v>6</v>
      </c>
      <c r="E10" s="358">
        <v>7</v>
      </c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279">
        <f t="shared" si="0"/>
        <v>7</v>
      </c>
      <c r="Q10" s="279">
        <f t="shared" si="0"/>
        <v>10</v>
      </c>
      <c r="R10" s="279">
        <f t="shared" si="1"/>
        <v>17</v>
      </c>
      <c r="S10" s="119">
        <f>'Quadro 1'!X10</f>
        <v>7</v>
      </c>
      <c r="T10" s="119">
        <f>'Quadro 1'!Y10</f>
        <v>10</v>
      </c>
      <c r="U10" s="119">
        <f>'Quadro 1'!Z10</f>
        <v>17</v>
      </c>
    </row>
    <row r="11" spans="1:21" ht="24.95" customHeight="1">
      <c r="A11" s="374" t="s">
        <v>46</v>
      </c>
      <c r="B11" s="366"/>
      <c r="C11" s="367"/>
      <c r="D11" s="314">
        <v>9</v>
      </c>
      <c r="E11" s="358">
        <v>6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/>
      <c r="N11" s="314"/>
      <c r="O11" s="358"/>
      <c r="P11" s="279">
        <f t="shared" si="0"/>
        <v>9</v>
      </c>
      <c r="Q11" s="279">
        <f t="shared" si="0"/>
        <v>10</v>
      </c>
      <c r="R11" s="279">
        <f t="shared" si="1"/>
        <v>19</v>
      </c>
      <c r="S11" s="119">
        <f>'Quadro 1'!X11</f>
        <v>9</v>
      </c>
      <c r="T11" s="119">
        <f>'Quadro 1'!Y11</f>
        <v>10</v>
      </c>
      <c r="U11" s="119">
        <f>'Quadro 1'!Z11</f>
        <v>19</v>
      </c>
    </row>
    <row r="12" spans="1:21" ht="24.95" customHeight="1">
      <c r="A12" s="374" t="s">
        <v>47</v>
      </c>
      <c r="B12" s="366">
        <v>4</v>
      </c>
      <c r="C12" s="367">
        <v>3</v>
      </c>
      <c r="D12" s="314">
        <v>8</v>
      </c>
      <c r="E12" s="358">
        <v>6</v>
      </c>
      <c r="F12" s="314">
        <v>4</v>
      </c>
      <c r="G12" s="358"/>
      <c r="H12" s="314">
        <v>3</v>
      </c>
      <c r="I12" s="358"/>
      <c r="J12" s="314"/>
      <c r="K12" s="358"/>
      <c r="L12" s="314"/>
      <c r="M12" s="358"/>
      <c r="N12" s="314"/>
      <c r="O12" s="358"/>
      <c r="P12" s="279">
        <f t="shared" si="0"/>
        <v>19</v>
      </c>
      <c r="Q12" s="279">
        <f t="shared" si="0"/>
        <v>9</v>
      </c>
      <c r="R12" s="279">
        <f t="shared" si="1"/>
        <v>28</v>
      </c>
      <c r="S12" s="119">
        <f>'Quadro 1'!X12</f>
        <v>19</v>
      </c>
      <c r="T12" s="119">
        <f>'Quadro 1'!Y12</f>
        <v>9</v>
      </c>
      <c r="U12" s="119">
        <f>'Quadro 1'!Z12</f>
        <v>28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/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1</v>
      </c>
      <c r="R14" s="279">
        <f t="shared" si="1"/>
        <v>1</v>
      </c>
      <c r="S14" s="119">
        <f>'Quadro 1'!X14</f>
        <v>0</v>
      </c>
      <c r="T14" s="119">
        <f>'Quadro 1'!Y14</f>
        <v>1</v>
      </c>
      <c r="U14" s="119">
        <f>'Quadro 1'!Z14</f>
        <v>1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46</v>
      </c>
      <c r="M21" s="358">
        <v>54</v>
      </c>
      <c r="N21" s="314"/>
      <c r="O21" s="358"/>
      <c r="P21" s="279">
        <f t="shared" si="0"/>
        <v>46</v>
      </c>
      <c r="Q21" s="279">
        <f t="shared" si="0"/>
        <v>54</v>
      </c>
      <c r="R21" s="279">
        <f t="shared" si="1"/>
        <v>100</v>
      </c>
      <c r="S21" s="119">
        <f>'Quadro 1'!X21</f>
        <v>46</v>
      </c>
      <c r="T21" s="119">
        <f>'Quadro 1'!Y21</f>
        <v>54</v>
      </c>
      <c r="U21" s="119">
        <f>'Quadro 1'!Z21</f>
        <v>100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4</v>
      </c>
      <c r="C48" s="281">
        <f aca="true" t="shared" si="2" ref="C48:O48">SUM(C4:C47)</f>
        <v>6</v>
      </c>
      <c r="D48" s="281">
        <f t="shared" si="2"/>
        <v>23</v>
      </c>
      <c r="E48" s="281">
        <f t="shared" si="2"/>
        <v>20</v>
      </c>
      <c r="F48" s="281">
        <f t="shared" si="2"/>
        <v>4</v>
      </c>
      <c r="G48" s="281">
        <f t="shared" si="2"/>
        <v>1</v>
      </c>
      <c r="H48" s="281">
        <f t="shared" si="2"/>
        <v>3</v>
      </c>
      <c r="I48" s="281">
        <f t="shared" si="2"/>
        <v>3</v>
      </c>
      <c r="J48" s="281">
        <f t="shared" si="2"/>
        <v>0</v>
      </c>
      <c r="K48" s="281">
        <f t="shared" si="2"/>
        <v>0</v>
      </c>
      <c r="L48" s="281">
        <f t="shared" si="2"/>
        <v>46</v>
      </c>
      <c r="M48" s="281">
        <f t="shared" si="2"/>
        <v>54</v>
      </c>
      <c r="N48" s="281">
        <f t="shared" si="2"/>
        <v>1</v>
      </c>
      <c r="O48" s="281">
        <f t="shared" si="2"/>
        <v>0</v>
      </c>
      <c r="P48" s="281">
        <f>SUM(P4:P47)</f>
        <v>81</v>
      </c>
      <c r="Q48" s="281">
        <f>SUM(Q4:Q47)</f>
        <v>84</v>
      </c>
      <c r="R48" s="281">
        <f>P48+Q48</f>
        <v>165</v>
      </c>
    </row>
    <row r="49" spans="16:18" ht="9.95" customHeight="1">
      <c r="P49" s="120">
        <f>'Quadro 1'!X48</f>
        <v>81</v>
      </c>
      <c r="Q49" s="120">
        <f>'Quadro 1'!Y48</f>
        <v>84</v>
      </c>
      <c r="R49" s="120">
        <f>'Quadro 1'!Z48</f>
        <v>165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30" t="s">
        <v>429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E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23" sqref="M23"/>
    </sheetView>
  </sheetViews>
  <sheetFormatPr defaultColWidth="9.140625" defaultRowHeight="12.75"/>
  <cols>
    <col min="1" max="1" width="30.7109375" style="76" customWidth="1"/>
    <col min="2" max="5" width="8.7109375" style="76" customWidth="1"/>
    <col min="6" max="6" width="9.421875" style="76" customWidth="1"/>
    <col min="7" max="7" width="8.7109375" style="76" customWidth="1"/>
    <col min="8" max="8" width="10.00390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6" t="s">
        <v>450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7" t="s">
        <v>83</v>
      </c>
      <c r="AC1" s="538"/>
      <c r="AD1" s="539"/>
    </row>
    <row r="2" spans="1:30" ht="19.5" customHeight="1">
      <c r="A2" s="565" t="s">
        <v>125</v>
      </c>
      <c r="B2" s="567" t="s">
        <v>199</v>
      </c>
      <c r="C2" s="567"/>
      <c r="D2" s="567"/>
      <c r="E2" s="567"/>
      <c r="F2" s="567"/>
      <c r="G2" s="567"/>
      <c r="H2" s="567"/>
      <c r="I2" s="567"/>
      <c r="J2" s="569" t="s">
        <v>200</v>
      </c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41" t="s">
        <v>41</v>
      </c>
      <c r="AC2" s="541"/>
      <c r="AD2" s="541" t="s">
        <v>77</v>
      </c>
    </row>
    <row r="3" spans="1:30" ht="46.5" customHeight="1">
      <c r="A3" s="566"/>
      <c r="B3" s="568"/>
      <c r="C3" s="568"/>
      <c r="D3" s="568"/>
      <c r="E3" s="568"/>
      <c r="F3" s="568"/>
      <c r="G3" s="568"/>
      <c r="H3" s="567"/>
      <c r="I3" s="567"/>
      <c r="J3" s="559" t="s">
        <v>201</v>
      </c>
      <c r="K3" s="560"/>
      <c r="L3" s="559" t="s">
        <v>201</v>
      </c>
      <c r="M3" s="560"/>
      <c r="N3" s="559" t="s">
        <v>201</v>
      </c>
      <c r="O3" s="560"/>
      <c r="P3" s="559" t="s">
        <v>201</v>
      </c>
      <c r="Q3" s="560"/>
      <c r="R3" s="559" t="s">
        <v>201</v>
      </c>
      <c r="S3" s="560"/>
      <c r="T3" s="559" t="s">
        <v>201</v>
      </c>
      <c r="U3" s="560"/>
      <c r="V3" s="559" t="s">
        <v>201</v>
      </c>
      <c r="W3" s="560"/>
      <c r="X3" s="559" t="s">
        <v>201</v>
      </c>
      <c r="Y3" s="560"/>
      <c r="Z3" s="559" t="s">
        <v>201</v>
      </c>
      <c r="AA3" s="560"/>
      <c r="AB3" s="541" t="s">
        <v>42</v>
      </c>
      <c r="AC3" s="541" t="s">
        <v>43</v>
      </c>
      <c r="AD3" s="541"/>
    </row>
    <row r="4" spans="1:30" ht="29.25" customHeight="1">
      <c r="A4" s="566"/>
      <c r="B4" s="227"/>
      <c r="C4" s="228"/>
      <c r="D4" s="228"/>
      <c r="E4" s="228"/>
      <c r="F4" s="228"/>
      <c r="G4" s="229"/>
      <c r="H4" s="573" t="s">
        <v>202</v>
      </c>
      <c r="I4" s="573"/>
      <c r="J4" s="570" t="s">
        <v>202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2"/>
      <c r="AB4" s="541"/>
      <c r="AC4" s="541"/>
      <c r="AD4" s="541"/>
    </row>
    <row r="5" spans="1:30" ht="15" customHeight="1">
      <c r="A5" s="566"/>
      <c r="B5" s="558" t="s">
        <v>203</v>
      </c>
      <c r="C5" s="558"/>
      <c r="D5" s="558" t="s">
        <v>441</v>
      </c>
      <c r="E5" s="558"/>
      <c r="F5" s="558" t="s">
        <v>204</v>
      </c>
      <c r="G5" s="558"/>
      <c r="H5" s="561"/>
      <c r="I5" s="562"/>
      <c r="J5" s="561" t="s">
        <v>555</v>
      </c>
      <c r="K5" s="562"/>
      <c r="L5" s="561" t="s">
        <v>556</v>
      </c>
      <c r="M5" s="562"/>
      <c r="N5" s="561" t="s">
        <v>557</v>
      </c>
      <c r="O5" s="562"/>
      <c r="P5" s="483"/>
      <c r="Q5" s="483"/>
      <c r="R5" s="483"/>
      <c r="S5" s="483"/>
      <c r="T5" s="483"/>
      <c r="U5" s="483"/>
      <c r="V5" s="561"/>
      <c r="W5" s="562"/>
      <c r="X5" s="561"/>
      <c r="Y5" s="562"/>
      <c r="Z5" s="561"/>
      <c r="AA5" s="562"/>
      <c r="AB5" s="541"/>
      <c r="AC5" s="541"/>
      <c r="AD5" s="541"/>
    </row>
    <row r="6" spans="1:30" ht="15" customHeight="1">
      <c r="A6" s="566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1"/>
      <c r="AC6" s="541"/>
      <c r="AD6" s="541"/>
    </row>
    <row r="7" spans="1:33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B50">B8+D8+F8+H8+J8+L8+N8+P8+R8+T8+V8+X8+Z8</f>
        <v>0</v>
      </c>
      <c r="AC8" s="279">
        <f aca="true" t="shared" si="1" ref="AC8:AC50">C8+E8+G8+I8+K8+M8+O8+Q8+S8+U8+W8+Y8+AA8</f>
        <v>0</v>
      </c>
      <c r="AD8" s="279">
        <f aca="true" t="shared" si="2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>
      <c r="A11" s="374" t="s">
        <v>418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1"/>
        <v>0</v>
      </c>
      <c r="AD11" s="279">
        <f t="shared" si="2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5" customHeight="1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>
      <c r="A13" s="374" t="s">
        <v>45</v>
      </c>
      <c r="B13" s="366">
        <v>7</v>
      </c>
      <c r="C13" s="367">
        <v>10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7</v>
      </c>
      <c r="AC13" s="279">
        <f t="shared" si="1"/>
        <v>10</v>
      </c>
      <c r="AD13" s="279">
        <f t="shared" si="2"/>
        <v>17</v>
      </c>
      <c r="AE13" s="119">
        <f>'Quadro 1'!X10</f>
        <v>7</v>
      </c>
      <c r="AF13" s="119">
        <f>'Quadro 1'!Y10</f>
        <v>10</v>
      </c>
      <c r="AG13" s="119">
        <f>'Quadro 1'!Z10</f>
        <v>17</v>
      </c>
    </row>
    <row r="14" spans="1:33" ht="24.95" customHeight="1">
      <c r="A14" s="374" t="s">
        <v>46</v>
      </c>
      <c r="B14" s="366">
        <v>9</v>
      </c>
      <c r="C14" s="367">
        <v>10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9</v>
      </c>
      <c r="AC14" s="279">
        <f t="shared" si="1"/>
        <v>10</v>
      </c>
      <c r="AD14" s="279">
        <f t="shared" si="2"/>
        <v>19</v>
      </c>
      <c r="AE14" s="119">
        <f>'Quadro 1'!X11</f>
        <v>9</v>
      </c>
      <c r="AF14" s="119">
        <f>'Quadro 1'!Y11</f>
        <v>10</v>
      </c>
      <c r="AG14" s="119">
        <f>'Quadro 1'!Z11</f>
        <v>19</v>
      </c>
    </row>
    <row r="15" spans="1:33" ht="24.95" customHeight="1">
      <c r="A15" s="374" t="s">
        <v>47</v>
      </c>
      <c r="B15" s="366">
        <v>19</v>
      </c>
      <c r="C15" s="367">
        <v>9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19</v>
      </c>
      <c r="AC15" s="279">
        <f t="shared" si="1"/>
        <v>9</v>
      </c>
      <c r="AD15" s="279">
        <f t="shared" si="2"/>
        <v>28</v>
      </c>
      <c r="AE15" s="119">
        <f>'Quadro 1'!X12</f>
        <v>19</v>
      </c>
      <c r="AF15" s="119">
        <f>'Quadro 1'!Y12</f>
        <v>9</v>
      </c>
      <c r="AG15" s="119">
        <f>'Quadro 1'!Z12</f>
        <v>28</v>
      </c>
    </row>
    <row r="16" spans="1:33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>
      <c r="A17" s="374" t="s">
        <v>49</v>
      </c>
      <c r="B17" s="366"/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0</v>
      </c>
      <c r="AC17" s="279">
        <f t="shared" si="1"/>
        <v>1</v>
      </c>
      <c r="AD17" s="279">
        <f t="shared" si="2"/>
        <v>1</v>
      </c>
      <c r="AE17" s="119">
        <f>'Quadro 1'!X14</f>
        <v>0</v>
      </c>
      <c r="AF17" s="119">
        <f>'Quadro 1'!Y14</f>
        <v>1</v>
      </c>
      <c r="AG17" s="119">
        <f>'Quadro 1'!Z14</f>
        <v>1</v>
      </c>
    </row>
    <row r="18" spans="1:33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>
      <c r="A24" s="374" t="s">
        <v>57</v>
      </c>
      <c r="B24" s="366">
        <v>24</v>
      </c>
      <c r="C24" s="367">
        <v>38</v>
      </c>
      <c r="D24" s="333"/>
      <c r="E24" s="354"/>
      <c r="F24" s="333"/>
      <c r="G24" s="354"/>
      <c r="H24" s="333"/>
      <c r="I24" s="354"/>
      <c r="J24" s="333">
        <v>16</v>
      </c>
      <c r="K24" s="354">
        <v>7</v>
      </c>
      <c r="L24" s="333">
        <v>3</v>
      </c>
      <c r="M24" s="354">
        <v>1</v>
      </c>
      <c r="N24" s="333">
        <v>3</v>
      </c>
      <c r="O24" s="354">
        <v>8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46</v>
      </c>
      <c r="AC24" s="279">
        <f t="shared" si="1"/>
        <v>54</v>
      </c>
      <c r="AD24" s="279">
        <f t="shared" si="2"/>
        <v>100</v>
      </c>
      <c r="AE24" s="119">
        <f>'Quadro 1'!X21</f>
        <v>46</v>
      </c>
      <c r="AF24" s="119">
        <f>'Quadro 1'!Y21</f>
        <v>54</v>
      </c>
      <c r="AG24" s="119">
        <f>'Quadro 1'!Z21</f>
        <v>100</v>
      </c>
    </row>
    <row r="25" spans="1:33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3" ref="B51:AA51">SUM(B7:B50)</f>
        <v>59</v>
      </c>
      <c r="C51" s="281">
        <f t="shared" si="3"/>
        <v>68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16</v>
      </c>
      <c r="K51" s="281">
        <f t="shared" si="3"/>
        <v>7</v>
      </c>
      <c r="L51" s="281">
        <f t="shared" si="3"/>
        <v>3</v>
      </c>
      <c r="M51" s="281">
        <f t="shared" si="3"/>
        <v>1</v>
      </c>
      <c r="N51" s="281">
        <f aca="true" t="shared" si="4" ref="N51:U51">SUM(N7:N50)</f>
        <v>3</v>
      </c>
      <c r="O51" s="281">
        <f t="shared" si="4"/>
        <v>8</v>
      </c>
      <c r="P51" s="281">
        <f aca="true" t="shared" si="5" ref="P51:S51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81</v>
      </c>
      <c r="AC51" s="281">
        <f>SUM(AC7:AC50)</f>
        <v>84</v>
      </c>
      <c r="AD51" s="281">
        <f>AB51+AC51</f>
        <v>165</v>
      </c>
    </row>
    <row r="52" spans="1:30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81</v>
      </c>
      <c r="AC52" s="125">
        <f>'Quadro 1'!Y48</f>
        <v>84</v>
      </c>
      <c r="AD52" s="125">
        <f>'Quadro 1'!Z48</f>
        <v>165</v>
      </c>
    </row>
    <row r="53" spans="1:30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63" t="s">
        <v>206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396"/>
    </row>
    <row r="57" spans="1:30" s="117" customFormat="1" ht="16.5" customHeight="1">
      <c r="A57" s="563" t="s">
        <v>521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</row>
    <row r="58" spans="1:30" s="117" customFormat="1" ht="13.35" customHeight="1">
      <c r="A58" s="564" t="s">
        <v>433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</row>
    <row r="59" spans="1:30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5" customHeight="1">
      <c r="A61" s="530" t="s">
        <v>429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V5:W5"/>
    <mergeCell ref="A56:AC56"/>
    <mergeCell ref="A58:AD58"/>
    <mergeCell ref="J5:K5"/>
    <mergeCell ref="L5:M5"/>
    <mergeCell ref="N5:O5"/>
    <mergeCell ref="N3:O3"/>
    <mergeCell ref="T3:U3"/>
    <mergeCell ref="P3:Q3"/>
    <mergeCell ref="R3:S3"/>
    <mergeCell ref="X5:Y5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5" sqref="J5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4" t="s">
        <v>495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4" s="69" customFormat="1" ht="30" customHeight="1">
      <c r="A2" s="533" t="s">
        <v>498</v>
      </c>
      <c r="B2" s="533" t="s">
        <v>496</v>
      </c>
      <c r="C2" s="533"/>
      <c r="D2" s="533" t="s">
        <v>497</v>
      </c>
      <c r="E2" s="533"/>
      <c r="F2" s="533" t="s">
        <v>207</v>
      </c>
      <c r="G2" s="533"/>
      <c r="H2" s="533" t="s">
        <v>208</v>
      </c>
      <c r="I2" s="533"/>
      <c r="J2" s="533" t="s">
        <v>209</v>
      </c>
      <c r="K2" s="533"/>
      <c r="L2" s="533" t="s">
        <v>41</v>
      </c>
      <c r="M2" s="533"/>
      <c r="N2" s="533" t="s">
        <v>41</v>
      </c>
    </row>
    <row r="3" spans="1:14" s="69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3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>
        <v>4.833333333333333</v>
      </c>
      <c r="C12" s="350"/>
      <c r="D12" s="349"/>
      <c r="E12" s="350"/>
      <c r="F12" s="349">
        <v>10.041666666666666</v>
      </c>
      <c r="G12" s="350"/>
      <c r="H12" s="349"/>
      <c r="I12" s="350"/>
      <c r="J12" s="349"/>
      <c r="K12" s="350"/>
      <c r="L12" s="288">
        <f t="shared" si="0"/>
        <v>14.875</v>
      </c>
      <c r="M12" s="288">
        <f t="shared" si="0"/>
        <v>0</v>
      </c>
      <c r="N12" s="288">
        <f t="shared" si="1"/>
        <v>14.875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4.833333333333333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10.041666666666666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14.875</v>
      </c>
      <c r="M48" s="290">
        <f>SUM(M4:M47)</f>
        <v>0</v>
      </c>
      <c r="N48" s="290">
        <f>L48+M48</f>
        <v>14.875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30" t="s">
        <v>429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4" t="s">
        <v>499</v>
      </c>
      <c r="B1" s="574"/>
      <c r="C1" s="574"/>
      <c r="D1" s="574"/>
      <c r="E1" s="574"/>
      <c r="F1" s="574"/>
      <c r="G1" s="574"/>
      <c r="H1" s="574"/>
    </row>
    <row r="2" spans="1:8" s="53" customFormat="1" ht="15" customHeight="1">
      <c r="A2" s="533" t="s">
        <v>211</v>
      </c>
      <c r="B2" s="533" t="s">
        <v>212</v>
      </c>
      <c r="C2" s="533"/>
      <c r="D2" s="533" t="s">
        <v>504</v>
      </c>
      <c r="E2" s="533"/>
      <c r="F2" s="533" t="s">
        <v>41</v>
      </c>
      <c r="G2" s="533"/>
      <c r="H2" s="533" t="s">
        <v>41</v>
      </c>
    </row>
    <row r="3" spans="1:8" s="53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3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30" t="s">
        <v>429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14" sqref="S14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5" t="s">
        <v>16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30" customHeight="1">
      <c r="A2" s="533" t="s">
        <v>214</v>
      </c>
      <c r="B2" s="533" t="s">
        <v>215</v>
      </c>
      <c r="C2" s="533"/>
      <c r="D2" s="533" t="s">
        <v>216</v>
      </c>
      <c r="E2" s="533" t="s">
        <v>217</v>
      </c>
      <c r="F2" s="533" t="s">
        <v>218</v>
      </c>
      <c r="G2" s="533"/>
      <c r="H2" s="533" t="s">
        <v>219</v>
      </c>
      <c r="I2" s="533"/>
      <c r="J2" s="533" t="s">
        <v>220</v>
      </c>
      <c r="K2" s="533"/>
      <c r="L2" s="533" t="s">
        <v>221</v>
      </c>
      <c r="M2" s="533"/>
      <c r="N2" s="533" t="s">
        <v>222</v>
      </c>
      <c r="O2" s="533"/>
      <c r="P2" s="533" t="s">
        <v>223</v>
      </c>
      <c r="Q2" s="533"/>
      <c r="R2" s="533" t="s">
        <v>224</v>
      </c>
      <c r="S2" s="533"/>
      <c r="T2" s="533" t="s">
        <v>225</v>
      </c>
      <c r="U2" s="533"/>
      <c r="V2" s="533" t="s">
        <v>226</v>
      </c>
      <c r="W2" s="533"/>
      <c r="X2" s="533" t="s">
        <v>227</v>
      </c>
      <c r="Y2" s="533"/>
      <c r="Z2" s="533" t="s">
        <v>228</v>
      </c>
      <c r="AA2" s="533"/>
      <c r="AB2" s="533" t="s">
        <v>77</v>
      </c>
      <c r="AC2" s="533"/>
      <c r="AD2" s="533" t="s">
        <v>41</v>
      </c>
    </row>
    <row r="3" spans="1:30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3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>
        <v>4</v>
      </c>
      <c r="G10" s="411"/>
      <c r="H10" s="410">
        <v>45</v>
      </c>
      <c r="I10" s="411">
        <v>59</v>
      </c>
      <c r="J10" s="410"/>
      <c r="K10" s="411"/>
      <c r="L10" s="410"/>
      <c r="M10" s="411"/>
      <c r="N10" s="410"/>
      <c r="O10" s="411"/>
      <c r="P10" s="410">
        <v>2</v>
      </c>
      <c r="Q10" s="411">
        <v>3.5</v>
      </c>
      <c r="R10" s="410"/>
      <c r="S10" s="411"/>
      <c r="T10" s="410"/>
      <c r="U10" s="411"/>
      <c r="V10" s="410">
        <v>1</v>
      </c>
      <c r="W10" s="411"/>
      <c r="X10" s="410"/>
      <c r="Y10" s="411"/>
      <c r="Z10" s="410">
        <v>25</v>
      </c>
      <c r="AA10" s="411">
        <v>39.52</v>
      </c>
      <c r="AB10" s="412">
        <f t="shared" si="0"/>
        <v>77</v>
      </c>
      <c r="AC10" s="412">
        <f t="shared" si="0"/>
        <v>102.02000000000001</v>
      </c>
      <c r="AD10" s="412">
        <f t="shared" si="1"/>
        <v>179.02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>
        <v>7</v>
      </c>
      <c r="H11" s="410"/>
      <c r="I11" s="411"/>
      <c r="J11" s="410">
        <v>8</v>
      </c>
      <c r="K11" s="411"/>
      <c r="L11" s="410"/>
      <c r="M11" s="411"/>
      <c r="N11" s="410"/>
      <c r="O11" s="411"/>
      <c r="P11" s="410">
        <v>3</v>
      </c>
      <c r="Q11" s="411">
        <v>3</v>
      </c>
      <c r="R11" s="410"/>
      <c r="S11" s="411"/>
      <c r="T11" s="410"/>
      <c r="U11" s="411"/>
      <c r="V11" s="410">
        <v>1</v>
      </c>
      <c r="W11" s="411">
        <v>1</v>
      </c>
      <c r="X11" s="410"/>
      <c r="Y11" s="411"/>
      <c r="Z11" s="410">
        <v>1.23</v>
      </c>
      <c r="AA11" s="411">
        <v>79.2</v>
      </c>
      <c r="AB11" s="412">
        <f t="shared" si="0"/>
        <v>13.23</v>
      </c>
      <c r="AC11" s="412">
        <f t="shared" si="0"/>
        <v>90.2</v>
      </c>
      <c r="AD11" s="412">
        <f t="shared" si="1"/>
        <v>103.43</v>
      </c>
    </row>
    <row r="12" spans="1:30" ht="24.95" customHeight="1">
      <c r="A12" s="374" t="s">
        <v>47</v>
      </c>
      <c r="B12" s="410"/>
      <c r="C12" s="411"/>
      <c r="D12" s="410"/>
      <c r="E12" s="411"/>
      <c r="F12" s="410">
        <v>4</v>
      </c>
      <c r="G12" s="411"/>
      <c r="H12" s="410">
        <v>420</v>
      </c>
      <c r="I12" s="411"/>
      <c r="J12" s="410">
        <v>23</v>
      </c>
      <c r="K12" s="411"/>
      <c r="L12" s="410"/>
      <c r="M12" s="411">
        <v>2</v>
      </c>
      <c r="N12" s="410"/>
      <c r="O12" s="411"/>
      <c r="P12" s="410">
        <v>15</v>
      </c>
      <c r="Q12" s="411">
        <v>5</v>
      </c>
      <c r="R12" s="410"/>
      <c r="S12" s="411"/>
      <c r="T12" s="410"/>
      <c r="U12" s="411"/>
      <c r="V12" s="410"/>
      <c r="W12" s="411"/>
      <c r="X12" s="410"/>
      <c r="Y12" s="411"/>
      <c r="Z12" s="410" t="s">
        <v>558</v>
      </c>
      <c r="AA12" s="411">
        <v>31.08</v>
      </c>
      <c r="AB12" s="412" t="e">
        <f t="shared" si="0"/>
        <v>#VALUE!</v>
      </c>
      <c r="AC12" s="412">
        <f t="shared" si="0"/>
        <v>38.08</v>
      </c>
      <c r="AD12" s="412" t="e">
        <f t="shared" si="1"/>
        <v>#VALUE!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10</v>
      </c>
      <c r="I14" s="411"/>
      <c r="J14" s="410"/>
      <c r="K14" s="411"/>
      <c r="L14" s="410"/>
      <c r="M14" s="411"/>
      <c r="N14" s="410"/>
      <c r="O14" s="411"/>
      <c r="P14" s="410">
        <v>6</v>
      </c>
      <c r="Q14" s="411">
        <v>0.5</v>
      </c>
      <c r="R14" s="410"/>
      <c r="S14" s="411"/>
      <c r="T14" s="410"/>
      <c r="U14" s="411"/>
      <c r="V14" s="410"/>
      <c r="W14" s="411"/>
      <c r="X14" s="410"/>
      <c r="Y14" s="411"/>
      <c r="Z14" s="410"/>
      <c r="AA14" s="411">
        <v>9</v>
      </c>
      <c r="AB14" s="412">
        <f t="shared" si="0"/>
        <v>16</v>
      </c>
      <c r="AC14" s="412">
        <f t="shared" si="0"/>
        <v>9.5</v>
      </c>
      <c r="AD14" s="412">
        <f t="shared" si="1"/>
        <v>25.5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>
        <v>15</v>
      </c>
      <c r="D21" s="410"/>
      <c r="E21" s="411"/>
      <c r="F21" s="410"/>
      <c r="G21" s="411"/>
      <c r="H21" s="410">
        <v>29</v>
      </c>
      <c r="I21" s="411">
        <v>110</v>
      </c>
      <c r="J21" s="410">
        <v>7</v>
      </c>
      <c r="K21" s="411"/>
      <c r="L21" s="410"/>
      <c r="M21" s="411"/>
      <c r="N21" s="410"/>
      <c r="O21" s="411"/>
      <c r="P21" s="410">
        <v>1</v>
      </c>
      <c r="Q21" s="411">
        <v>3</v>
      </c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37</v>
      </c>
      <c r="AC21" s="412">
        <f t="shared" si="0"/>
        <v>128</v>
      </c>
      <c r="AD21" s="412">
        <f t="shared" si="1"/>
        <v>165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15</v>
      </c>
      <c r="D48" s="416">
        <f t="shared" si="2"/>
        <v>0</v>
      </c>
      <c r="E48" s="416">
        <f t="shared" si="2"/>
        <v>0</v>
      </c>
      <c r="F48" s="416">
        <f t="shared" si="2"/>
        <v>8</v>
      </c>
      <c r="G48" s="416">
        <f t="shared" si="2"/>
        <v>7</v>
      </c>
      <c r="H48" s="416">
        <f t="shared" si="2"/>
        <v>504</v>
      </c>
      <c r="I48" s="416">
        <f t="shared" si="2"/>
        <v>169</v>
      </c>
      <c r="J48" s="416">
        <f t="shared" si="2"/>
        <v>38</v>
      </c>
      <c r="K48" s="416">
        <f t="shared" si="2"/>
        <v>0</v>
      </c>
      <c r="L48" s="416">
        <f t="shared" si="2"/>
        <v>0</v>
      </c>
      <c r="M48" s="416">
        <f t="shared" si="2"/>
        <v>2</v>
      </c>
      <c r="N48" s="416">
        <f t="shared" si="2"/>
        <v>0</v>
      </c>
      <c r="O48" s="416">
        <f t="shared" si="2"/>
        <v>0</v>
      </c>
      <c r="P48" s="416">
        <f t="shared" si="2"/>
        <v>27</v>
      </c>
      <c r="Q48" s="416">
        <f t="shared" si="2"/>
        <v>15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1</v>
      </c>
      <c r="X48" s="416">
        <f t="shared" si="2"/>
        <v>0</v>
      </c>
      <c r="Y48" s="416">
        <f t="shared" si="2"/>
        <v>0</v>
      </c>
      <c r="Z48" s="416">
        <f t="shared" si="2"/>
        <v>26.23</v>
      </c>
      <c r="AA48" s="416">
        <f t="shared" si="2"/>
        <v>158.8</v>
      </c>
      <c r="AB48" s="416" t="e">
        <f>SUM(AB4:AB47)</f>
        <v>#VALUE!</v>
      </c>
      <c r="AC48" s="416">
        <f>SUM(AC4:AC47)</f>
        <v>367.8</v>
      </c>
      <c r="AD48" s="416" t="e">
        <f>SUM(AD4:AD47)</f>
        <v>#VALUE!</v>
      </c>
    </row>
    <row r="49" spans="1:30" ht="9.95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30" t="s">
        <v>429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4" t="s">
        <v>548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>
      <c r="B7" s="518" t="s">
        <v>549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>
      <c r="B10" s="522" t="s">
        <v>436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ht="12.75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ht="12.75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ht="12.75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ht="12.75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ht="12.75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ht="12.75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ht="12.75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ht="12.75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ht="12.75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ht="12.75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ht="12.75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ht="12.75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ht="12.75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ht="12.75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ht="12.75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ht="12.75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ht="12.75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ht="12.75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ht="12.75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ht="12.75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ht="12.75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ht="12.75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ht="12.75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ht="12.75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ht="12.75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ht="12.75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ht="12.75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ht="12.75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ht="12.75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ht="12.75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ht="12.75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ht="12.75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ht="12.75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ht="12.75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ht="12.75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ht="12.75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ht="12.75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.5" thickBot="1">
      <c r="B57" s="511"/>
      <c r="C57" s="512"/>
      <c r="D57" s="512"/>
      <c r="E57" s="512"/>
      <c r="F57" s="512"/>
      <c r="G57" s="512"/>
      <c r="H57" s="512"/>
      <c r="I57" s="512"/>
      <c r="J57" s="513"/>
    </row>
    <row r="58" ht="13.5" thickTop="1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D6" sqref="D6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5" t="s">
        <v>451</v>
      </c>
      <c r="B1" s="575"/>
      <c r="C1" s="575"/>
      <c r="D1" s="57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7" t="s">
        <v>229</v>
      </c>
      <c r="B2" s="578"/>
      <c r="C2" s="578"/>
      <c r="D2" s="579"/>
    </row>
    <row r="3" spans="1:4" ht="15" customHeight="1">
      <c r="A3" s="136" t="s">
        <v>11</v>
      </c>
      <c r="B3" s="580" t="s">
        <v>230</v>
      </c>
      <c r="C3" s="581"/>
      <c r="D3" s="137" t="s">
        <v>231</v>
      </c>
    </row>
    <row r="4" spans="1:4" ht="15" customHeight="1">
      <c r="A4" s="417">
        <v>43861</v>
      </c>
      <c r="B4" s="582"/>
      <c r="C4" s="583"/>
      <c r="D4" s="584" t="s">
        <v>232</v>
      </c>
    </row>
    <row r="5" spans="1:4" ht="24.95" customHeight="1">
      <c r="A5" s="138" t="s">
        <v>507</v>
      </c>
      <c r="B5" s="139" t="s">
        <v>233</v>
      </c>
      <c r="C5" s="140" t="s">
        <v>234</v>
      </c>
      <c r="D5" s="585"/>
    </row>
    <row r="6" spans="1:5" ht="21.95" customHeight="1">
      <c r="A6" s="237" t="s">
        <v>203</v>
      </c>
      <c r="B6" s="312">
        <v>3</v>
      </c>
      <c r="C6" s="344">
        <v>4.375</v>
      </c>
      <c r="D6" s="293" t="s">
        <v>463</v>
      </c>
      <c r="E6" s="455" t="s">
        <v>235</v>
      </c>
    </row>
    <row r="7" spans="1:5" ht="21.95" customHeight="1">
      <c r="A7" s="238" t="s">
        <v>441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506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3</v>
      </c>
      <c r="C11" s="230">
        <f>SUM(C6:C10)</f>
        <v>4.375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76" t="s">
        <v>414</v>
      </c>
      <c r="C13" s="576"/>
      <c r="D13" s="57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7" t="s">
        <v>229</v>
      </c>
      <c r="B16" s="578"/>
      <c r="C16" s="578"/>
      <c r="D16" s="579"/>
    </row>
    <row r="17" spans="1:4" ht="15" customHeight="1">
      <c r="A17" s="141" t="s">
        <v>11</v>
      </c>
      <c r="B17" s="580" t="s">
        <v>230</v>
      </c>
      <c r="C17" s="581"/>
      <c r="D17" s="137" t="s">
        <v>231</v>
      </c>
    </row>
    <row r="18" spans="1:4" ht="15" customHeight="1">
      <c r="A18" s="417" t="s">
        <v>431</v>
      </c>
      <c r="B18" s="582"/>
      <c r="C18" s="583"/>
      <c r="D18" s="584" t="s">
        <v>232</v>
      </c>
    </row>
    <row r="19" spans="1:4" ht="24.95" customHeight="1">
      <c r="A19" s="138" t="s">
        <v>507</v>
      </c>
      <c r="B19" s="139" t="s">
        <v>233</v>
      </c>
      <c r="C19" s="142" t="s">
        <v>234</v>
      </c>
      <c r="D19" s="585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441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506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76" t="s">
        <v>414</v>
      </c>
      <c r="C27" s="576"/>
      <c r="D27" s="57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7" t="s">
        <v>229</v>
      </c>
      <c r="B30" s="578"/>
      <c r="C30" s="578"/>
      <c r="D30" s="579"/>
    </row>
    <row r="31" spans="1:4" ht="15" customHeight="1">
      <c r="A31" s="141" t="s">
        <v>11</v>
      </c>
      <c r="B31" s="580" t="s">
        <v>230</v>
      </c>
      <c r="C31" s="581"/>
      <c r="D31" s="137" t="s">
        <v>231</v>
      </c>
    </row>
    <row r="32" spans="1:4" ht="15" customHeight="1">
      <c r="A32" s="417" t="s">
        <v>431</v>
      </c>
      <c r="B32" s="582"/>
      <c r="C32" s="583"/>
      <c r="D32" s="584" t="s">
        <v>232</v>
      </c>
    </row>
    <row r="33" spans="1:4" ht="24.95" customHeight="1">
      <c r="A33" s="138" t="s">
        <v>507</v>
      </c>
      <c r="B33" s="139" t="s">
        <v>233</v>
      </c>
      <c r="C33" s="142" t="s">
        <v>234</v>
      </c>
      <c r="D33" s="585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441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506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76" t="s">
        <v>414</v>
      </c>
      <c r="C41" s="576"/>
      <c r="D41" s="57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7" t="s">
        <v>229</v>
      </c>
      <c r="B44" s="578"/>
      <c r="C44" s="578"/>
      <c r="D44" s="579"/>
    </row>
    <row r="45" spans="1:4" ht="15" customHeight="1">
      <c r="A45" s="141" t="s">
        <v>11</v>
      </c>
      <c r="B45" s="580" t="s">
        <v>230</v>
      </c>
      <c r="C45" s="581"/>
      <c r="D45" s="137" t="s">
        <v>231</v>
      </c>
    </row>
    <row r="46" spans="1:4" ht="15" customHeight="1">
      <c r="A46" s="417" t="s">
        <v>431</v>
      </c>
      <c r="B46" s="582"/>
      <c r="C46" s="583"/>
      <c r="D46" s="584" t="s">
        <v>232</v>
      </c>
    </row>
    <row r="47" spans="1:4" ht="24.95" customHeight="1">
      <c r="A47" s="138" t="s">
        <v>507</v>
      </c>
      <c r="B47" s="139" t="s">
        <v>233</v>
      </c>
      <c r="C47" s="142" t="s">
        <v>234</v>
      </c>
      <c r="D47" s="585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441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506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76" t="s">
        <v>414</v>
      </c>
      <c r="C55" s="576"/>
      <c r="D55" s="57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5" customHeight="1"/>
    <row r="58" spans="1:4" ht="15" customHeight="1">
      <c r="A58" s="577" t="s">
        <v>229</v>
      </c>
      <c r="B58" s="578"/>
      <c r="C58" s="578"/>
      <c r="D58" s="579"/>
    </row>
    <row r="59" spans="1:4" ht="15" customHeight="1">
      <c r="A59" s="141" t="s">
        <v>11</v>
      </c>
      <c r="B59" s="580" t="s">
        <v>230</v>
      </c>
      <c r="C59" s="581"/>
      <c r="D59" s="137" t="s">
        <v>231</v>
      </c>
    </row>
    <row r="60" spans="1:4" ht="15" customHeight="1">
      <c r="A60" s="417" t="s">
        <v>431</v>
      </c>
      <c r="B60" s="582"/>
      <c r="C60" s="583"/>
      <c r="D60" s="584" t="s">
        <v>232</v>
      </c>
    </row>
    <row r="61" spans="1:4" ht="24.95" customHeight="1">
      <c r="A61" s="138" t="s">
        <v>507</v>
      </c>
      <c r="B61" s="139" t="s">
        <v>233</v>
      </c>
      <c r="C61" s="142" t="s">
        <v>234</v>
      </c>
      <c r="D61" s="585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441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506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76" t="s">
        <v>414</v>
      </c>
      <c r="C69" s="576"/>
      <c r="D69" s="57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7" t="s">
        <v>229</v>
      </c>
      <c r="B72" s="578"/>
      <c r="C72" s="578"/>
      <c r="D72" s="579"/>
    </row>
    <row r="73" spans="1:4" ht="15" customHeight="1">
      <c r="A73" s="444" t="s">
        <v>11</v>
      </c>
      <c r="B73" s="580" t="s">
        <v>230</v>
      </c>
      <c r="C73" s="581"/>
      <c r="D73" s="137" t="s">
        <v>231</v>
      </c>
    </row>
    <row r="74" spans="1:4" ht="15" customHeight="1">
      <c r="A74" s="417" t="s">
        <v>431</v>
      </c>
      <c r="B74" s="582"/>
      <c r="C74" s="583"/>
      <c r="D74" s="584" t="s">
        <v>232</v>
      </c>
    </row>
    <row r="75" spans="1:4" ht="24.95" customHeight="1">
      <c r="A75" s="138" t="s">
        <v>507</v>
      </c>
      <c r="B75" s="139" t="s">
        <v>233</v>
      </c>
      <c r="C75" s="142" t="s">
        <v>234</v>
      </c>
      <c r="D75" s="585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441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506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76" t="s">
        <v>414</v>
      </c>
      <c r="C83" s="576"/>
      <c r="D83" s="57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7" t="s">
        <v>229</v>
      </c>
      <c r="B86" s="578"/>
      <c r="C86" s="578"/>
      <c r="D86" s="579"/>
    </row>
    <row r="87" spans="1:4" ht="15" customHeight="1">
      <c r="A87" s="444" t="s">
        <v>11</v>
      </c>
      <c r="B87" s="580" t="s">
        <v>230</v>
      </c>
      <c r="C87" s="581"/>
      <c r="D87" s="137" t="s">
        <v>231</v>
      </c>
    </row>
    <row r="88" spans="1:4" ht="15" customHeight="1">
      <c r="A88" s="417" t="s">
        <v>431</v>
      </c>
      <c r="B88" s="582"/>
      <c r="C88" s="583"/>
      <c r="D88" s="584" t="s">
        <v>232</v>
      </c>
    </row>
    <row r="89" spans="1:4" ht="24.95" customHeight="1">
      <c r="A89" s="138" t="s">
        <v>507</v>
      </c>
      <c r="B89" s="139" t="s">
        <v>233</v>
      </c>
      <c r="C89" s="142" t="s">
        <v>234</v>
      </c>
      <c r="D89" s="585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441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506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76" t="s">
        <v>414</v>
      </c>
      <c r="C97" s="576"/>
      <c r="D97" s="57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7" t="s">
        <v>229</v>
      </c>
      <c r="B100" s="578"/>
      <c r="C100" s="578"/>
      <c r="D100" s="579"/>
    </row>
    <row r="101" spans="1:4" ht="15" customHeight="1">
      <c r="A101" s="444" t="s">
        <v>11</v>
      </c>
      <c r="B101" s="580" t="s">
        <v>230</v>
      </c>
      <c r="C101" s="581"/>
      <c r="D101" s="137" t="s">
        <v>231</v>
      </c>
    </row>
    <row r="102" spans="1:4" ht="15" customHeight="1">
      <c r="A102" s="417" t="s">
        <v>431</v>
      </c>
      <c r="B102" s="582"/>
      <c r="C102" s="583"/>
      <c r="D102" s="584" t="s">
        <v>232</v>
      </c>
    </row>
    <row r="103" spans="1:4" ht="24.95" customHeight="1">
      <c r="A103" s="138" t="s">
        <v>507</v>
      </c>
      <c r="B103" s="139" t="s">
        <v>233</v>
      </c>
      <c r="C103" s="142" t="s">
        <v>234</v>
      </c>
      <c r="D103" s="585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441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506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76" t="s">
        <v>414</v>
      </c>
      <c r="C111" s="576"/>
      <c r="D111" s="57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7" t="s">
        <v>229</v>
      </c>
      <c r="B114" s="578"/>
      <c r="C114" s="578"/>
      <c r="D114" s="579"/>
    </row>
    <row r="115" spans="1:4" ht="15" customHeight="1">
      <c r="A115" s="444" t="s">
        <v>11</v>
      </c>
      <c r="B115" s="580" t="s">
        <v>230</v>
      </c>
      <c r="C115" s="581"/>
      <c r="D115" s="137" t="s">
        <v>231</v>
      </c>
    </row>
    <row r="116" spans="1:4" ht="15" customHeight="1">
      <c r="A116" s="417" t="s">
        <v>431</v>
      </c>
      <c r="B116" s="582"/>
      <c r="C116" s="583"/>
      <c r="D116" s="584" t="s">
        <v>232</v>
      </c>
    </row>
    <row r="117" spans="1:4" ht="24.95" customHeight="1">
      <c r="A117" s="138" t="s">
        <v>507</v>
      </c>
      <c r="B117" s="139" t="s">
        <v>233</v>
      </c>
      <c r="C117" s="142" t="s">
        <v>234</v>
      </c>
      <c r="D117" s="585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441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506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76" t="s">
        <v>414</v>
      </c>
      <c r="C125" s="576"/>
      <c r="D125" s="57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7" t="s">
        <v>229</v>
      </c>
      <c r="B128" s="578"/>
      <c r="C128" s="578"/>
      <c r="D128" s="579"/>
    </row>
    <row r="129" spans="1:4" ht="15" customHeight="1">
      <c r="A129" s="444" t="s">
        <v>11</v>
      </c>
      <c r="B129" s="580" t="s">
        <v>230</v>
      </c>
      <c r="C129" s="581"/>
      <c r="D129" s="137" t="s">
        <v>231</v>
      </c>
    </row>
    <row r="130" spans="1:4" ht="15" customHeight="1">
      <c r="A130" s="417" t="s">
        <v>431</v>
      </c>
      <c r="B130" s="582"/>
      <c r="C130" s="583"/>
      <c r="D130" s="584" t="s">
        <v>232</v>
      </c>
    </row>
    <row r="131" spans="1:4" ht="24.95" customHeight="1">
      <c r="A131" s="138" t="s">
        <v>507</v>
      </c>
      <c r="B131" s="139" t="s">
        <v>233</v>
      </c>
      <c r="C131" s="142" t="s">
        <v>234</v>
      </c>
      <c r="D131" s="585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441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506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76" t="s">
        <v>414</v>
      </c>
      <c r="C139" s="576"/>
      <c r="D139" s="57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7" t="s">
        <v>229</v>
      </c>
      <c r="B142" s="578"/>
      <c r="C142" s="578"/>
      <c r="D142" s="579"/>
    </row>
    <row r="143" spans="1:4" ht="15" customHeight="1">
      <c r="A143" s="444" t="s">
        <v>11</v>
      </c>
      <c r="B143" s="580" t="s">
        <v>230</v>
      </c>
      <c r="C143" s="581"/>
      <c r="D143" s="137" t="s">
        <v>231</v>
      </c>
    </row>
    <row r="144" spans="1:4" ht="15" customHeight="1">
      <c r="A144" s="417" t="s">
        <v>431</v>
      </c>
      <c r="B144" s="582"/>
      <c r="C144" s="583"/>
      <c r="D144" s="584" t="s">
        <v>232</v>
      </c>
    </row>
    <row r="145" spans="1:4" ht="24.95" customHeight="1">
      <c r="A145" s="138" t="s">
        <v>507</v>
      </c>
      <c r="B145" s="139" t="s">
        <v>233</v>
      </c>
      <c r="C145" s="142" t="s">
        <v>234</v>
      </c>
      <c r="D145" s="585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441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506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76" t="s">
        <v>414</v>
      </c>
      <c r="C153" s="576"/>
      <c r="D153" s="57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7" t="s">
        <v>229</v>
      </c>
      <c r="B156" s="578"/>
      <c r="C156" s="578"/>
      <c r="D156" s="579"/>
    </row>
    <row r="157" spans="1:4" ht="15" customHeight="1">
      <c r="A157" s="444" t="s">
        <v>11</v>
      </c>
      <c r="B157" s="580" t="s">
        <v>230</v>
      </c>
      <c r="C157" s="581"/>
      <c r="D157" s="137" t="s">
        <v>231</v>
      </c>
    </row>
    <row r="158" spans="1:4" ht="15" customHeight="1">
      <c r="A158" s="417" t="s">
        <v>431</v>
      </c>
      <c r="B158" s="582"/>
      <c r="C158" s="583"/>
      <c r="D158" s="584" t="s">
        <v>232</v>
      </c>
    </row>
    <row r="159" spans="1:4" ht="24.95" customHeight="1">
      <c r="A159" s="138" t="s">
        <v>507</v>
      </c>
      <c r="B159" s="139" t="s">
        <v>233</v>
      </c>
      <c r="C159" s="142" t="s">
        <v>234</v>
      </c>
      <c r="D159" s="585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441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506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76" t="s">
        <v>414</v>
      </c>
      <c r="C167" s="576"/>
      <c r="D167" s="57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7" t="s">
        <v>229</v>
      </c>
      <c r="B170" s="578"/>
      <c r="C170" s="578"/>
      <c r="D170" s="579"/>
    </row>
    <row r="171" spans="1:4" ht="15" customHeight="1">
      <c r="A171" s="444" t="s">
        <v>11</v>
      </c>
      <c r="B171" s="580" t="s">
        <v>230</v>
      </c>
      <c r="C171" s="581"/>
      <c r="D171" s="137" t="s">
        <v>231</v>
      </c>
    </row>
    <row r="172" spans="1:4" ht="15" customHeight="1">
      <c r="A172" s="417" t="s">
        <v>431</v>
      </c>
      <c r="B172" s="582"/>
      <c r="C172" s="583"/>
      <c r="D172" s="584" t="s">
        <v>232</v>
      </c>
    </row>
    <row r="173" spans="1:4" ht="24.95" customHeight="1">
      <c r="A173" s="138" t="s">
        <v>507</v>
      </c>
      <c r="B173" s="139" t="s">
        <v>233</v>
      </c>
      <c r="C173" s="142" t="s">
        <v>234</v>
      </c>
      <c r="D173" s="585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441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506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76" t="s">
        <v>414</v>
      </c>
      <c r="C181" s="576"/>
      <c r="D181" s="57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7" t="s">
        <v>229</v>
      </c>
      <c r="B184" s="578"/>
      <c r="C184" s="578"/>
      <c r="D184" s="579"/>
    </row>
    <row r="185" spans="1:4" ht="15" customHeight="1">
      <c r="A185" s="464" t="s">
        <v>11</v>
      </c>
      <c r="B185" s="580" t="s">
        <v>230</v>
      </c>
      <c r="C185" s="581"/>
      <c r="D185" s="137" t="s">
        <v>231</v>
      </c>
    </row>
    <row r="186" spans="1:4" ht="15" customHeight="1">
      <c r="A186" s="417" t="s">
        <v>431</v>
      </c>
      <c r="B186" s="582"/>
      <c r="C186" s="583"/>
      <c r="D186" s="584" t="s">
        <v>232</v>
      </c>
    </row>
    <row r="187" spans="1:4" ht="24.95" customHeight="1">
      <c r="A187" s="138" t="s">
        <v>507</v>
      </c>
      <c r="B187" s="139" t="s">
        <v>233</v>
      </c>
      <c r="C187" s="142" t="s">
        <v>234</v>
      </c>
      <c r="D187" s="585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441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506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76" t="s">
        <v>414</v>
      </c>
      <c r="C195" s="576"/>
      <c r="D195" s="57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7" t="s">
        <v>229</v>
      </c>
      <c r="B198" s="578"/>
      <c r="C198" s="578"/>
      <c r="D198" s="579"/>
    </row>
    <row r="199" spans="1:4" ht="15" customHeight="1">
      <c r="A199" s="464" t="s">
        <v>11</v>
      </c>
      <c r="B199" s="580" t="s">
        <v>230</v>
      </c>
      <c r="C199" s="581"/>
      <c r="D199" s="137" t="s">
        <v>231</v>
      </c>
    </row>
    <row r="200" spans="1:4" ht="15" customHeight="1">
      <c r="A200" s="417" t="s">
        <v>431</v>
      </c>
      <c r="B200" s="582"/>
      <c r="C200" s="583"/>
      <c r="D200" s="584" t="s">
        <v>232</v>
      </c>
    </row>
    <row r="201" spans="1:4" ht="24.95" customHeight="1">
      <c r="A201" s="138" t="s">
        <v>507</v>
      </c>
      <c r="B201" s="139" t="s">
        <v>233</v>
      </c>
      <c r="C201" s="142" t="s">
        <v>234</v>
      </c>
      <c r="D201" s="585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441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506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76" t="s">
        <v>414</v>
      </c>
      <c r="C209" s="576"/>
      <c r="D209" s="57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7" t="s">
        <v>229</v>
      </c>
      <c r="B212" s="578"/>
      <c r="C212" s="578"/>
      <c r="D212" s="579"/>
    </row>
    <row r="213" spans="1:4" ht="15" customHeight="1">
      <c r="A213" s="464" t="s">
        <v>11</v>
      </c>
      <c r="B213" s="580" t="s">
        <v>230</v>
      </c>
      <c r="C213" s="581"/>
      <c r="D213" s="137" t="s">
        <v>231</v>
      </c>
    </row>
    <row r="214" spans="1:4" ht="15" customHeight="1">
      <c r="A214" s="417" t="s">
        <v>431</v>
      </c>
      <c r="B214" s="582"/>
      <c r="C214" s="583"/>
      <c r="D214" s="584" t="s">
        <v>232</v>
      </c>
    </row>
    <row r="215" spans="1:4" ht="24.95" customHeight="1">
      <c r="A215" s="138" t="s">
        <v>507</v>
      </c>
      <c r="B215" s="139" t="s">
        <v>233</v>
      </c>
      <c r="C215" s="142" t="s">
        <v>234</v>
      </c>
      <c r="D215" s="585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441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506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76" t="s">
        <v>414</v>
      </c>
      <c r="C223" s="576"/>
      <c r="D223" s="57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7" t="s">
        <v>229</v>
      </c>
      <c r="B226" s="578"/>
      <c r="C226" s="578"/>
      <c r="D226" s="579"/>
    </row>
    <row r="227" spans="1:4" ht="15" customHeight="1">
      <c r="A227" s="464" t="s">
        <v>11</v>
      </c>
      <c r="B227" s="580" t="s">
        <v>230</v>
      </c>
      <c r="C227" s="581"/>
      <c r="D227" s="137" t="s">
        <v>231</v>
      </c>
    </row>
    <row r="228" spans="1:4" ht="15" customHeight="1">
      <c r="A228" s="417" t="s">
        <v>431</v>
      </c>
      <c r="B228" s="582"/>
      <c r="C228" s="583"/>
      <c r="D228" s="584" t="s">
        <v>232</v>
      </c>
    </row>
    <row r="229" spans="1:4" ht="24.95" customHeight="1">
      <c r="A229" s="138" t="s">
        <v>507</v>
      </c>
      <c r="B229" s="139" t="s">
        <v>233</v>
      </c>
      <c r="C229" s="142" t="s">
        <v>234</v>
      </c>
      <c r="D229" s="585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441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506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76" t="s">
        <v>414</v>
      </c>
      <c r="C237" s="576"/>
      <c r="D237" s="57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7" t="s">
        <v>229</v>
      </c>
      <c r="B240" s="578"/>
      <c r="C240" s="578"/>
      <c r="D240" s="579"/>
    </row>
    <row r="241" spans="1:4" ht="15" customHeight="1">
      <c r="A241" s="464" t="s">
        <v>11</v>
      </c>
      <c r="B241" s="580" t="s">
        <v>230</v>
      </c>
      <c r="C241" s="581"/>
      <c r="D241" s="137" t="s">
        <v>231</v>
      </c>
    </row>
    <row r="242" spans="1:4" ht="15" customHeight="1">
      <c r="A242" s="417" t="s">
        <v>431</v>
      </c>
      <c r="B242" s="582"/>
      <c r="C242" s="583"/>
      <c r="D242" s="584" t="s">
        <v>232</v>
      </c>
    </row>
    <row r="243" spans="1:4" ht="24.95" customHeight="1">
      <c r="A243" s="138" t="s">
        <v>507</v>
      </c>
      <c r="B243" s="139" t="s">
        <v>233</v>
      </c>
      <c r="C243" s="142" t="s">
        <v>234</v>
      </c>
      <c r="D243" s="585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441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506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76" t="s">
        <v>414</v>
      </c>
      <c r="C251" s="576"/>
      <c r="D251" s="57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7" t="s">
        <v>229</v>
      </c>
      <c r="B254" s="578"/>
      <c r="C254" s="578"/>
      <c r="D254" s="579"/>
    </row>
    <row r="255" spans="1:4" ht="15" customHeight="1">
      <c r="A255" s="464" t="s">
        <v>11</v>
      </c>
      <c r="B255" s="580" t="s">
        <v>230</v>
      </c>
      <c r="C255" s="581"/>
      <c r="D255" s="137" t="s">
        <v>231</v>
      </c>
    </row>
    <row r="256" spans="1:4" ht="15" customHeight="1">
      <c r="A256" s="417" t="s">
        <v>431</v>
      </c>
      <c r="B256" s="582"/>
      <c r="C256" s="583"/>
      <c r="D256" s="584" t="s">
        <v>232</v>
      </c>
    </row>
    <row r="257" spans="1:4" ht="24.95" customHeight="1">
      <c r="A257" s="138" t="s">
        <v>507</v>
      </c>
      <c r="B257" s="139" t="s">
        <v>233</v>
      </c>
      <c r="C257" s="142" t="s">
        <v>234</v>
      </c>
      <c r="D257" s="585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441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506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76" t="s">
        <v>414</v>
      </c>
      <c r="C265" s="576"/>
      <c r="D265" s="57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7" t="s">
        <v>229</v>
      </c>
      <c r="B268" s="578"/>
      <c r="C268" s="578"/>
      <c r="D268" s="579"/>
    </row>
    <row r="269" spans="1:4" ht="15" customHeight="1">
      <c r="A269" s="464" t="s">
        <v>11</v>
      </c>
      <c r="B269" s="580" t="s">
        <v>230</v>
      </c>
      <c r="C269" s="581"/>
      <c r="D269" s="137" t="s">
        <v>231</v>
      </c>
    </row>
    <row r="270" spans="1:4" ht="15" customHeight="1">
      <c r="A270" s="417" t="s">
        <v>431</v>
      </c>
      <c r="B270" s="582"/>
      <c r="C270" s="583"/>
      <c r="D270" s="584" t="s">
        <v>232</v>
      </c>
    </row>
    <row r="271" spans="1:4" ht="24.95" customHeight="1">
      <c r="A271" s="138" t="s">
        <v>507</v>
      </c>
      <c r="B271" s="139" t="s">
        <v>233</v>
      </c>
      <c r="C271" s="142" t="s">
        <v>234</v>
      </c>
      <c r="D271" s="585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441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506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76" t="s">
        <v>414</v>
      </c>
      <c r="C279" s="576"/>
      <c r="D279" s="57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7" t="s">
        <v>229</v>
      </c>
      <c r="B282" s="578"/>
      <c r="C282" s="578"/>
      <c r="D282" s="579"/>
    </row>
    <row r="283" spans="1:4" ht="15" customHeight="1">
      <c r="A283" s="464" t="s">
        <v>11</v>
      </c>
      <c r="B283" s="580" t="s">
        <v>230</v>
      </c>
      <c r="C283" s="581"/>
      <c r="D283" s="137" t="s">
        <v>231</v>
      </c>
    </row>
    <row r="284" spans="1:4" ht="15" customHeight="1">
      <c r="A284" s="417" t="s">
        <v>431</v>
      </c>
      <c r="B284" s="582"/>
      <c r="C284" s="583"/>
      <c r="D284" s="584" t="s">
        <v>232</v>
      </c>
    </row>
    <row r="285" spans="1:4" ht="24.95" customHeight="1">
      <c r="A285" s="138" t="s">
        <v>507</v>
      </c>
      <c r="B285" s="139" t="s">
        <v>233</v>
      </c>
      <c r="C285" s="142" t="s">
        <v>234</v>
      </c>
      <c r="D285" s="585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441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506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76" t="s">
        <v>414</v>
      </c>
      <c r="C293" s="576"/>
      <c r="D293" s="57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7" t="s">
        <v>229</v>
      </c>
      <c r="B296" s="578"/>
      <c r="C296" s="578"/>
      <c r="D296" s="579"/>
    </row>
    <row r="297" spans="1:4" ht="15" customHeight="1">
      <c r="A297" s="464" t="s">
        <v>11</v>
      </c>
      <c r="B297" s="580" t="s">
        <v>230</v>
      </c>
      <c r="C297" s="581"/>
      <c r="D297" s="137" t="s">
        <v>231</v>
      </c>
    </row>
    <row r="298" spans="1:4" ht="15" customHeight="1">
      <c r="A298" s="417" t="s">
        <v>431</v>
      </c>
      <c r="B298" s="582"/>
      <c r="C298" s="583"/>
      <c r="D298" s="584" t="s">
        <v>232</v>
      </c>
    </row>
    <row r="299" spans="1:4" ht="24.95" customHeight="1">
      <c r="A299" s="138" t="s">
        <v>507</v>
      </c>
      <c r="B299" s="139" t="s">
        <v>233</v>
      </c>
      <c r="C299" s="142" t="s">
        <v>234</v>
      </c>
      <c r="D299" s="585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441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506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76" t="s">
        <v>414</v>
      </c>
      <c r="C307" s="576"/>
      <c r="D307" s="57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7" t="s">
        <v>229</v>
      </c>
      <c r="B310" s="578"/>
      <c r="C310" s="578"/>
      <c r="D310" s="579"/>
    </row>
    <row r="311" spans="1:4" ht="15" customHeight="1">
      <c r="A311" s="464" t="s">
        <v>11</v>
      </c>
      <c r="B311" s="580" t="s">
        <v>230</v>
      </c>
      <c r="C311" s="581"/>
      <c r="D311" s="137" t="s">
        <v>231</v>
      </c>
    </row>
    <row r="312" spans="1:4" ht="15" customHeight="1">
      <c r="A312" s="417" t="s">
        <v>431</v>
      </c>
      <c r="B312" s="582"/>
      <c r="C312" s="583"/>
      <c r="D312" s="584" t="s">
        <v>232</v>
      </c>
    </row>
    <row r="313" spans="1:4" ht="24.95" customHeight="1">
      <c r="A313" s="138" t="s">
        <v>507</v>
      </c>
      <c r="B313" s="139" t="s">
        <v>233</v>
      </c>
      <c r="C313" s="142" t="s">
        <v>234</v>
      </c>
      <c r="D313" s="585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441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506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76" t="s">
        <v>414</v>
      </c>
      <c r="C321" s="576"/>
      <c r="D321" s="57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462</v>
      </c>
      <c r="B500" s="458" t="s">
        <v>239</v>
      </c>
      <c r="C500" s="462"/>
      <c r="D500" s="462"/>
    </row>
    <row r="501" spans="1:4" s="454" customFormat="1" ht="11.25">
      <c r="A501" s="454" t="s">
        <v>463</v>
      </c>
      <c r="B501" s="459"/>
      <c r="C501" s="462"/>
      <c r="D501" s="462"/>
    </row>
    <row r="502" spans="1:4" s="454" customFormat="1" ht="11.25">
      <c r="A502" s="454" t="s">
        <v>464</v>
      </c>
      <c r="B502" s="459"/>
      <c r="C502" s="462"/>
      <c r="D502" s="462"/>
    </row>
    <row r="503" spans="1:4" s="454" customFormat="1" ht="11.25">
      <c r="A503" s="454" t="s">
        <v>465</v>
      </c>
      <c r="B503" s="459"/>
      <c r="C503" s="462"/>
      <c r="D503" s="462"/>
    </row>
    <row r="504" spans="1:4" s="454" customFormat="1" ht="11.25">
      <c r="A504" s="454" t="s">
        <v>466</v>
      </c>
      <c r="B504" s="459"/>
      <c r="C504" s="462"/>
      <c r="D504" s="462"/>
    </row>
    <row r="505" spans="1:4" s="454" customFormat="1" ht="11.25">
      <c r="A505" s="454" t="s">
        <v>467</v>
      </c>
      <c r="B505" s="459"/>
      <c r="C505" s="462"/>
      <c r="D505" s="462"/>
    </row>
    <row r="506" spans="1:4" s="454" customFormat="1" ht="11.25">
      <c r="A506" s="454" t="s">
        <v>468</v>
      </c>
      <c r="B506" s="459"/>
      <c r="C506" s="462"/>
      <c r="D506" s="462"/>
    </row>
    <row r="507" spans="1:4" s="454" customFormat="1" ht="11.25">
      <c r="A507" s="454" t="s">
        <v>469</v>
      </c>
      <c r="B507" s="459"/>
      <c r="C507" s="462"/>
      <c r="D507" s="462"/>
    </row>
    <row r="508" spans="1:4" s="454" customFormat="1" ht="11.25">
      <c r="A508" s="454" t="s">
        <v>470</v>
      </c>
      <c r="B508" s="459"/>
      <c r="C508" s="462"/>
      <c r="D508" s="462"/>
    </row>
    <row r="509" spans="1:4" s="454" customFormat="1" ht="11.25">
      <c r="A509" s="454" t="s">
        <v>471</v>
      </c>
      <c r="B509" s="459"/>
      <c r="C509" s="462"/>
      <c r="D509" s="462"/>
    </row>
    <row r="510" spans="1:4" s="454" customFormat="1" ht="11.25">
      <c r="A510" s="454" t="s">
        <v>472</v>
      </c>
      <c r="B510" s="459"/>
      <c r="C510" s="462"/>
      <c r="D510" s="462"/>
    </row>
    <row r="511" spans="1:4" s="454" customFormat="1" ht="11.25">
      <c r="A511" s="454" t="s">
        <v>473</v>
      </c>
      <c r="B511" s="459"/>
      <c r="C511" s="462"/>
      <c r="D511" s="462"/>
    </row>
    <row r="512" spans="1:4" s="454" customFormat="1" ht="11.25">
      <c r="A512" s="454" t="s">
        <v>474</v>
      </c>
      <c r="B512" s="459"/>
      <c r="C512" s="462"/>
      <c r="D512" s="462"/>
    </row>
    <row r="513" spans="1:4" s="454" customFormat="1" ht="11.25">
      <c r="A513" s="454" t="s">
        <v>475</v>
      </c>
      <c r="B513" s="459"/>
      <c r="C513" s="462"/>
      <c r="D513" s="462"/>
    </row>
    <row r="514" spans="1:4" s="454" customFormat="1" ht="11.25">
      <c r="A514" s="454" t="s">
        <v>476</v>
      </c>
      <c r="B514" s="459"/>
      <c r="C514" s="462"/>
      <c r="D514" s="462"/>
    </row>
    <row r="515" spans="1:4" s="454" customFormat="1" ht="11.25">
      <c r="A515" s="454" t="s">
        <v>477</v>
      </c>
      <c r="B515" s="459"/>
      <c r="C515" s="462"/>
      <c r="D515" s="462"/>
    </row>
    <row r="516" spans="1:4" s="454" customFormat="1" ht="11.25">
      <c r="A516" s="454" t="s">
        <v>478</v>
      </c>
      <c r="B516" s="459"/>
      <c r="C516" s="462"/>
      <c r="D516" s="462"/>
    </row>
    <row r="517" spans="1:4" s="454" customFormat="1" ht="11.25">
      <c r="A517" s="454" t="s">
        <v>479</v>
      </c>
      <c r="B517" s="459"/>
      <c r="C517" s="462"/>
      <c r="D517" s="462"/>
    </row>
    <row r="518" spans="1:4" s="454" customFormat="1" ht="11.25">
      <c r="A518" s="454" t="s">
        <v>480</v>
      </c>
      <c r="B518" s="459"/>
      <c r="C518" s="462"/>
      <c r="D518" s="462"/>
    </row>
    <row r="519" spans="1:4" s="454" customFormat="1" ht="11.25">
      <c r="A519" s="454" t="s">
        <v>481</v>
      </c>
      <c r="B519" s="459"/>
      <c r="C519" s="462"/>
      <c r="D519" s="462"/>
    </row>
    <row r="520" spans="1:4" s="454" customFormat="1" ht="11.25">
      <c r="A520" s="454" t="s">
        <v>482</v>
      </c>
      <c r="B520" s="459"/>
      <c r="C520" s="462"/>
      <c r="D520" s="462"/>
    </row>
    <row r="521" spans="1:4" s="454" customFormat="1" ht="11.25">
      <c r="A521" s="454" t="s">
        <v>483</v>
      </c>
      <c r="B521" s="459"/>
      <c r="C521" s="462"/>
      <c r="D521" s="462"/>
    </row>
    <row r="522" spans="1:4" s="454" customFormat="1" ht="11.25">
      <c r="A522" s="454" t="s">
        <v>484</v>
      </c>
      <c r="B522" s="459"/>
      <c r="C522" s="462"/>
      <c r="D522" s="462"/>
    </row>
    <row r="523" spans="1:4" s="454" customFormat="1" ht="11.25">
      <c r="A523" s="454" t="s">
        <v>485</v>
      </c>
      <c r="B523" s="459"/>
      <c r="C523" s="462"/>
      <c r="D523" s="462"/>
    </row>
    <row r="524" spans="1:4" s="454" customFormat="1" ht="11.25">
      <c r="A524" s="454" t="s">
        <v>486</v>
      </c>
      <c r="B524" s="459"/>
      <c r="C524" s="462"/>
      <c r="D524" s="462"/>
    </row>
    <row r="525" spans="1:4" s="454" customFormat="1" ht="11.25">
      <c r="A525" s="454" t="s">
        <v>487</v>
      </c>
      <c r="B525" s="459"/>
      <c r="C525" s="462"/>
      <c r="D525" s="462"/>
    </row>
    <row r="526" spans="1:4" s="454" customFormat="1" ht="11.25">
      <c r="A526" s="454" t="s">
        <v>488</v>
      </c>
      <c r="B526" s="459"/>
      <c r="C526" s="462"/>
      <c r="D526" s="462"/>
    </row>
    <row r="527" spans="1:4" s="454" customFormat="1" ht="11.25">
      <c r="A527" s="454" t="s">
        <v>489</v>
      </c>
      <c r="B527" s="459"/>
      <c r="C527" s="462"/>
      <c r="D527" s="462"/>
    </row>
    <row r="528" spans="1:4" s="454" customFormat="1" ht="11.25">
      <c r="A528" s="454" t="s">
        <v>490</v>
      </c>
      <c r="B528" s="459"/>
      <c r="C528" s="462"/>
      <c r="D528" s="462"/>
    </row>
    <row r="529" spans="1:4" s="454" customFormat="1" ht="11.25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2">
      <selection activeCell="C43" sqref="C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9" t="s">
        <v>240</v>
      </c>
      <c r="B1" s="589"/>
      <c r="C1" s="589"/>
      <c r="D1" s="589"/>
    </row>
    <row r="2" spans="1:4" s="122" customFormat="1" ht="30" customHeight="1">
      <c r="A2" s="590" t="s">
        <v>241</v>
      </c>
      <c r="B2" s="590"/>
      <c r="C2" s="590"/>
      <c r="D2" s="590"/>
    </row>
    <row r="3" spans="1:7" s="122" customFormat="1" ht="63" customHeight="1">
      <c r="A3" s="595" t="s">
        <v>525</v>
      </c>
      <c r="B3" s="595"/>
      <c r="C3" s="595"/>
      <c r="D3" s="595"/>
      <c r="G3" s="144"/>
    </row>
    <row r="4" spans="1:7" s="122" customFormat="1" ht="20.1" customHeight="1">
      <c r="A4" s="145" t="s">
        <v>243</v>
      </c>
      <c r="B4" s="591" t="s">
        <v>244</v>
      </c>
      <c r="C4" s="592"/>
      <c r="D4" s="593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15</v>
      </c>
      <c r="C6" s="343">
        <v>10</v>
      </c>
      <c r="D6" s="294">
        <f aca="true" t="shared" si="0" ref="D6:D29">B6+C6</f>
        <v>25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27</v>
      </c>
      <c r="C7" s="343">
        <v>19</v>
      </c>
      <c r="D7" s="295">
        <f t="shared" si="0"/>
        <v>46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8</v>
      </c>
      <c r="C8" s="343">
        <v>5</v>
      </c>
      <c r="D8" s="295">
        <f t="shared" si="0"/>
        <v>13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4</v>
      </c>
      <c r="C9" s="343">
        <v>2</v>
      </c>
      <c r="D9" s="295">
        <f t="shared" si="0"/>
        <v>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1</v>
      </c>
      <c r="C10" s="343">
        <v>3</v>
      </c>
      <c r="D10" s="295">
        <f t="shared" si="0"/>
        <v>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/>
      <c r="C11" s="343">
        <v>6</v>
      </c>
      <c r="D11" s="295">
        <f t="shared" si="0"/>
        <v>6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3</v>
      </c>
      <c r="C12" s="343">
        <v>1</v>
      </c>
      <c r="D12" s="295">
        <f t="shared" si="0"/>
        <v>4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9</v>
      </c>
      <c r="C16" s="343">
        <v>17</v>
      </c>
      <c r="D16" s="295">
        <f t="shared" si="0"/>
        <v>26</v>
      </c>
      <c r="G16" s="147"/>
    </row>
    <row r="17" spans="1:7" s="126" customFormat="1" ht="15" customHeight="1">
      <c r="A17" s="232" t="s">
        <v>259</v>
      </c>
      <c r="B17" s="343">
        <v>4</v>
      </c>
      <c r="C17" s="343">
        <v>5</v>
      </c>
      <c r="D17" s="295">
        <f t="shared" si="0"/>
        <v>9</v>
      </c>
      <c r="G17" s="147"/>
    </row>
    <row r="18" spans="1:7" s="126" customFormat="1" ht="15" customHeight="1">
      <c r="A18" s="232" t="s">
        <v>260</v>
      </c>
      <c r="B18" s="343">
        <v>6</v>
      </c>
      <c r="C18" s="343">
        <v>9</v>
      </c>
      <c r="D18" s="295">
        <f t="shared" si="0"/>
        <v>15</v>
      </c>
      <c r="G18" s="147"/>
    </row>
    <row r="19" spans="1:7" s="126" customFormat="1" ht="15" customHeight="1">
      <c r="A19" s="232" t="s">
        <v>261</v>
      </c>
      <c r="B19" s="343">
        <v>2</v>
      </c>
      <c r="C19" s="343">
        <v>6</v>
      </c>
      <c r="D19" s="295">
        <f t="shared" si="0"/>
        <v>8</v>
      </c>
      <c r="G19" s="147"/>
    </row>
    <row r="20" spans="1:7" s="126" customFormat="1" ht="15" customHeight="1">
      <c r="A20" s="232" t="s">
        <v>262</v>
      </c>
      <c r="B20" s="343">
        <v>2</v>
      </c>
      <c r="C20" s="343">
        <v>1</v>
      </c>
      <c r="D20" s="295">
        <f t="shared" si="0"/>
        <v>3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81</v>
      </c>
      <c r="C29" s="297">
        <f>SUM(C6:C28)</f>
        <v>84</v>
      </c>
      <c r="D29" s="297">
        <f t="shared" si="0"/>
        <v>165</v>
      </c>
    </row>
    <row r="30" spans="1:4" s="126" customFormat="1" ht="9" customHeight="1">
      <c r="A30" s="150"/>
      <c r="B30" s="151">
        <f>'Quadro 1'!X48</f>
        <v>81</v>
      </c>
      <c r="C30" s="151">
        <f>'Quadro 1'!Y48</f>
        <v>84</v>
      </c>
      <c r="D30" s="151">
        <f>'Quadro 1'!Z48</f>
        <v>165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4" t="s">
        <v>456</v>
      </c>
      <c r="B38" s="594"/>
      <c r="C38" s="594"/>
      <c r="D38" s="594"/>
    </row>
    <row r="39" spans="1:4" s="126" customFormat="1" ht="19.5" customHeight="1">
      <c r="A39" s="586" t="s">
        <v>242</v>
      </c>
      <c r="B39" s="586"/>
      <c r="C39" s="586"/>
      <c r="D39" s="586"/>
    </row>
    <row r="40" spans="1:4" s="126" customFormat="1" ht="15" customHeight="1" thickBot="1">
      <c r="A40" s="155"/>
      <c r="B40" s="587" t="s">
        <v>271</v>
      </c>
      <c r="C40" s="588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645.07</v>
      </c>
      <c r="C42" s="209">
        <v>645.07</v>
      </c>
      <c r="G42" s="147"/>
    </row>
    <row r="43" spans="1:7" s="126" customFormat="1" ht="15" customHeight="1" thickBot="1">
      <c r="A43" s="161" t="s">
        <v>274</v>
      </c>
      <c r="B43" s="210">
        <v>4022.26</v>
      </c>
      <c r="C43" s="211">
        <v>4104.35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25">
      <selection activeCell="B53" sqref="B53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6" t="s">
        <v>457</v>
      </c>
      <c r="B1" s="596"/>
    </row>
    <row r="2" spans="1:2" ht="15" customHeight="1">
      <c r="A2" s="597" t="s">
        <v>276</v>
      </c>
      <c r="B2" s="598" t="s">
        <v>277</v>
      </c>
    </row>
    <row r="3" spans="1:2" ht="15" customHeight="1">
      <c r="A3" s="597"/>
      <c r="B3" s="599"/>
    </row>
    <row r="4" spans="1:2" ht="15" customHeight="1">
      <c r="A4" s="240" t="s">
        <v>278</v>
      </c>
      <c r="B4" s="337">
        <v>4194294.92</v>
      </c>
    </row>
    <row r="5" spans="1:2" ht="15" customHeight="1">
      <c r="A5" s="401" t="s">
        <v>279</v>
      </c>
      <c r="B5" s="402">
        <f>B34</f>
        <v>37418.96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142594.51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1104620.43</v>
      </c>
    </row>
    <row r="10" spans="1:2" ht="15" customHeight="1">
      <c r="A10" s="78" t="s">
        <v>77</v>
      </c>
      <c r="B10" s="298">
        <f>SUM(B4:B9)</f>
        <v>5478928.819999999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600" t="s">
        <v>535</v>
      </c>
      <c r="B15" s="600"/>
    </row>
    <row r="16" spans="1:2" s="165" customFormat="1" ht="30" customHeight="1">
      <c r="A16" s="596" t="s">
        <v>18</v>
      </c>
      <c r="B16" s="596"/>
    </row>
    <row r="17" spans="1:2" ht="15" customHeight="1">
      <c r="A17" s="597" t="s">
        <v>279</v>
      </c>
      <c r="B17" s="598" t="s">
        <v>277</v>
      </c>
    </row>
    <row r="18" spans="1:2" ht="15" customHeight="1">
      <c r="A18" s="597"/>
      <c r="B18" s="599"/>
    </row>
    <row r="19" spans="1:2" ht="15" customHeight="1">
      <c r="A19" s="240" t="s">
        <v>501</v>
      </c>
      <c r="B19" s="340">
        <v>749.2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1705.92</v>
      </c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884.14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6244.62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27835.08</v>
      </c>
    </row>
    <row r="34" spans="1:2" ht="15" customHeight="1">
      <c r="A34" s="78" t="s">
        <v>77</v>
      </c>
      <c r="B34" s="302">
        <f>SUM(B19:B33)</f>
        <v>37418.96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6" t="s">
        <v>19</v>
      </c>
      <c r="B40" s="596"/>
    </row>
    <row r="41" spans="1:2" ht="12.75">
      <c r="A41" s="597" t="s">
        <v>295</v>
      </c>
      <c r="B41" s="598" t="s">
        <v>277</v>
      </c>
    </row>
    <row r="42" spans="1:2" ht="12.75">
      <c r="A42" s="597"/>
      <c r="B42" s="599"/>
    </row>
    <row r="43" spans="1:2" ht="15" customHeight="1">
      <c r="A43" s="240" t="s">
        <v>296</v>
      </c>
      <c r="B43" s="299">
        <v>478.77</v>
      </c>
    </row>
    <row r="44" spans="1:2" ht="15" customHeight="1">
      <c r="A44" s="166" t="s">
        <v>297</v>
      </c>
      <c r="B44" s="300">
        <v>2225.54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20.45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138854.7</v>
      </c>
    </row>
    <row r="53" spans="1:2" ht="15" customHeight="1">
      <c r="A53" s="241" t="s">
        <v>545</v>
      </c>
      <c r="B53" s="301">
        <v>1015.05</v>
      </c>
    </row>
    <row r="54" spans="1:2" ht="15" customHeight="1">
      <c r="A54" s="78" t="s">
        <v>77</v>
      </c>
      <c r="B54" s="302">
        <f>SUM(B43:B53)</f>
        <v>142594.51</v>
      </c>
    </row>
    <row r="55" ht="24.95" customHeight="1"/>
    <row r="56" spans="1:2" s="165" customFormat="1" ht="30" customHeight="1">
      <c r="A56" s="596" t="s">
        <v>20</v>
      </c>
      <c r="B56" s="596"/>
    </row>
    <row r="57" spans="1:2" ht="12.75">
      <c r="A57" s="597" t="s">
        <v>306</v>
      </c>
      <c r="B57" s="598" t="s">
        <v>277</v>
      </c>
    </row>
    <row r="58" spans="1:2" ht="12.75">
      <c r="A58" s="597"/>
      <c r="B58" s="599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8" sqref="G8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3" t="s">
        <v>458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ht="15" customHeight="1">
      <c r="A2" s="604" t="s">
        <v>314</v>
      </c>
      <c r="B2" s="604"/>
      <c r="C2" s="604" t="s">
        <v>315</v>
      </c>
      <c r="D2" s="604"/>
      <c r="E2" s="604"/>
      <c r="F2" s="604"/>
      <c r="G2" s="604"/>
      <c r="H2" s="604"/>
      <c r="I2" s="605" t="s">
        <v>316</v>
      </c>
      <c r="J2" s="605"/>
      <c r="K2" s="605"/>
      <c r="L2" s="605"/>
      <c r="M2" s="605"/>
      <c r="N2" s="605"/>
    </row>
    <row r="3" spans="1:14" ht="42" customHeight="1">
      <c r="A3" s="604"/>
      <c r="B3" s="604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6" t="s">
        <v>322</v>
      </c>
      <c r="B4" s="245" t="s">
        <v>42</v>
      </c>
      <c r="C4" s="251">
        <f>D4+E4+F4+G4+H4</f>
        <v>2</v>
      </c>
      <c r="D4" s="327"/>
      <c r="E4" s="327"/>
      <c r="F4" s="327">
        <v>2</v>
      </c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60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601" t="s">
        <v>323</v>
      </c>
      <c r="B6" s="246" t="s">
        <v>42</v>
      </c>
      <c r="C6" s="253">
        <f aca="true" t="shared" si="0" ref="C6:C11">SUM(E6:G6)</f>
        <v>2</v>
      </c>
      <c r="D6" s="332"/>
      <c r="E6" s="333"/>
      <c r="F6" s="333">
        <v>2</v>
      </c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60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601" t="s">
        <v>324</v>
      </c>
      <c r="B8" s="246" t="s">
        <v>42</v>
      </c>
      <c r="C8" s="253">
        <f t="shared" si="0"/>
        <v>43</v>
      </c>
      <c r="D8" s="332"/>
      <c r="E8" s="333"/>
      <c r="F8" s="333">
        <v>43</v>
      </c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60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601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60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546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8" t="s">
        <v>22</v>
      </c>
      <c r="B1" s="608"/>
      <c r="C1" s="608"/>
      <c r="D1" s="176"/>
      <c r="E1" s="176"/>
      <c r="F1" s="176"/>
      <c r="G1" s="176"/>
    </row>
    <row r="2" spans="1:3" ht="30" customHeight="1">
      <c r="A2" s="609" t="s">
        <v>328</v>
      </c>
      <c r="B2" s="609"/>
      <c r="C2" s="178" t="s">
        <v>329</v>
      </c>
    </row>
    <row r="3" spans="1:3" ht="24.95" customHeight="1">
      <c r="A3" s="610" t="s">
        <v>330</v>
      </c>
      <c r="B3" s="610"/>
      <c r="C3" s="250">
        <f>SUM(C4:C6)</f>
        <v>2</v>
      </c>
    </row>
    <row r="4" spans="1:3" ht="20.1" customHeight="1">
      <c r="A4" s="248"/>
      <c r="B4" s="249" t="s">
        <v>331</v>
      </c>
      <c r="C4" s="314"/>
    </row>
    <row r="5" spans="1:3" ht="20.1" customHeight="1">
      <c r="A5" s="248"/>
      <c r="B5" s="249" t="s">
        <v>332</v>
      </c>
      <c r="C5" s="314">
        <v>2</v>
      </c>
    </row>
    <row r="6" spans="1:3" ht="20.1" customHeight="1">
      <c r="A6" s="248"/>
      <c r="B6" s="249" t="s">
        <v>333</v>
      </c>
      <c r="C6" s="314"/>
    </row>
    <row r="7" spans="1:3" ht="24.95" customHeight="1">
      <c r="A7" s="611" t="s">
        <v>334</v>
      </c>
      <c r="B7" s="611"/>
      <c r="C7" s="314"/>
    </row>
    <row r="8" spans="1:3" ht="24.95" customHeight="1">
      <c r="A8" s="607" t="s">
        <v>335</v>
      </c>
      <c r="B8" s="607"/>
      <c r="C8" s="313"/>
    </row>
    <row r="9" spans="1:3" ht="24.95" customHeight="1">
      <c r="A9" s="541" t="s">
        <v>77</v>
      </c>
      <c r="B9" s="541"/>
      <c r="C9" s="281">
        <f>SUM(C4:C8)</f>
        <v>2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3" t="s">
        <v>459</v>
      </c>
      <c r="B1" s="603"/>
      <c r="C1" s="603"/>
      <c r="D1" s="603"/>
      <c r="E1" s="179"/>
      <c r="F1" s="179"/>
      <c r="G1" s="179"/>
      <c r="H1" s="179"/>
    </row>
    <row r="2" spans="1:4" ht="23.25" customHeight="1">
      <c r="A2" s="612" t="s">
        <v>336</v>
      </c>
      <c r="B2" s="612"/>
      <c r="C2" s="612" t="s">
        <v>329</v>
      </c>
      <c r="D2" s="613" t="s">
        <v>337</v>
      </c>
    </row>
    <row r="3" spans="1:4" ht="24" customHeight="1">
      <c r="A3" s="258" t="s">
        <v>338</v>
      </c>
      <c r="B3" s="258" t="s">
        <v>239</v>
      </c>
      <c r="C3" s="612"/>
      <c r="D3" s="614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5" t="s">
        <v>23</v>
      </c>
      <c r="B1" s="615"/>
      <c r="C1" s="615"/>
      <c r="D1" s="615"/>
      <c r="E1" s="179"/>
      <c r="F1" s="179"/>
      <c r="G1" s="179"/>
      <c r="H1" s="179"/>
      <c r="I1" s="179"/>
      <c r="J1" s="179"/>
    </row>
    <row r="2" spans="1:4" ht="39" customHeight="1">
      <c r="A2" s="616" t="s">
        <v>340</v>
      </c>
      <c r="B2" s="616"/>
      <c r="C2" s="259" t="s">
        <v>341</v>
      </c>
      <c r="D2" s="259" t="s">
        <v>277</v>
      </c>
    </row>
    <row r="3" spans="1:4" ht="24.95" customHeight="1">
      <c r="A3" s="610" t="s">
        <v>342</v>
      </c>
      <c r="B3" s="610"/>
      <c r="C3" s="250">
        <f>SUM(C4:C7)</f>
        <v>2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/>
      <c r="D5" s="315"/>
    </row>
    <row r="6" spans="1:4" ht="20.1" customHeight="1">
      <c r="A6" s="248"/>
      <c r="B6" s="249" t="s">
        <v>345</v>
      </c>
      <c r="C6" s="314">
        <v>2</v>
      </c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11" t="s">
        <v>514</v>
      </c>
      <c r="B8" s="611"/>
      <c r="C8" s="316"/>
      <c r="D8" s="315">
        <v>5090.87</v>
      </c>
    </row>
    <row r="9" spans="1:4" ht="24.95" customHeight="1">
      <c r="A9" s="607" t="s">
        <v>347</v>
      </c>
      <c r="B9" s="607"/>
      <c r="C9" s="313">
        <v>6</v>
      </c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30" t="s">
        <v>515</v>
      </c>
      <c r="B12" s="530"/>
      <c r="C12" s="530"/>
      <c r="D12" s="530"/>
      <c r="E12" s="530"/>
    </row>
    <row r="13" spans="1:5" ht="9" customHeight="1" hidden="1">
      <c r="A13" s="530"/>
      <c r="B13" s="530"/>
      <c r="C13" s="530"/>
      <c r="D13" s="530"/>
      <c r="E13" s="530"/>
    </row>
    <row r="14" spans="1:5" ht="9" customHeight="1" hidden="1">
      <c r="A14" s="530"/>
      <c r="B14" s="530"/>
      <c r="C14" s="530"/>
      <c r="D14" s="530"/>
      <c r="E14" s="530"/>
    </row>
    <row r="15" spans="1:5" ht="9" customHeight="1" hidden="1">
      <c r="A15" s="530"/>
      <c r="B15" s="530"/>
      <c r="C15" s="530"/>
      <c r="D15" s="530"/>
      <c r="E15" s="530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7" t="s">
        <v>349</v>
      </c>
      <c r="B1" s="617"/>
      <c r="C1" s="180"/>
      <c r="D1" s="180"/>
      <c r="E1" s="180"/>
    </row>
    <row r="2" spans="1:2" ht="18" customHeight="1">
      <c r="A2" s="613" t="s">
        <v>410</v>
      </c>
      <c r="B2" s="612" t="s">
        <v>341</v>
      </c>
    </row>
    <row r="3" spans="1:2" ht="17.25" customHeight="1">
      <c r="A3" s="613"/>
      <c r="B3" s="612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>
        <v>6</v>
      </c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8" t="s">
        <v>460</v>
      </c>
      <c r="B1" s="618"/>
      <c r="C1" s="181"/>
      <c r="D1" s="181"/>
      <c r="E1" s="181"/>
      <c r="F1" s="181"/>
      <c r="G1" s="181"/>
    </row>
    <row r="2" spans="1:2" ht="15.75" customHeight="1">
      <c r="A2" s="620" t="s">
        <v>411</v>
      </c>
      <c r="B2" s="609" t="s">
        <v>341</v>
      </c>
    </row>
    <row r="3" spans="1:2" ht="15" customHeight="1">
      <c r="A3" s="620"/>
      <c r="B3" s="609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439</v>
      </c>
      <c r="B6" s="314"/>
    </row>
    <row r="7" spans="1:2" ht="24.95" customHeight="1">
      <c r="A7" s="166" t="s">
        <v>440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19" t="s">
        <v>355</v>
      </c>
      <c r="B11" s="619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7" t="s">
        <v>24</v>
      </c>
      <c r="B1" s="617"/>
    </row>
    <row r="2" spans="1:2" ht="18.75" customHeight="1">
      <c r="A2" s="533" t="s">
        <v>412</v>
      </c>
      <c r="B2" s="621" t="s">
        <v>341</v>
      </c>
    </row>
    <row r="3" spans="1:2" ht="19.5" customHeight="1">
      <c r="A3" s="533"/>
      <c r="B3" s="621"/>
    </row>
    <row r="4" spans="1:2" ht="24.95" customHeight="1">
      <c r="A4" s="240" t="s">
        <v>356</v>
      </c>
      <c r="B4" s="312"/>
    </row>
    <row r="5" spans="1:2" ht="24.95" customHeight="1">
      <c r="A5" s="241" t="s">
        <v>357</v>
      </c>
      <c r="B5" s="313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2020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22" t="s">
        <v>461</v>
      </c>
      <c r="B1" s="622"/>
    </row>
    <row r="2" spans="1:2" ht="18" customHeight="1">
      <c r="A2" s="624" t="s">
        <v>413</v>
      </c>
      <c r="B2" s="623" t="s">
        <v>277</v>
      </c>
    </row>
    <row r="3" spans="1:2" ht="13.5" customHeight="1">
      <c r="A3" s="625"/>
      <c r="B3" s="623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516</v>
      </c>
    </row>
    <row r="16" ht="13.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24">
      <selection activeCell="C29" sqref="C29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30" t="s">
        <v>455</v>
      </c>
      <c r="B1" s="630"/>
      <c r="C1" s="630"/>
      <c r="D1" s="630"/>
      <c r="E1" s="630"/>
      <c r="F1" s="630"/>
      <c r="G1" s="630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74</v>
      </c>
      <c r="C3" s="306"/>
      <c r="D3" s="306"/>
      <c r="E3" s="306"/>
      <c r="F3" s="303">
        <f>B3+C3+D3+E3</f>
        <v>74</v>
      </c>
    </row>
    <row r="4" spans="1:6" ht="24.95" customHeight="1">
      <c r="A4" s="241" t="s">
        <v>371</v>
      </c>
      <c r="B4" s="308">
        <v>1</v>
      </c>
      <c r="C4" s="308"/>
      <c r="D4" s="308"/>
      <c r="E4" s="308"/>
      <c r="F4" s="304">
        <f>B4+C4+D4+E4</f>
        <v>1</v>
      </c>
    </row>
    <row r="5" spans="1:6" ht="15" customHeight="1">
      <c r="A5" s="78" t="s">
        <v>372</v>
      </c>
      <c r="B5" s="281">
        <f>SUM(B3:B4)</f>
        <v>75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75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40" t="s">
        <v>376</v>
      </c>
      <c r="B11" s="640"/>
      <c r="C11" s="640"/>
      <c r="D11" s="640"/>
      <c r="E11" s="640"/>
      <c r="F11" s="640"/>
      <c r="G11" s="640"/>
    </row>
    <row r="12" spans="1:7" s="263" customFormat="1" ht="39.95" customHeight="1">
      <c r="A12" s="641" t="s">
        <v>454</v>
      </c>
      <c r="B12" s="641"/>
      <c r="C12" s="641"/>
      <c r="D12" s="641"/>
      <c r="E12" s="641"/>
      <c r="F12" s="641"/>
      <c r="G12" s="641"/>
    </row>
    <row r="13" spans="1:7" ht="20.1" customHeight="1">
      <c r="A13" s="541" t="s">
        <v>377</v>
      </c>
      <c r="B13" s="78" t="s">
        <v>378</v>
      </c>
      <c r="C13" s="78" t="s">
        <v>379</v>
      </c>
      <c r="D13" s="541" t="s">
        <v>41</v>
      </c>
      <c r="E13" s="642"/>
      <c r="F13" s="265"/>
      <c r="G13" s="148"/>
    </row>
    <row r="14" spans="1:7" ht="30" customHeight="1">
      <c r="A14" s="541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21</v>
      </c>
      <c r="C21" s="307">
        <v>1</v>
      </c>
      <c r="D21" s="279">
        <f t="shared" si="0"/>
        <v>22</v>
      </c>
      <c r="E21" s="307"/>
      <c r="F21" s="265"/>
      <c r="G21" s="148"/>
    </row>
    <row r="22" spans="1:7" ht="30" customHeight="1">
      <c r="A22" s="374" t="s">
        <v>46</v>
      </c>
      <c r="B22" s="307">
        <v>24</v>
      </c>
      <c r="C22" s="307"/>
      <c r="D22" s="279">
        <f t="shared" si="0"/>
        <v>24</v>
      </c>
      <c r="E22" s="307"/>
      <c r="F22" s="265"/>
      <c r="G22" s="148"/>
    </row>
    <row r="23" spans="1:7" ht="30" customHeight="1">
      <c r="A23" s="374" t="s">
        <v>47</v>
      </c>
      <c r="B23" s="307">
        <v>26</v>
      </c>
      <c r="C23" s="307"/>
      <c r="D23" s="279">
        <f t="shared" si="0"/>
        <v>26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>
        <v>1</v>
      </c>
      <c r="C25" s="307"/>
      <c r="D25" s="279">
        <f t="shared" si="0"/>
        <v>1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>
        <v>2</v>
      </c>
      <c r="C33" s="307"/>
      <c r="D33" s="279">
        <f t="shared" si="0"/>
        <v>2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74</v>
      </c>
      <c r="C60" s="281">
        <f>SUM(C15:C59)</f>
        <v>1</v>
      </c>
      <c r="D60" s="281">
        <f>SUM(D15:D59)</f>
        <v>75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43" t="s">
        <v>383</v>
      </c>
      <c r="C61" s="644"/>
      <c r="D61" s="644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5" t="s">
        <v>384</v>
      </c>
      <c r="B63" s="645"/>
      <c r="C63" s="645"/>
      <c r="D63" s="645"/>
      <c r="E63" s="645"/>
      <c r="F63" s="645"/>
      <c r="G63" s="645"/>
    </row>
    <row r="64" spans="1:7" s="123" customFormat="1" ht="30" customHeight="1">
      <c r="A64" s="645" t="s">
        <v>409</v>
      </c>
      <c r="B64" s="645"/>
      <c r="C64" s="645"/>
      <c r="D64" s="645"/>
      <c r="E64" s="645"/>
      <c r="F64" s="645"/>
      <c r="G64" s="645"/>
    </row>
    <row r="65" spans="1:13" s="420" customFormat="1" ht="27" customHeight="1">
      <c r="A65" s="530" t="s">
        <v>428</v>
      </c>
      <c r="B65" s="530"/>
      <c r="C65" s="530"/>
      <c r="D65" s="530"/>
      <c r="E65" s="530"/>
      <c r="F65" s="530"/>
      <c r="G65" s="530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30" t="s">
        <v>429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9" t="s">
        <v>453</v>
      </c>
      <c r="B69" s="639"/>
      <c r="C69" s="639"/>
      <c r="D69" s="639"/>
      <c r="E69" s="639"/>
      <c r="F69" s="639"/>
      <c r="G69" s="639"/>
    </row>
    <row r="70" spans="1:7" ht="30" customHeight="1">
      <c r="A70" s="78" t="s">
        <v>519</v>
      </c>
      <c r="B70" s="541" t="s">
        <v>517</v>
      </c>
      <c r="C70" s="541"/>
      <c r="D70" s="541" t="s">
        <v>518</v>
      </c>
      <c r="E70" s="636"/>
      <c r="F70" s="541" t="s">
        <v>385</v>
      </c>
      <c r="G70" s="636"/>
    </row>
    <row r="71" spans="1:7" ht="30" customHeight="1">
      <c r="A71" s="374" t="s">
        <v>44</v>
      </c>
      <c r="B71" s="637"/>
      <c r="C71" s="637"/>
      <c r="D71" s="637"/>
      <c r="E71" s="637"/>
      <c r="F71" s="638">
        <f>B71+D71</f>
        <v>0</v>
      </c>
      <c r="G71" s="638"/>
    </row>
    <row r="72" spans="1:7" s="123" customFormat="1" ht="30" customHeight="1">
      <c r="A72" s="374" t="s">
        <v>415</v>
      </c>
      <c r="B72" s="626"/>
      <c r="C72" s="626"/>
      <c r="D72" s="626"/>
      <c r="E72" s="626"/>
      <c r="F72" s="627">
        <f aca="true" t="shared" si="1" ref="F72:F115">B72+D72</f>
        <v>0</v>
      </c>
      <c r="G72" s="627"/>
    </row>
    <row r="73" spans="1:7" s="123" customFormat="1" ht="30" customHeight="1">
      <c r="A73" s="374" t="s">
        <v>416</v>
      </c>
      <c r="B73" s="626"/>
      <c r="C73" s="626"/>
      <c r="D73" s="626"/>
      <c r="E73" s="626"/>
      <c r="F73" s="627">
        <f t="shared" si="1"/>
        <v>0</v>
      </c>
      <c r="G73" s="627"/>
    </row>
    <row r="74" spans="1:7" ht="30" customHeight="1">
      <c r="A74" s="374" t="s">
        <v>417</v>
      </c>
      <c r="B74" s="626"/>
      <c r="C74" s="626"/>
      <c r="D74" s="626"/>
      <c r="E74" s="626"/>
      <c r="F74" s="627">
        <f t="shared" si="1"/>
        <v>0</v>
      </c>
      <c r="G74" s="627"/>
    </row>
    <row r="75" spans="1:7" ht="30" customHeight="1">
      <c r="A75" s="374" t="s">
        <v>418</v>
      </c>
      <c r="B75" s="626"/>
      <c r="C75" s="626"/>
      <c r="D75" s="626"/>
      <c r="E75" s="626"/>
      <c r="F75" s="627">
        <f t="shared" si="1"/>
        <v>0</v>
      </c>
      <c r="G75" s="627"/>
    </row>
    <row r="76" spans="1:7" ht="30" customHeight="1">
      <c r="A76" s="374" t="s">
        <v>419</v>
      </c>
      <c r="B76" s="626"/>
      <c r="C76" s="626"/>
      <c r="D76" s="626"/>
      <c r="E76" s="626"/>
      <c r="F76" s="627">
        <f t="shared" si="1"/>
        <v>0</v>
      </c>
      <c r="G76" s="627"/>
    </row>
    <row r="77" spans="1:7" ht="30" customHeight="1">
      <c r="A77" s="374" t="s">
        <v>45</v>
      </c>
      <c r="B77" s="626">
        <v>11.958333333333334</v>
      </c>
      <c r="C77" s="626"/>
      <c r="D77" s="626">
        <v>0.5833333333333334</v>
      </c>
      <c r="E77" s="626"/>
      <c r="F77" s="627">
        <f t="shared" si="1"/>
        <v>12.541666666666668</v>
      </c>
      <c r="G77" s="627"/>
    </row>
    <row r="78" spans="1:7" ht="30" customHeight="1">
      <c r="A78" s="374" t="s">
        <v>46</v>
      </c>
      <c r="B78" s="626">
        <v>10.791666666666666</v>
      </c>
      <c r="C78" s="626"/>
      <c r="D78" s="626"/>
      <c r="E78" s="626"/>
      <c r="F78" s="627">
        <f t="shared" si="1"/>
        <v>10.791666666666666</v>
      </c>
      <c r="G78" s="627"/>
    </row>
    <row r="79" spans="1:7" ht="30" customHeight="1">
      <c r="A79" s="374" t="s">
        <v>47</v>
      </c>
      <c r="B79" s="626">
        <v>11.083333333333334</v>
      </c>
      <c r="C79" s="626"/>
      <c r="D79" s="626"/>
      <c r="E79" s="626"/>
      <c r="F79" s="627">
        <f t="shared" si="1"/>
        <v>11.083333333333334</v>
      </c>
      <c r="G79" s="627"/>
    </row>
    <row r="80" spans="1:7" ht="30" customHeight="1">
      <c r="A80" s="374" t="s">
        <v>48</v>
      </c>
      <c r="B80" s="626"/>
      <c r="C80" s="626"/>
      <c r="D80" s="626"/>
      <c r="E80" s="626"/>
      <c r="F80" s="627">
        <f t="shared" si="1"/>
        <v>0</v>
      </c>
      <c r="G80" s="627"/>
    </row>
    <row r="81" spans="1:7" ht="30" customHeight="1">
      <c r="A81" s="374" t="s">
        <v>49</v>
      </c>
      <c r="B81" s="626">
        <v>0.5833333333333334</v>
      </c>
      <c r="C81" s="626"/>
      <c r="D81" s="626"/>
      <c r="E81" s="626"/>
      <c r="F81" s="627">
        <f t="shared" si="1"/>
        <v>0.5833333333333334</v>
      </c>
      <c r="G81" s="627"/>
    </row>
    <row r="82" spans="1:7" ht="30" customHeight="1">
      <c r="A82" s="374" t="s">
        <v>50</v>
      </c>
      <c r="B82" s="626"/>
      <c r="C82" s="626"/>
      <c r="D82" s="626"/>
      <c r="E82" s="626"/>
      <c r="F82" s="627">
        <f t="shared" si="1"/>
        <v>0</v>
      </c>
      <c r="G82" s="627"/>
    </row>
    <row r="83" spans="1:7" ht="30" customHeight="1">
      <c r="A83" s="374" t="s">
        <v>51</v>
      </c>
      <c r="B83" s="626"/>
      <c r="C83" s="626"/>
      <c r="D83" s="626"/>
      <c r="E83" s="626"/>
      <c r="F83" s="627">
        <f t="shared" si="1"/>
        <v>0</v>
      </c>
      <c r="G83" s="627"/>
    </row>
    <row r="84" spans="1:7" ht="30" customHeight="1">
      <c r="A84" s="374" t="s">
        <v>52</v>
      </c>
      <c r="B84" s="626"/>
      <c r="C84" s="626"/>
      <c r="D84" s="626"/>
      <c r="E84" s="626"/>
      <c r="F84" s="627">
        <f t="shared" si="1"/>
        <v>0</v>
      </c>
      <c r="G84" s="627"/>
    </row>
    <row r="85" spans="1:7" ht="30" customHeight="1">
      <c r="A85" s="374" t="s">
        <v>53</v>
      </c>
      <c r="B85" s="626"/>
      <c r="C85" s="626"/>
      <c r="D85" s="626"/>
      <c r="E85" s="626"/>
      <c r="F85" s="627">
        <f t="shared" si="1"/>
        <v>0</v>
      </c>
      <c r="G85" s="627"/>
    </row>
    <row r="86" spans="1:7" ht="30" customHeight="1">
      <c r="A86" s="374" t="s">
        <v>54</v>
      </c>
      <c r="B86" s="626"/>
      <c r="C86" s="626"/>
      <c r="D86" s="626"/>
      <c r="E86" s="626"/>
      <c r="F86" s="627">
        <f t="shared" si="1"/>
        <v>0</v>
      </c>
      <c r="G86" s="627"/>
    </row>
    <row r="87" spans="1:7" ht="30" customHeight="1">
      <c r="A87" s="374" t="s">
        <v>55</v>
      </c>
      <c r="B87" s="626"/>
      <c r="C87" s="626"/>
      <c r="D87" s="626"/>
      <c r="E87" s="626"/>
      <c r="F87" s="627">
        <f t="shared" si="1"/>
        <v>0</v>
      </c>
      <c r="G87" s="627"/>
    </row>
    <row r="88" spans="1:7" ht="30" customHeight="1">
      <c r="A88" s="374" t="s">
        <v>56</v>
      </c>
      <c r="B88" s="626"/>
      <c r="C88" s="626"/>
      <c r="D88" s="626"/>
      <c r="E88" s="626"/>
      <c r="F88" s="627">
        <f t="shared" si="1"/>
        <v>0</v>
      </c>
      <c r="G88" s="627"/>
    </row>
    <row r="89" spans="1:7" ht="30" customHeight="1">
      <c r="A89" s="374" t="s">
        <v>57</v>
      </c>
      <c r="B89" s="626">
        <v>0.4583333333333333</v>
      </c>
      <c r="C89" s="626"/>
      <c r="D89" s="626"/>
      <c r="E89" s="626"/>
      <c r="F89" s="627">
        <f t="shared" si="1"/>
        <v>0.4583333333333333</v>
      </c>
      <c r="G89" s="627"/>
    </row>
    <row r="90" spans="1:7" ht="30" customHeight="1">
      <c r="A90" s="374" t="s">
        <v>58</v>
      </c>
      <c r="B90" s="626"/>
      <c r="C90" s="626"/>
      <c r="D90" s="626"/>
      <c r="E90" s="626"/>
      <c r="F90" s="627">
        <f t="shared" si="1"/>
        <v>0</v>
      </c>
      <c r="G90" s="627"/>
    </row>
    <row r="91" spans="1:7" ht="30" customHeight="1">
      <c r="A91" s="374" t="s">
        <v>59</v>
      </c>
      <c r="B91" s="626"/>
      <c r="C91" s="626"/>
      <c r="D91" s="626"/>
      <c r="E91" s="626"/>
      <c r="F91" s="627">
        <f t="shared" si="1"/>
        <v>0</v>
      </c>
      <c r="G91" s="627"/>
    </row>
    <row r="92" spans="1:7" ht="30" customHeight="1">
      <c r="A92" s="374" t="s">
        <v>60</v>
      </c>
      <c r="B92" s="626"/>
      <c r="C92" s="626"/>
      <c r="D92" s="626"/>
      <c r="E92" s="626"/>
      <c r="F92" s="627">
        <f t="shared" si="1"/>
        <v>0</v>
      </c>
      <c r="G92" s="627"/>
    </row>
    <row r="93" spans="1:7" ht="30" customHeight="1">
      <c r="A93" s="374" t="s">
        <v>61</v>
      </c>
      <c r="B93" s="626"/>
      <c r="C93" s="626"/>
      <c r="D93" s="626"/>
      <c r="E93" s="626"/>
      <c r="F93" s="627">
        <f t="shared" si="1"/>
        <v>0</v>
      </c>
      <c r="G93" s="627"/>
    </row>
    <row r="94" spans="1:7" ht="30" customHeight="1">
      <c r="A94" s="374" t="s">
        <v>62</v>
      </c>
      <c r="B94" s="626"/>
      <c r="C94" s="626"/>
      <c r="D94" s="626"/>
      <c r="E94" s="626"/>
      <c r="F94" s="627">
        <f t="shared" si="1"/>
        <v>0</v>
      </c>
      <c r="G94" s="627"/>
    </row>
    <row r="95" spans="1:7" ht="30" customHeight="1">
      <c r="A95" s="374" t="s">
        <v>63</v>
      </c>
      <c r="B95" s="626"/>
      <c r="C95" s="626"/>
      <c r="D95" s="626"/>
      <c r="E95" s="626"/>
      <c r="F95" s="627">
        <f t="shared" si="1"/>
        <v>0</v>
      </c>
      <c r="G95" s="627"/>
    </row>
    <row r="96" spans="1:7" ht="30" customHeight="1">
      <c r="A96" s="374" t="s">
        <v>64</v>
      </c>
      <c r="B96" s="626"/>
      <c r="C96" s="626"/>
      <c r="D96" s="626"/>
      <c r="E96" s="626"/>
      <c r="F96" s="627">
        <f t="shared" si="1"/>
        <v>0</v>
      </c>
      <c r="G96" s="627"/>
    </row>
    <row r="97" spans="1:7" ht="30" customHeight="1">
      <c r="A97" s="374" t="s">
        <v>65</v>
      </c>
      <c r="B97" s="626"/>
      <c r="C97" s="626"/>
      <c r="D97" s="626"/>
      <c r="E97" s="626"/>
      <c r="F97" s="627">
        <f t="shared" si="1"/>
        <v>0</v>
      </c>
      <c r="G97" s="627"/>
    </row>
    <row r="98" spans="1:7" ht="30" customHeight="1">
      <c r="A98" s="374" t="s">
        <v>66</v>
      </c>
      <c r="B98" s="626"/>
      <c r="C98" s="626"/>
      <c r="D98" s="626"/>
      <c r="E98" s="626"/>
      <c r="F98" s="627">
        <f t="shared" si="1"/>
        <v>0</v>
      </c>
      <c r="G98" s="627"/>
    </row>
    <row r="99" spans="1:7" ht="30" customHeight="1">
      <c r="A99" s="374" t="s">
        <v>67</v>
      </c>
      <c r="B99" s="626"/>
      <c r="C99" s="626"/>
      <c r="D99" s="626"/>
      <c r="E99" s="626"/>
      <c r="F99" s="627">
        <f t="shared" si="1"/>
        <v>0</v>
      </c>
      <c r="G99" s="627"/>
    </row>
    <row r="100" spans="1:7" ht="30" customHeight="1">
      <c r="A100" s="374" t="s">
        <v>68</v>
      </c>
      <c r="B100" s="626"/>
      <c r="C100" s="626"/>
      <c r="D100" s="626"/>
      <c r="E100" s="626"/>
      <c r="F100" s="627">
        <f t="shared" si="1"/>
        <v>0</v>
      </c>
      <c r="G100" s="627"/>
    </row>
    <row r="101" spans="1:7" ht="30" customHeight="1">
      <c r="A101" s="374" t="s">
        <v>420</v>
      </c>
      <c r="B101" s="626"/>
      <c r="C101" s="626"/>
      <c r="D101" s="626"/>
      <c r="E101" s="626"/>
      <c r="F101" s="627">
        <f t="shared" si="1"/>
        <v>0</v>
      </c>
      <c r="G101" s="627"/>
    </row>
    <row r="102" spans="1:7" ht="30" customHeight="1">
      <c r="A102" s="374" t="s">
        <v>421</v>
      </c>
      <c r="B102" s="626"/>
      <c r="C102" s="626"/>
      <c r="D102" s="626"/>
      <c r="E102" s="626"/>
      <c r="F102" s="627">
        <f t="shared" si="1"/>
        <v>0</v>
      </c>
      <c r="G102" s="627"/>
    </row>
    <row r="103" spans="1:7" ht="30" customHeight="1">
      <c r="A103" s="374" t="s">
        <v>422</v>
      </c>
      <c r="B103" s="626"/>
      <c r="C103" s="626"/>
      <c r="D103" s="626"/>
      <c r="E103" s="626"/>
      <c r="F103" s="627">
        <f t="shared" si="1"/>
        <v>0</v>
      </c>
      <c r="G103" s="627"/>
    </row>
    <row r="104" spans="1:7" ht="30" customHeight="1">
      <c r="A104" s="374" t="s">
        <v>69</v>
      </c>
      <c r="B104" s="626"/>
      <c r="C104" s="626"/>
      <c r="D104" s="626"/>
      <c r="E104" s="626"/>
      <c r="F104" s="627">
        <f t="shared" si="1"/>
        <v>0</v>
      </c>
      <c r="G104" s="627"/>
    </row>
    <row r="105" spans="1:7" ht="30" customHeight="1">
      <c r="A105" s="374" t="s">
        <v>423</v>
      </c>
      <c r="B105" s="626"/>
      <c r="C105" s="626"/>
      <c r="D105" s="626"/>
      <c r="E105" s="626"/>
      <c r="F105" s="627">
        <f t="shared" si="1"/>
        <v>0</v>
      </c>
      <c r="G105" s="627"/>
    </row>
    <row r="106" spans="1:7" ht="30" customHeight="1">
      <c r="A106" s="374" t="s">
        <v>424</v>
      </c>
      <c r="B106" s="626"/>
      <c r="C106" s="626"/>
      <c r="D106" s="626"/>
      <c r="E106" s="626"/>
      <c r="F106" s="627">
        <f t="shared" si="1"/>
        <v>0</v>
      </c>
      <c r="G106" s="627"/>
    </row>
    <row r="107" spans="1:7" ht="30" customHeight="1">
      <c r="A107" s="374" t="s">
        <v>425</v>
      </c>
      <c r="B107" s="626"/>
      <c r="C107" s="626"/>
      <c r="D107" s="626"/>
      <c r="E107" s="626"/>
      <c r="F107" s="627">
        <f t="shared" si="1"/>
        <v>0</v>
      </c>
      <c r="G107" s="627"/>
    </row>
    <row r="108" spans="1:7" ht="30" customHeight="1">
      <c r="A108" s="374" t="s">
        <v>70</v>
      </c>
      <c r="B108" s="626"/>
      <c r="C108" s="626"/>
      <c r="D108" s="626"/>
      <c r="E108" s="626"/>
      <c r="F108" s="627">
        <f t="shared" si="1"/>
        <v>0</v>
      </c>
      <c r="G108" s="627"/>
    </row>
    <row r="109" spans="1:7" ht="30" customHeight="1">
      <c r="A109" s="374" t="s">
        <v>71</v>
      </c>
      <c r="B109" s="626"/>
      <c r="C109" s="626"/>
      <c r="D109" s="626"/>
      <c r="E109" s="626"/>
      <c r="F109" s="627">
        <f t="shared" si="1"/>
        <v>0</v>
      </c>
      <c r="G109" s="627"/>
    </row>
    <row r="110" spans="1:7" ht="30" customHeight="1">
      <c r="A110" s="374" t="s">
        <v>72</v>
      </c>
      <c r="B110" s="626"/>
      <c r="C110" s="626"/>
      <c r="D110" s="626"/>
      <c r="E110" s="626"/>
      <c r="F110" s="627">
        <f t="shared" si="1"/>
        <v>0</v>
      </c>
      <c r="G110" s="627"/>
    </row>
    <row r="111" spans="1:7" ht="30" customHeight="1">
      <c r="A111" s="374" t="s">
        <v>73</v>
      </c>
      <c r="B111" s="626"/>
      <c r="C111" s="626"/>
      <c r="D111" s="626"/>
      <c r="E111" s="626"/>
      <c r="F111" s="627">
        <f t="shared" si="1"/>
        <v>0</v>
      </c>
      <c r="G111" s="627"/>
    </row>
    <row r="112" spans="1:7" ht="30" customHeight="1">
      <c r="A112" s="374" t="s">
        <v>74</v>
      </c>
      <c r="B112" s="626"/>
      <c r="C112" s="626"/>
      <c r="D112" s="626"/>
      <c r="E112" s="626"/>
      <c r="F112" s="627">
        <f t="shared" si="1"/>
        <v>0</v>
      </c>
      <c r="G112" s="627"/>
    </row>
    <row r="113" spans="1:7" ht="30" customHeight="1">
      <c r="A113" s="374" t="s">
        <v>426</v>
      </c>
      <c r="B113" s="626"/>
      <c r="C113" s="626"/>
      <c r="D113" s="626"/>
      <c r="E113" s="626"/>
      <c r="F113" s="627">
        <f t="shared" si="1"/>
        <v>0</v>
      </c>
      <c r="G113" s="627"/>
    </row>
    <row r="114" spans="1:7" ht="30" customHeight="1">
      <c r="A114" s="374" t="s">
        <v>75</v>
      </c>
      <c r="B114" s="626"/>
      <c r="C114" s="626"/>
      <c r="D114" s="626"/>
      <c r="E114" s="626"/>
      <c r="F114" s="627">
        <f t="shared" si="1"/>
        <v>0</v>
      </c>
      <c r="G114" s="627"/>
    </row>
    <row r="115" spans="1:7" ht="30" customHeight="1">
      <c r="A115" s="374" t="s">
        <v>76</v>
      </c>
      <c r="B115" s="633"/>
      <c r="C115" s="633"/>
      <c r="D115" s="633"/>
      <c r="E115" s="633"/>
      <c r="F115" s="634">
        <f t="shared" si="1"/>
        <v>0</v>
      </c>
      <c r="G115" s="634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9" t="s">
        <v>526</v>
      </c>
      <c r="B118" s="629"/>
      <c r="C118" s="629"/>
      <c r="D118" s="629"/>
      <c r="E118" s="629"/>
      <c r="F118" s="629"/>
      <c r="G118" s="629"/>
      <c r="H118" s="629"/>
    </row>
    <row r="119" spans="1:13" s="420" customFormat="1" ht="23.25" customHeight="1">
      <c r="A119" s="530" t="s">
        <v>428</v>
      </c>
      <c r="B119" s="530"/>
      <c r="C119" s="530"/>
      <c r="D119" s="530"/>
      <c r="E119" s="530"/>
      <c r="F119" s="530"/>
      <c r="G119" s="530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30" t="s">
        <v>429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30" t="s">
        <v>26</v>
      </c>
      <c r="B123" s="630"/>
      <c r="C123" s="630"/>
      <c r="D123" s="199"/>
      <c r="E123" s="199"/>
      <c r="F123" s="199"/>
      <c r="G123" s="199"/>
    </row>
    <row r="124" spans="1:3" ht="30" customHeight="1">
      <c r="A124" s="261" t="s">
        <v>386</v>
      </c>
      <c r="B124" s="631" t="s">
        <v>277</v>
      </c>
      <c r="C124" s="631"/>
    </row>
    <row r="125" spans="1:3" ht="30" customHeight="1">
      <c r="A125" s="240" t="s">
        <v>387</v>
      </c>
      <c r="B125" s="632">
        <v>4756.47</v>
      </c>
      <c r="C125" s="632"/>
    </row>
    <row r="126" spans="1:3" ht="30" customHeight="1">
      <c r="A126" s="241" t="s">
        <v>388</v>
      </c>
      <c r="B126" s="635">
        <v>4996.47</v>
      </c>
      <c r="C126" s="635"/>
    </row>
    <row r="127" spans="1:3" ht="15" customHeight="1">
      <c r="A127" s="68" t="s">
        <v>77</v>
      </c>
      <c r="B127" s="628">
        <f>SUM(B125:C126)</f>
        <v>9752.94</v>
      </c>
      <c r="C127" s="628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6" t="s">
        <v>28</v>
      </c>
      <c r="B1" s="646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>
        <v>47</v>
      </c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7"/>
      <c r="B6" s="648"/>
    </row>
    <row r="7" spans="1:2" s="201" customFormat="1" ht="30" customHeight="1">
      <c r="A7" s="646" t="s">
        <v>29</v>
      </c>
      <c r="B7" s="646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/>
    </row>
    <row r="10" spans="1:2" ht="24.95" customHeight="1">
      <c r="A10" s="166" t="s">
        <v>395</v>
      </c>
      <c r="B10" s="307"/>
    </row>
    <row r="11" spans="1:2" ht="24.95" customHeight="1">
      <c r="A11" s="166" t="s">
        <v>396</v>
      </c>
      <c r="B11" s="307"/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3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P18" sqref="P18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2" t="s">
        <v>443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492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9" t="s">
        <v>41</v>
      </c>
      <c r="Y2" s="529"/>
      <c r="Z2" s="528" t="s">
        <v>41</v>
      </c>
    </row>
    <row r="3" spans="1:26" ht="15" customHeight="1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7</v>
      </c>
      <c r="K10" s="367">
        <v>10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7</v>
      </c>
      <c r="Y10" s="221">
        <f t="shared" si="2"/>
        <v>10</v>
      </c>
      <c r="Z10" s="271">
        <f t="shared" si="0"/>
        <v>17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10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10</v>
      </c>
      <c r="Z11" s="271">
        <f t="shared" si="0"/>
        <v>19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19</v>
      </c>
      <c r="K12" s="367">
        <v>9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19</v>
      </c>
      <c r="Y12" s="221">
        <f t="shared" si="2"/>
        <v>9</v>
      </c>
      <c r="Z12" s="271">
        <f t="shared" si="0"/>
        <v>28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1</v>
      </c>
      <c r="Z14" s="271">
        <f t="shared" si="0"/>
        <v>1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24</v>
      </c>
      <c r="K21" s="367">
        <v>37</v>
      </c>
      <c r="L21" s="366">
        <v>22</v>
      </c>
      <c r="M21" s="367">
        <v>17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46</v>
      </c>
      <c r="Y21" s="221">
        <f t="shared" si="2"/>
        <v>54</v>
      </c>
      <c r="Z21" s="271">
        <f t="shared" si="0"/>
        <v>100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59</v>
      </c>
      <c r="K48" s="273">
        <f t="shared" si="3"/>
        <v>67</v>
      </c>
      <c r="L48" s="273">
        <f t="shared" si="3"/>
        <v>22</v>
      </c>
      <c r="M48" s="273">
        <f t="shared" si="3"/>
        <v>17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81</v>
      </c>
      <c r="Y48" s="274">
        <f>SUM(Y4:Y47)</f>
        <v>84</v>
      </c>
      <c r="Z48" s="273">
        <f>X48+Y48</f>
        <v>165</v>
      </c>
    </row>
    <row r="49" spans="1:26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30" t="s">
        <v>429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X21" sqref="X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5" t="s">
        <v>444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6"/>
      <c r="Z1" s="537" t="s">
        <v>83</v>
      </c>
      <c r="AA1" s="538"/>
      <c r="AB1" s="539"/>
    </row>
    <row r="2" spans="1:28" s="53" customFormat="1" ht="19.5" customHeight="1">
      <c r="A2" s="533" t="s">
        <v>84</v>
      </c>
      <c r="B2" s="533" t="s">
        <v>85</v>
      </c>
      <c r="C2" s="533"/>
      <c r="D2" s="533" t="s">
        <v>86</v>
      </c>
      <c r="E2" s="533"/>
      <c r="F2" s="533" t="s">
        <v>87</v>
      </c>
      <c r="G2" s="533"/>
      <c r="H2" s="533" t="s">
        <v>88</v>
      </c>
      <c r="I2" s="533"/>
      <c r="J2" s="533" t="s">
        <v>89</v>
      </c>
      <c r="K2" s="533"/>
      <c r="L2" s="533" t="s">
        <v>90</v>
      </c>
      <c r="M2" s="533"/>
      <c r="N2" s="533" t="s">
        <v>91</v>
      </c>
      <c r="O2" s="533"/>
      <c r="P2" s="533" t="s">
        <v>92</v>
      </c>
      <c r="Q2" s="533"/>
      <c r="R2" s="533" t="s">
        <v>93</v>
      </c>
      <c r="S2" s="533"/>
      <c r="T2" s="533" t="s">
        <v>94</v>
      </c>
      <c r="U2" s="533"/>
      <c r="V2" s="533" t="s">
        <v>95</v>
      </c>
      <c r="W2" s="533"/>
      <c r="X2" s="533" t="s">
        <v>96</v>
      </c>
      <c r="Y2" s="533"/>
      <c r="Z2" s="533" t="s">
        <v>41</v>
      </c>
      <c r="AA2" s="533"/>
      <c r="AB2" s="533" t="s">
        <v>41</v>
      </c>
    </row>
    <row r="3" spans="1:28" s="53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/>
      <c r="M10" s="358">
        <v>2</v>
      </c>
      <c r="N10" s="314">
        <v>3</v>
      </c>
      <c r="O10" s="358">
        <v>1</v>
      </c>
      <c r="P10" s="314">
        <v>1</v>
      </c>
      <c r="Q10" s="358">
        <v>5</v>
      </c>
      <c r="R10" s="314">
        <v>2</v>
      </c>
      <c r="S10" s="358"/>
      <c r="T10" s="314"/>
      <c r="U10" s="358">
        <v>1</v>
      </c>
      <c r="V10" s="314">
        <v>1</v>
      </c>
      <c r="W10" s="358"/>
      <c r="X10" s="314"/>
      <c r="Y10" s="358"/>
      <c r="Z10" s="225">
        <f t="shared" si="0"/>
        <v>7</v>
      </c>
      <c r="AA10" s="225">
        <f t="shared" si="0"/>
        <v>10</v>
      </c>
      <c r="AB10" s="225">
        <f t="shared" si="1"/>
        <v>17</v>
      </c>
      <c r="AC10" s="212">
        <f>'Quadro 1'!X10</f>
        <v>7</v>
      </c>
      <c r="AD10" s="212">
        <f>'Quadro 1'!Y10</f>
        <v>10</v>
      </c>
      <c r="AE10" s="212">
        <f>'Quadro 1'!Z10</f>
        <v>17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>
        <v>1</v>
      </c>
      <c r="N11" s="314">
        <v>1</v>
      </c>
      <c r="O11" s="358">
        <v>1</v>
      </c>
      <c r="P11" s="314">
        <v>1</v>
      </c>
      <c r="Q11" s="358">
        <v>4</v>
      </c>
      <c r="R11" s="314">
        <v>3</v>
      </c>
      <c r="S11" s="358">
        <v>2</v>
      </c>
      <c r="T11" s="314">
        <v>3</v>
      </c>
      <c r="U11" s="358">
        <v>2</v>
      </c>
      <c r="V11" s="314"/>
      <c r="W11" s="358"/>
      <c r="X11" s="314"/>
      <c r="Y11" s="358"/>
      <c r="Z11" s="225">
        <f t="shared" si="0"/>
        <v>9</v>
      </c>
      <c r="AA11" s="225">
        <f t="shared" si="0"/>
        <v>10</v>
      </c>
      <c r="AB11" s="225">
        <f t="shared" si="1"/>
        <v>19</v>
      </c>
      <c r="AC11" s="212">
        <f>'Quadro 1'!X11</f>
        <v>9</v>
      </c>
      <c r="AD11" s="212">
        <f>'Quadro 1'!Y11</f>
        <v>10</v>
      </c>
      <c r="AE11" s="212">
        <f>'Quadro 1'!Z11</f>
        <v>19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314">
        <v>2</v>
      </c>
      <c r="M12" s="358"/>
      <c r="N12" s="314">
        <v>2</v>
      </c>
      <c r="O12" s="358">
        <v>2</v>
      </c>
      <c r="P12" s="314">
        <v>1</v>
      </c>
      <c r="Q12" s="358">
        <v>1</v>
      </c>
      <c r="R12" s="314">
        <v>6</v>
      </c>
      <c r="S12" s="358">
        <v>2</v>
      </c>
      <c r="T12" s="314">
        <v>7</v>
      </c>
      <c r="U12" s="358">
        <v>3</v>
      </c>
      <c r="V12" s="314"/>
      <c r="W12" s="358"/>
      <c r="X12" s="314"/>
      <c r="Y12" s="358"/>
      <c r="Z12" s="225">
        <f t="shared" si="0"/>
        <v>19</v>
      </c>
      <c r="AA12" s="225">
        <f t="shared" si="0"/>
        <v>9</v>
      </c>
      <c r="AB12" s="225">
        <f t="shared" si="1"/>
        <v>28</v>
      </c>
      <c r="AC12" s="212">
        <f>'Quadro 1'!X12</f>
        <v>19</v>
      </c>
      <c r="AD12" s="212">
        <f>'Quadro 1'!Y12</f>
        <v>9</v>
      </c>
      <c r="AE12" s="212">
        <f>'Quadro 1'!Z12</f>
        <v>28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>
        <v>1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1</v>
      </c>
      <c r="AB14" s="225">
        <f t="shared" si="1"/>
        <v>1</v>
      </c>
      <c r="AC14" s="212">
        <f>'Quadro 1'!X14</f>
        <v>0</v>
      </c>
      <c r="AD14" s="212">
        <f>'Quadro 1'!Y14</f>
        <v>1</v>
      </c>
      <c r="AE14" s="212">
        <f>'Quadro 1'!Z14</f>
        <v>1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>
        <v>1</v>
      </c>
      <c r="F21" s="314">
        <v>2</v>
      </c>
      <c r="G21" s="358"/>
      <c r="H21" s="314"/>
      <c r="I21" s="358">
        <v>3</v>
      </c>
      <c r="J21" s="314">
        <v>5</v>
      </c>
      <c r="K21" s="358">
        <v>1</v>
      </c>
      <c r="L21" s="314">
        <v>5</v>
      </c>
      <c r="M21" s="358">
        <v>12</v>
      </c>
      <c r="N21" s="314">
        <v>4</v>
      </c>
      <c r="O21" s="358">
        <v>6</v>
      </c>
      <c r="P21" s="314">
        <v>12</v>
      </c>
      <c r="Q21" s="358">
        <v>12</v>
      </c>
      <c r="R21" s="314">
        <v>8</v>
      </c>
      <c r="S21" s="358">
        <v>11</v>
      </c>
      <c r="T21" s="314">
        <v>8</v>
      </c>
      <c r="U21" s="358">
        <v>6</v>
      </c>
      <c r="V21" s="314">
        <v>2</v>
      </c>
      <c r="W21" s="358">
        <v>2</v>
      </c>
      <c r="X21" s="314"/>
      <c r="Y21" s="358"/>
      <c r="Z21" s="225">
        <f t="shared" si="2"/>
        <v>46</v>
      </c>
      <c r="AA21" s="225">
        <f t="shared" si="2"/>
        <v>54</v>
      </c>
      <c r="AB21" s="225">
        <f t="shared" si="1"/>
        <v>100</v>
      </c>
      <c r="AC21" s="212">
        <f>'Quadro 1'!X21</f>
        <v>46</v>
      </c>
      <c r="AD21" s="212">
        <f>'Quadro 1'!Y21</f>
        <v>54</v>
      </c>
      <c r="AE21" s="212">
        <f>'Quadro 1'!Z21</f>
        <v>100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1</v>
      </c>
      <c r="F48" s="226">
        <f t="shared" si="3"/>
        <v>2</v>
      </c>
      <c r="G48" s="226">
        <f t="shared" si="3"/>
        <v>0</v>
      </c>
      <c r="H48" s="226">
        <f t="shared" si="3"/>
        <v>1</v>
      </c>
      <c r="I48" s="226">
        <f t="shared" si="3"/>
        <v>5</v>
      </c>
      <c r="J48" s="226">
        <f t="shared" si="3"/>
        <v>5</v>
      </c>
      <c r="K48" s="226">
        <f t="shared" si="3"/>
        <v>1</v>
      </c>
      <c r="L48" s="226">
        <f t="shared" si="3"/>
        <v>8</v>
      </c>
      <c r="M48" s="226">
        <f t="shared" si="3"/>
        <v>15</v>
      </c>
      <c r="N48" s="226">
        <f t="shared" si="3"/>
        <v>10</v>
      </c>
      <c r="O48" s="226">
        <f t="shared" si="3"/>
        <v>11</v>
      </c>
      <c r="P48" s="226">
        <f t="shared" si="3"/>
        <v>15</v>
      </c>
      <c r="Q48" s="226">
        <f t="shared" si="3"/>
        <v>22</v>
      </c>
      <c r="R48" s="226">
        <f t="shared" si="3"/>
        <v>19</v>
      </c>
      <c r="S48" s="226">
        <f t="shared" si="3"/>
        <v>15</v>
      </c>
      <c r="T48" s="226">
        <f t="shared" si="3"/>
        <v>18</v>
      </c>
      <c r="U48" s="226">
        <f t="shared" si="3"/>
        <v>12</v>
      </c>
      <c r="V48" s="226">
        <f t="shared" si="3"/>
        <v>3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81</v>
      </c>
      <c r="AA48" s="226">
        <f t="shared" si="3"/>
        <v>84</v>
      </c>
      <c r="AB48" s="226">
        <f>Z48+AA48</f>
        <v>165</v>
      </c>
    </row>
    <row r="49" spans="1:28" s="53" customFormat="1" ht="9.95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Z49" s="70">
        <f>'Quadro 1'!X48</f>
        <v>81</v>
      </c>
      <c r="AA49" s="70">
        <f>'Quadro 1'!Y48</f>
        <v>84</v>
      </c>
      <c r="AB49" s="70">
        <f>'Quadro 1'!Z48</f>
        <v>165</v>
      </c>
    </row>
    <row r="50" spans="1:28" s="53" customFormat="1" ht="21.75" customHeight="1">
      <c r="A50" s="533" t="s">
        <v>78</v>
      </c>
      <c r="B50" s="533" t="s">
        <v>85</v>
      </c>
      <c r="C50" s="533"/>
      <c r="D50" s="533" t="s">
        <v>86</v>
      </c>
      <c r="E50" s="533"/>
      <c r="F50" s="533" t="s">
        <v>87</v>
      </c>
      <c r="G50" s="533"/>
      <c r="H50" s="533" t="s">
        <v>88</v>
      </c>
      <c r="I50" s="533"/>
      <c r="J50" s="533" t="s">
        <v>89</v>
      </c>
      <c r="K50" s="533"/>
      <c r="L50" s="533" t="s">
        <v>90</v>
      </c>
      <c r="M50" s="533"/>
      <c r="N50" s="533" t="s">
        <v>91</v>
      </c>
      <c r="O50" s="533"/>
      <c r="P50" s="533" t="s">
        <v>92</v>
      </c>
      <c r="Q50" s="533"/>
      <c r="R50" s="533" t="s">
        <v>93</v>
      </c>
      <c r="S50" s="533"/>
      <c r="T50" s="533" t="s">
        <v>94</v>
      </c>
      <c r="U50" s="533"/>
      <c r="V50" s="533" t="s">
        <v>95</v>
      </c>
      <c r="W50" s="533"/>
      <c r="X50" s="533" t="s">
        <v>96</v>
      </c>
      <c r="Y50" s="533"/>
      <c r="Z50" s="533" t="s">
        <v>41</v>
      </c>
      <c r="AA50" s="533"/>
      <c r="AB50" s="533" t="s">
        <v>41</v>
      </c>
    </row>
    <row r="51" spans="1:28" s="53" customFormat="1" ht="15" customHeight="1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1" sqref="C1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5" t="s">
        <v>445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  <c r="T1" s="537" t="s">
        <v>83</v>
      </c>
      <c r="U1" s="538"/>
      <c r="V1" s="539"/>
    </row>
    <row r="2" spans="1:22" s="53" customFormat="1" ht="15" customHeight="1">
      <c r="A2" s="533" t="s">
        <v>97</v>
      </c>
      <c r="B2" s="533" t="s">
        <v>98</v>
      </c>
      <c r="C2" s="533"/>
      <c r="D2" s="533" t="s">
        <v>99</v>
      </c>
      <c r="E2" s="533"/>
      <c r="F2" s="533" t="s">
        <v>100</v>
      </c>
      <c r="G2" s="533"/>
      <c r="H2" s="533" t="s">
        <v>101</v>
      </c>
      <c r="I2" s="533"/>
      <c r="J2" s="533" t="s">
        <v>102</v>
      </c>
      <c r="K2" s="533"/>
      <c r="L2" s="533" t="s">
        <v>103</v>
      </c>
      <c r="M2" s="533"/>
      <c r="N2" s="533" t="s">
        <v>104</v>
      </c>
      <c r="O2" s="533"/>
      <c r="P2" s="533" t="s">
        <v>105</v>
      </c>
      <c r="Q2" s="533"/>
      <c r="R2" s="533" t="s">
        <v>106</v>
      </c>
      <c r="S2" s="533"/>
      <c r="T2" s="533" t="s">
        <v>41</v>
      </c>
      <c r="U2" s="533"/>
      <c r="V2" s="533" t="s">
        <v>41</v>
      </c>
    </row>
    <row r="3" spans="1:22" s="53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3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2</v>
      </c>
      <c r="C10" s="367">
        <v>1</v>
      </c>
      <c r="D10" s="314"/>
      <c r="E10" s="358"/>
      <c r="F10" s="314"/>
      <c r="G10" s="358">
        <v>3</v>
      </c>
      <c r="H10" s="314"/>
      <c r="I10" s="358">
        <v>1</v>
      </c>
      <c r="J10" s="314">
        <v>1</v>
      </c>
      <c r="K10" s="358">
        <v>2</v>
      </c>
      <c r="L10" s="314">
        <v>1</v>
      </c>
      <c r="M10" s="358">
        <v>3</v>
      </c>
      <c r="N10" s="314">
        <v>2</v>
      </c>
      <c r="O10" s="358"/>
      <c r="P10" s="314"/>
      <c r="Q10" s="358"/>
      <c r="R10" s="314">
        <v>1</v>
      </c>
      <c r="S10" s="358"/>
      <c r="T10" s="225">
        <f t="shared" si="0"/>
        <v>7</v>
      </c>
      <c r="U10" s="225">
        <f t="shared" si="0"/>
        <v>10</v>
      </c>
      <c r="V10" s="225">
        <f t="shared" si="1"/>
        <v>17</v>
      </c>
      <c r="W10" s="212">
        <f>'Quadro 1'!X10</f>
        <v>7</v>
      </c>
      <c r="X10" s="212">
        <f>'Quadro 1'!Y10</f>
        <v>10</v>
      </c>
      <c r="Y10" s="212">
        <f>'Quadro 1'!Z10</f>
        <v>17</v>
      </c>
    </row>
    <row r="11" spans="1:25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3</v>
      </c>
      <c r="L11" s="314">
        <v>1</v>
      </c>
      <c r="M11" s="358">
        <v>2</v>
      </c>
      <c r="N11" s="314">
        <v>1</v>
      </c>
      <c r="O11" s="358">
        <v>3</v>
      </c>
      <c r="P11" s="314">
        <v>2</v>
      </c>
      <c r="Q11" s="358">
        <v>1</v>
      </c>
      <c r="R11" s="314">
        <v>3</v>
      </c>
      <c r="S11" s="358">
        <v>1</v>
      </c>
      <c r="T11" s="225">
        <f t="shared" si="0"/>
        <v>9</v>
      </c>
      <c r="U11" s="225">
        <f t="shared" si="0"/>
        <v>10</v>
      </c>
      <c r="V11" s="225">
        <f t="shared" si="1"/>
        <v>19</v>
      </c>
      <c r="W11" s="212">
        <f>'Quadro 1'!X11</f>
        <v>9</v>
      </c>
      <c r="X11" s="212">
        <f>'Quadro 1'!Y11</f>
        <v>10</v>
      </c>
      <c r="Y11" s="212">
        <f>'Quadro 1'!Z11</f>
        <v>19</v>
      </c>
    </row>
    <row r="12" spans="1:25" s="69" customFormat="1" ht="24.95" customHeight="1">
      <c r="A12" s="374" t="s">
        <v>47</v>
      </c>
      <c r="B12" s="366">
        <v>4</v>
      </c>
      <c r="C12" s="367">
        <v>3</v>
      </c>
      <c r="D12" s="314"/>
      <c r="E12" s="358"/>
      <c r="F12" s="314">
        <v>1</v>
      </c>
      <c r="G12" s="358"/>
      <c r="H12" s="314"/>
      <c r="I12" s="358"/>
      <c r="J12" s="314">
        <v>2</v>
      </c>
      <c r="K12" s="358">
        <v>2</v>
      </c>
      <c r="L12" s="314"/>
      <c r="M12" s="358">
        <v>1</v>
      </c>
      <c r="N12" s="314">
        <v>9</v>
      </c>
      <c r="O12" s="358">
        <v>2</v>
      </c>
      <c r="P12" s="314"/>
      <c r="Q12" s="358"/>
      <c r="R12" s="314">
        <v>3</v>
      </c>
      <c r="S12" s="358">
        <v>1</v>
      </c>
      <c r="T12" s="225">
        <f t="shared" si="0"/>
        <v>19</v>
      </c>
      <c r="U12" s="225">
        <f t="shared" si="0"/>
        <v>9</v>
      </c>
      <c r="V12" s="225">
        <f t="shared" si="1"/>
        <v>28</v>
      </c>
      <c r="W12" s="212">
        <f>'Quadro 1'!X12</f>
        <v>19</v>
      </c>
      <c r="X12" s="212">
        <f>'Quadro 1'!Y12</f>
        <v>9</v>
      </c>
      <c r="Y12" s="212">
        <f>'Quadro 1'!Z12</f>
        <v>28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>
        <v>1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1</v>
      </c>
      <c r="V14" s="225">
        <f t="shared" si="1"/>
        <v>1</v>
      </c>
      <c r="W14" s="212">
        <f>'Quadro 1'!X14</f>
        <v>0</v>
      </c>
      <c r="X14" s="212">
        <f>'Quadro 1'!Y14</f>
        <v>1</v>
      </c>
      <c r="Y14" s="212">
        <f>'Quadro 1'!Z14</f>
        <v>1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22</v>
      </c>
      <c r="C21" s="367">
        <v>18</v>
      </c>
      <c r="D21" s="314"/>
      <c r="E21" s="358">
        <v>1</v>
      </c>
      <c r="F21" s="314"/>
      <c r="G21" s="358">
        <v>1</v>
      </c>
      <c r="H21" s="314">
        <v>3</v>
      </c>
      <c r="I21" s="358">
        <v>5</v>
      </c>
      <c r="J21" s="314">
        <v>10</v>
      </c>
      <c r="K21" s="358">
        <v>15</v>
      </c>
      <c r="L21" s="314">
        <v>5</v>
      </c>
      <c r="M21" s="358">
        <v>3</v>
      </c>
      <c r="N21" s="314">
        <v>3</v>
      </c>
      <c r="O21" s="358">
        <v>8</v>
      </c>
      <c r="P21" s="314">
        <v>3</v>
      </c>
      <c r="Q21" s="358">
        <v>3</v>
      </c>
      <c r="R21" s="314"/>
      <c r="S21" s="358"/>
      <c r="T21" s="225">
        <f t="shared" si="0"/>
        <v>46</v>
      </c>
      <c r="U21" s="225">
        <f t="shared" si="0"/>
        <v>54</v>
      </c>
      <c r="V21" s="225">
        <f t="shared" si="1"/>
        <v>100</v>
      </c>
      <c r="W21" s="212">
        <f>'Quadro 1'!X21</f>
        <v>46</v>
      </c>
      <c r="X21" s="212">
        <f>'Quadro 1'!Y21</f>
        <v>54</v>
      </c>
      <c r="Y21" s="212">
        <f>'Quadro 1'!Z21</f>
        <v>100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28</v>
      </c>
      <c r="C48" s="226">
        <f t="shared" si="2"/>
        <v>22</v>
      </c>
      <c r="D48" s="226">
        <f t="shared" si="2"/>
        <v>0</v>
      </c>
      <c r="E48" s="226">
        <f t="shared" si="2"/>
        <v>1</v>
      </c>
      <c r="F48" s="226">
        <f t="shared" si="2"/>
        <v>1</v>
      </c>
      <c r="G48" s="226">
        <f t="shared" si="2"/>
        <v>4</v>
      </c>
      <c r="H48" s="226">
        <f t="shared" si="2"/>
        <v>3</v>
      </c>
      <c r="I48" s="226">
        <f t="shared" si="2"/>
        <v>6</v>
      </c>
      <c r="J48" s="226">
        <f t="shared" si="2"/>
        <v>15</v>
      </c>
      <c r="K48" s="226">
        <f t="shared" si="2"/>
        <v>23</v>
      </c>
      <c r="L48" s="226">
        <f t="shared" si="2"/>
        <v>7</v>
      </c>
      <c r="M48" s="226">
        <f t="shared" si="2"/>
        <v>9</v>
      </c>
      <c r="N48" s="226">
        <f t="shared" si="2"/>
        <v>15</v>
      </c>
      <c r="O48" s="226">
        <f t="shared" si="2"/>
        <v>13</v>
      </c>
      <c r="P48" s="226">
        <f t="shared" si="2"/>
        <v>5</v>
      </c>
      <c r="Q48" s="226">
        <f t="shared" si="2"/>
        <v>4</v>
      </c>
      <c r="R48" s="226">
        <f t="shared" si="2"/>
        <v>7</v>
      </c>
      <c r="S48" s="226">
        <f t="shared" si="2"/>
        <v>2</v>
      </c>
      <c r="T48" s="226">
        <f>SUM(T4:T47)</f>
        <v>81</v>
      </c>
      <c r="U48" s="226">
        <f>SUM(U4:U47)</f>
        <v>84</v>
      </c>
      <c r="V48" s="226">
        <f>T48+U48</f>
        <v>165</v>
      </c>
    </row>
    <row r="49" spans="20:22" s="53" customFormat="1" ht="9.95" customHeight="1">
      <c r="T49" s="71">
        <f>'Quadro 1'!X48</f>
        <v>81</v>
      </c>
      <c r="U49" s="71">
        <f>'Quadro 1'!Y48</f>
        <v>84</v>
      </c>
      <c r="V49" s="71">
        <f>'Quadro 1'!Z48</f>
        <v>165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30" t="s">
        <v>429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5" t="s">
        <v>446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6"/>
      <c r="V1" s="537" t="s">
        <v>83</v>
      </c>
      <c r="W1" s="538"/>
      <c r="X1" s="539"/>
    </row>
    <row r="2" spans="1:24" s="72" customFormat="1" ht="24.95" customHeight="1">
      <c r="A2" s="533" t="s">
        <v>107</v>
      </c>
      <c r="B2" s="533" t="s">
        <v>108</v>
      </c>
      <c r="C2" s="533"/>
      <c r="D2" s="533" t="s">
        <v>109</v>
      </c>
      <c r="E2" s="533"/>
      <c r="F2" s="533" t="s">
        <v>110</v>
      </c>
      <c r="G2" s="533"/>
      <c r="H2" s="533" t="s">
        <v>111</v>
      </c>
      <c r="I2" s="533"/>
      <c r="J2" s="533" t="s">
        <v>112</v>
      </c>
      <c r="K2" s="533"/>
      <c r="L2" s="533" t="s">
        <v>113</v>
      </c>
      <c r="M2" s="533"/>
      <c r="N2" s="533" t="s">
        <v>114</v>
      </c>
      <c r="O2" s="533"/>
      <c r="P2" s="533" t="s">
        <v>115</v>
      </c>
      <c r="Q2" s="533"/>
      <c r="R2" s="533" t="s">
        <v>116</v>
      </c>
      <c r="S2" s="533"/>
      <c r="T2" s="533" t="s">
        <v>117</v>
      </c>
      <c r="U2" s="533"/>
      <c r="V2" s="533" t="s">
        <v>41</v>
      </c>
      <c r="W2" s="533"/>
      <c r="X2" s="533" t="s">
        <v>77</v>
      </c>
    </row>
    <row r="3" spans="1:24" s="72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3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>
        <v>1</v>
      </c>
      <c r="M10" s="358"/>
      <c r="N10" s="314"/>
      <c r="O10" s="358"/>
      <c r="P10" s="314">
        <v>2</v>
      </c>
      <c r="Q10" s="358">
        <v>4</v>
      </c>
      <c r="R10" s="314">
        <v>4</v>
      </c>
      <c r="S10" s="358">
        <v>5</v>
      </c>
      <c r="T10" s="314"/>
      <c r="U10" s="358"/>
      <c r="V10" s="225">
        <f t="shared" si="0"/>
        <v>7</v>
      </c>
      <c r="W10" s="225">
        <f t="shared" si="0"/>
        <v>10</v>
      </c>
      <c r="X10" s="225">
        <f t="shared" si="1"/>
        <v>17</v>
      </c>
      <c r="Y10" s="73">
        <f>'Quadro 1'!X10</f>
        <v>7</v>
      </c>
      <c r="Z10" s="73">
        <f>'Quadro 1'!Y10</f>
        <v>10</v>
      </c>
      <c r="AA10" s="73">
        <f>'Quadro 1'!Z10</f>
        <v>17</v>
      </c>
    </row>
    <row r="11" spans="1:27" s="74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9</v>
      </c>
      <c r="M11" s="358">
        <v>7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9</v>
      </c>
      <c r="W11" s="225">
        <f t="shared" si="0"/>
        <v>10</v>
      </c>
      <c r="X11" s="225">
        <f t="shared" si="1"/>
        <v>19</v>
      </c>
      <c r="Y11" s="73">
        <f>'Quadro 1'!X11</f>
        <v>9</v>
      </c>
      <c r="Z11" s="73">
        <f>'Quadro 1'!Y11</f>
        <v>10</v>
      </c>
      <c r="AA11" s="73">
        <f>'Quadro 1'!Z11</f>
        <v>19</v>
      </c>
    </row>
    <row r="12" spans="1:27" s="74" customFormat="1" ht="24.95" customHeight="1">
      <c r="A12" s="374" t="s">
        <v>47</v>
      </c>
      <c r="B12" s="366"/>
      <c r="C12" s="367"/>
      <c r="D12" s="314">
        <v>5</v>
      </c>
      <c r="E12" s="358"/>
      <c r="F12" s="314">
        <v>1</v>
      </c>
      <c r="G12" s="358">
        <v>3</v>
      </c>
      <c r="H12" s="314">
        <v>8</v>
      </c>
      <c r="I12" s="358">
        <v>4</v>
      </c>
      <c r="J12" s="314"/>
      <c r="K12" s="358"/>
      <c r="L12" s="314">
        <v>5</v>
      </c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19</v>
      </c>
      <c r="W12" s="225">
        <f t="shared" si="0"/>
        <v>9</v>
      </c>
      <c r="X12" s="225">
        <f t="shared" si="1"/>
        <v>28</v>
      </c>
      <c r="Y12" s="73">
        <f>'Quadro 1'!X12</f>
        <v>19</v>
      </c>
      <c r="Z12" s="73">
        <f>'Quadro 1'!Y12</f>
        <v>9</v>
      </c>
      <c r="AA12" s="73">
        <f>'Quadro 1'!Z12</f>
        <v>28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0</v>
      </c>
      <c r="W14" s="225">
        <f t="shared" si="0"/>
        <v>1</v>
      </c>
      <c r="X14" s="225">
        <f t="shared" si="1"/>
        <v>1</v>
      </c>
      <c r="Y14" s="73">
        <f>'Quadro 1'!X14</f>
        <v>0</v>
      </c>
      <c r="Z14" s="73">
        <f>'Quadro 1'!Y14</f>
        <v>1</v>
      </c>
      <c r="AA14" s="73">
        <f>'Quadro 1'!Z14</f>
        <v>1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9</v>
      </c>
      <c r="Q21" s="358">
        <v>6</v>
      </c>
      <c r="R21" s="314">
        <v>17</v>
      </c>
      <c r="S21" s="358">
        <v>13</v>
      </c>
      <c r="T21" s="314">
        <v>20</v>
      </c>
      <c r="U21" s="358">
        <v>35</v>
      </c>
      <c r="V21" s="225">
        <f t="shared" si="0"/>
        <v>46</v>
      </c>
      <c r="W21" s="225">
        <f t="shared" si="0"/>
        <v>54</v>
      </c>
      <c r="X21" s="225">
        <f t="shared" si="1"/>
        <v>100</v>
      </c>
      <c r="Y21" s="73">
        <f>'Quadro 1'!X21</f>
        <v>46</v>
      </c>
      <c r="Z21" s="73">
        <f>'Quadro 1'!Y21</f>
        <v>54</v>
      </c>
      <c r="AA21" s="73">
        <f>'Quadro 1'!Z21</f>
        <v>100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5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8</v>
      </c>
      <c r="I48" s="226">
        <f t="shared" si="2"/>
        <v>7</v>
      </c>
      <c r="J48" s="226">
        <f t="shared" si="2"/>
        <v>0</v>
      </c>
      <c r="K48" s="226">
        <f t="shared" si="2"/>
        <v>0</v>
      </c>
      <c r="L48" s="226">
        <f t="shared" si="2"/>
        <v>15</v>
      </c>
      <c r="M48" s="226">
        <f t="shared" si="2"/>
        <v>9</v>
      </c>
      <c r="N48" s="226">
        <f t="shared" si="2"/>
        <v>0</v>
      </c>
      <c r="O48" s="226">
        <f t="shared" si="2"/>
        <v>0</v>
      </c>
      <c r="P48" s="226">
        <f t="shared" si="2"/>
        <v>11</v>
      </c>
      <c r="Q48" s="226">
        <f t="shared" si="2"/>
        <v>11</v>
      </c>
      <c r="R48" s="226">
        <f t="shared" si="2"/>
        <v>21</v>
      </c>
      <c r="S48" s="226">
        <f t="shared" si="2"/>
        <v>18</v>
      </c>
      <c r="T48" s="226">
        <f t="shared" si="2"/>
        <v>20</v>
      </c>
      <c r="U48" s="226">
        <f t="shared" si="2"/>
        <v>35</v>
      </c>
      <c r="V48" s="226">
        <f t="shared" si="2"/>
        <v>81</v>
      </c>
      <c r="W48" s="226">
        <f t="shared" si="2"/>
        <v>84</v>
      </c>
      <c r="X48" s="226">
        <f>V48+W48</f>
        <v>165</v>
      </c>
    </row>
    <row r="49" spans="1:24" s="53" customFormat="1" ht="9.95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75"/>
      <c r="V49" s="70">
        <f>'Quadro 1'!X48</f>
        <v>81</v>
      </c>
      <c r="W49" s="70">
        <f>'Quadro 1'!Y48</f>
        <v>84</v>
      </c>
      <c r="X49" s="70">
        <f>'Quadro 1'!Z48</f>
        <v>165</v>
      </c>
    </row>
    <row r="50" spans="1:24" s="72" customFormat="1" ht="24.95" customHeight="1">
      <c r="A50" s="533" t="s">
        <v>107</v>
      </c>
      <c r="B50" s="533" t="s">
        <v>108</v>
      </c>
      <c r="C50" s="533"/>
      <c r="D50" s="533" t="s">
        <v>109</v>
      </c>
      <c r="E50" s="533"/>
      <c r="F50" s="533" t="s">
        <v>110</v>
      </c>
      <c r="G50" s="533"/>
      <c r="H50" s="533" t="s">
        <v>111</v>
      </c>
      <c r="I50" s="533"/>
      <c r="J50" s="533" t="s">
        <v>112</v>
      </c>
      <c r="K50" s="533"/>
      <c r="L50" s="533" t="s">
        <v>113</v>
      </c>
      <c r="M50" s="533"/>
      <c r="N50" s="533" t="s">
        <v>114</v>
      </c>
      <c r="O50" s="533"/>
      <c r="P50" s="533" t="s">
        <v>115</v>
      </c>
      <c r="Q50" s="533"/>
      <c r="R50" s="533" t="s">
        <v>116</v>
      </c>
      <c r="S50" s="533"/>
      <c r="T50" s="533" t="s">
        <v>117</v>
      </c>
      <c r="U50" s="533"/>
      <c r="V50" s="533" t="s">
        <v>41</v>
      </c>
      <c r="W50" s="533"/>
      <c r="X50" s="533" t="s">
        <v>77</v>
      </c>
    </row>
    <row r="51" spans="1:24" s="72" customFormat="1" ht="15" customHeight="1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3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9" sqref="F19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40" t="s">
        <v>447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>
      <c r="A2" s="541" t="s">
        <v>118</v>
      </c>
      <c r="B2" s="541" t="s">
        <v>119</v>
      </c>
      <c r="C2" s="541"/>
      <c r="D2" s="541" t="s">
        <v>120</v>
      </c>
      <c r="E2" s="541"/>
      <c r="F2" s="541" t="s">
        <v>121</v>
      </c>
      <c r="G2" s="541"/>
      <c r="H2" s="541" t="s">
        <v>41</v>
      </c>
      <c r="I2" s="541"/>
      <c r="J2" s="541" t="s">
        <v>77</v>
      </c>
    </row>
    <row r="3" spans="1:10" s="77" customFormat="1" ht="15" customHeight="1">
      <c r="A3" s="54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1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>
        <v>1</v>
      </c>
      <c r="C21" s="358"/>
      <c r="D21" s="314"/>
      <c r="E21" s="358">
        <v>1</v>
      </c>
      <c r="F21" s="314"/>
      <c r="G21" s="358"/>
      <c r="H21" s="279">
        <f t="shared" si="0"/>
        <v>1</v>
      </c>
      <c r="I21" s="279">
        <f t="shared" si="0"/>
        <v>1</v>
      </c>
      <c r="J21" s="279">
        <f t="shared" si="1"/>
        <v>2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1</v>
      </c>
      <c r="C48" s="281">
        <f t="shared" si="2"/>
        <v>0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1</v>
      </c>
      <c r="J48" s="281">
        <f>H48+I48</f>
        <v>2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3" t="s">
        <v>122</v>
      </c>
      <c r="B50" s="541" t="s">
        <v>119</v>
      </c>
      <c r="C50" s="541"/>
      <c r="D50" s="541" t="s">
        <v>120</v>
      </c>
      <c r="E50" s="541"/>
      <c r="F50" s="541" t="s">
        <v>121</v>
      </c>
      <c r="G50" s="541"/>
      <c r="H50" s="541" t="s">
        <v>41</v>
      </c>
      <c r="I50" s="541"/>
      <c r="J50" s="541" t="s">
        <v>77</v>
      </c>
    </row>
    <row r="51" spans="1:10" s="77" customFormat="1" ht="15" customHeight="1">
      <c r="A51" s="53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1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30" t="s">
        <v>429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14" sqref="N14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42" t="s">
        <v>448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>
      <c r="A2" s="533" t="s">
        <v>125</v>
      </c>
      <c r="B2" s="533" t="s">
        <v>126</v>
      </c>
      <c r="C2" s="533"/>
      <c r="D2" s="533" t="s">
        <v>127</v>
      </c>
      <c r="E2" s="533"/>
      <c r="F2" s="533" t="s">
        <v>128</v>
      </c>
      <c r="G2" s="533"/>
      <c r="H2" s="533" t="s">
        <v>129</v>
      </c>
      <c r="I2" s="533"/>
      <c r="J2" s="533" t="s">
        <v>130</v>
      </c>
      <c r="K2" s="533"/>
      <c r="L2" s="533" t="s">
        <v>131</v>
      </c>
      <c r="M2" s="533"/>
      <c r="N2" s="533" t="s">
        <v>132</v>
      </c>
      <c r="O2" s="533"/>
      <c r="P2" s="533" t="s">
        <v>133</v>
      </c>
      <c r="Q2" s="533"/>
      <c r="R2" s="533" t="s">
        <v>134</v>
      </c>
      <c r="S2" s="533"/>
      <c r="T2" s="533" t="s">
        <v>135</v>
      </c>
      <c r="U2" s="533"/>
      <c r="V2" s="533" t="s">
        <v>136</v>
      </c>
      <c r="W2" s="533"/>
      <c r="X2" s="533" t="s">
        <v>96</v>
      </c>
      <c r="Y2" s="533"/>
      <c r="Z2" s="533" t="s">
        <v>41</v>
      </c>
      <c r="AA2" s="533"/>
      <c r="AB2" s="533" t="s">
        <v>77</v>
      </c>
    </row>
    <row r="3" spans="1:28" s="53" customFormat="1" ht="15" customHeight="1">
      <c r="A3" s="53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0</v>
      </c>
      <c r="AB12" s="225">
        <f t="shared" si="1"/>
        <v>1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>
        <v>1</v>
      </c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3" t="s">
        <v>78</v>
      </c>
      <c r="B50" s="533" t="s">
        <v>139</v>
      </c>
      <c r="C50" s="533"/>
      <c r="D50" s="533" t="s">
        <v>127</v>
      </c>
      <c r="E50" s="533"/>
      <c r="F50" s="533" t="s">
        <v>128</v>
      </c>
      <c r="G50" s="533"/>
      <c r="H50" s="533" t="s">
        <v>129</v>
      </c>
      <c r="I50" s="533"/>
      <c r="J50" s="533" t="s">
        <v>130</v>
      </c>
      <c r="K50" s="533"/>
      <c r="L50" s="533" t="s">
        <v>131</v>
      </c>
      <c r="M50" s="533"/>
      <c r="N50" s="533" t="s">
        <v>132</v>
      </c>
      <c r="O50" s="533"/>
      <c r="P50" s="533" t="s">
        <v>133</v>
      </c>
      <c r="Q50" s="533"/>
      <c r="R50" s="533" t="s">
        <v>134</v>
      </c>
      <c r="S50" s="533"/>
      <c r="T50" s="533" t="s">
        <v>135</v>
      </c>
      <c r="U50" s="533"/>
      <c r="V50" s="533" t="s">
        <v>136</v>
      </c>
      <c r="W50" s="533"/>
      <c r="X50" s="533" t="s">
        <v>96</v>
      </c>
      <c r="Y50" s="533"/>
      <c r="Z50" s="533" t="s">
        <v>41</v>
      </c>
      <c r="AA50" s="533"/>
      <c r="AB50" s="533" t="s">
        <v>77</v>
      </c>
    </row>
    <row r="51" spans="1:28" s="53" customFormat="1" ht="15" customHeight="1">
      <c r="A51" s="53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Fernando Rui Simões dos Santos</cp:lastModifiedBy>
  <cp:lastPrinted>2013-01-29T11:41:20Z</cp:lastPrinted>
  <dcterms:created xsi:type="dcterms:W3CDTF">2012-02-27T12:23:18Z</dcterms:created>
  <dcterms:modified xsi:type="dcterms:W3CDTF">2021-03-19T09:27:18Z</dcterms:modified>
  <cp:category/>
  <cp:version/>
  <cp:contentType/>
  <cp:contentStatus/>
</cp:coreProperties>
</file>