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kVliMaG9N/wKKfPoYIKDhX/KIwLOY+CysmEuUH0QbznB3q4lW2FIWyC1WKBDS9603t8KREBP+ugUYy2H4GeA1w==" workbookSpinCount="100000" workbookSaltValue="v7gixuijrwpDkjfO3avkGA==" lockStructure="1"/>
  <bookViews>
    <workbookView xWindow="0" yWindow="0" windowWidth="28800" windowHeight="11290" activeTab="0"/>
  </bookViews>
  <sheets>
    <sheet name="Identificação" sheetId="4" r:id="rId1"/>
    <sheet name="Comp. Cient. Prof." sheetId="1" r:id="rId2"/>
    <sheet name="Comp. Pedagógica" sheetId="2" r:id="rId3"/>
    <sheet name="Outras componentes" sheetId="3" r:id="rId4"/>
    <sheet name="Pontuação final" sheetId="6" r:id="rId5"/>
  </sheets>
  <definedNames>
    <definedName name="_xlnm.Print_Area" localSheetId="1">'Comp. Cient. Prof.'!$B$8:$K$53</definedName>
    <definedName name="_xlnm.Print_Area" localSheetId="2">'Comp. Pedagógica'!$B$8:$K$44</definedName>
    <definedName name="_xlnm.Print_Area" localSheetId="0">'Identificação'!$A$9:$J$25</definedName>
    <definedName name="_xlnm.Print_Area" localSheetId="3">'Outras componentes'!$B$7:$L$30</definedName>
    <definedName name="_xlnm.Print_Area" localSheetId="4">'Pontuação final'!$A$1:$J$18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<sst xmlns="http://schemas.openxmlformats.org/spreadsheetml/2006/main" count="290" uniqueCount="195">
  <si>
    <t xml:space="preserve">          IDENTIFICAÇÃO</t>
  </si>
  <si>
    <t>Nome do candidato: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</si>
  <si>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</si>
  <si>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</si>
  <si>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</si>
  <si>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</si>
  <si>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</si>
  <si>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</si>
  <si>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</si>
  <si>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</si>
  <si>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</si>
  <si>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</si>
  <si>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Instituição </t>
  </si>
  <si>
    <t>Nome do Candidato: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</si>
  <si>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</si>
  <si>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</si>
  <si>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</si>
  <si>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</si>
  <si>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</si>
  <si>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</si>
  <si>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</si>
  <si>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</si>
  <si>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</si>
  <si>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</si>
  <si>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</si>
  <si>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</si>
  <si>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</si>
  <si>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</si>
  <si>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</si>
  <si>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</si>
  <si>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</si>
  <si>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</si>
  <si>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</si>
  <si>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C1</t>
  </si>
  <si>
    <t>C3</t>
  </si>
  <si>
    <t>C4</t>
  </si>
  <si>
    <t>C5</t>
  </si>
  <si>
    <t>C6</t>
  </si>
  <si>
    <t>C7</t>
  </si>
  <si>
    <t>Artigo</t>
  </si>
  <si>
    <t>C8</t>
  </si>
  <si>
    <t>ii) Artigo em revista não indexada</t>
  </si>
  <si>
    <t>C9</t>
  </si>
  <si>
    <t>C10</t>
  </si>
  <si>
    <t>C11</t>
  </si>
  <si>
    <t>Resumo</t>
  </si>
  <si>
    <t>C12</t>
  </si>
  <si>
    <t>C13</t>
  </si>
  <si>
    <t>C14</t>
  </si>
  <si>
    <t>ii) Evento técnico-científico nacional</t>
  </si>
  <si>
    <t>C15</t>
  </si>
  <si>
    <t>i) Evento técnico-científico internacional</t>
  </si>
  <si>
    <t>Apresentação</t>
  </si>
  <si>
    <t>C16</t>
  </si>
  <si>
    <t>C17</t>
  </si>
  <si>
    <t>Poster</t>
  </si>
  <si>
    <t>C18</t>
  </si>
  <si>
    <t>C19</t>
  </si>
  <si>
    <t>Sub-Total</t>
  </si>
  <si>
    <t>Prémio</t>
  </si>
  <si>
    <t>Evento</t>
  </si>
  <si>
    <t>5) Coordenação/Edição e Revisão de publicações científicas</t>
  </si>
  <si>
    <t>por revista</t>
  </si>
  <si>
    <t>Júri de Provas públicas de doutoramento</t>
  </si>
  <si>
    <t>por cada júri</t>
  </si>
  <si>
    <t>Membro de júri de provas públicas de mestrado por convite</t>
  </si>
  <si>
    <t>Presidente de júri de provas públicas de mestrado</t>
  </si>
  <si>
    <t>Membro de Júri para atribuição do título de especialista</t>
  </si>
  <si>
    <t>por dissertação / projecto / relatório</t>
  </si>
  <si>
    <t>por trabalho de investigação aplicada</t>
  </si>
  <si>
    <t>Total  Componente Técnico - Científica  = &gt;</t>
  </si>
  <si>
    <t>FORMULÁRIO DE CANDIDATURA AO CONCURSO DE RECRUTAMENTO DE UM PROFESSOR ADJUNTO</t>
  </si>
  <si>
    <t>Pontuação Total</t>
  </si>
  <si>
    <t xml:space="preserve">Pontuação a Considerar </t>
  </si>
  <si>
    <t>Fator de ponderação</t>
  </si>
  <si>
    <t>Pontuação Ponderada</t>
  </si>
  <si>
    <t>Componente Pedagógica</t>
  </si>
  <si>
    <t>Pontuação Final</t>
  </si>
  <si>
    <t>Em caso de empate serão utilizados, sucessivamente, os seguintes critérios de desempate:</t>
  </si>
  <si>
    <t>Componente Técnico-Científica e Profissional</t>
  </si>
  <si>
    <t>O5</t>
  </si>
  <si>
    <t>P1</t>
  </si>
  <si>
    <t>P2</t>
  </si>
  <si>
    <t>P3</t>
  </si>
  <si>
    <t>P4</t>
  </si>
  <si>
    <t>P5</t>
  </si>
  <si>
    <t>P6</t>
  </si>
  <si>
    <t>ação</t>
  </si>
  <si>
    <t>P7</t>
  </si>
  <si>
    <t>Atividade de acompanhamento de alunos internacionais em programas de mobilidade, comprovada pela IES</t>
  </si>
  <si>
    <t>por ano letivo</t>
  </si>
  <si>
    <t>P8</t>
  </si>
  <si>
    <t>Participação em grupos ou comissões desde que nomeados pelos órgãos competentes da IES</t>
  </si>
  <si>
    <t>P9</t>
  </si>
  <si>
    <t>P10</t>
  </si>
  <si>
    <t>P11</t>
  </si>
  <si>
    <t>P12</t>
  </si>
  <si>
    <t>Participação em Programas de Mobilidade de Ensino, devidamente aprovadas pela IES</t>
  </si>
  <si>
    <t>por mobilidade</t>
  </si>
  <si>
    <t>Total  Componente Pedagógica  = &gt;</t>
  </si>
  <si>
    <t xml:space="preserve">1) Desempenho de cargos e funções em órgãos de gestão em instituições do ensino superior </t>
  </si>
  <si>
    <t>O1</t>
  </si>
  <si>
    <t>Presidente, Vice-Presidente, Diretor, Subdiretor de unidade orgânica/IES</t>
  </si>
  <si>
    <t>O2</t>
  </si>
  <si>
    <t>O3</t>
  </si>
  <si>
    <t>O4</t>
  </si>
  <si>
    <t>Presidente de Comissão Científica</t>
  </si>
  <si>
    <t>Diretor de Departamento</t>
  </si>
  <si>
    <t>O6</t>
  </si>
  <si>
    <t>Coordenador de Mestrado</t>
  </si>
  <si>
    <t>O7</t>
  </si>
  <si>
    <t>Coordenador de cursos pós-graduados</t>
  </si>
  <si>
    <t>O8</t>
  </si>
  <si>
    <t>O9</t>
  </si>
  <si>
    <t>Coordenador de Relações Internacionais</t>
  </si>
  <si>
    <t>O10</t>
  </si>
  <si>
    <t>2) Produção Científica</t>
  </si>
  <si>
    <t>1) Formação certificada, realizada no âmbito do Ensino Superior, considerada relevante para a área do concurso</t>
  </si>
  <si>
    <t>Máx.: 2,5 pontos</t>
  </si>
  <si>
    <t>Sub-total</t>
  </si>
  <si>
    <t>a) Publicação de artigos em revista científica</t>
  </si>
  <si>
    <t>Máx.: 5 pontos</t>
  </si>
  <si>
    <t>b) Publicação em livro de resumos de encontro científico</t>
  </si>
  <si>
    <t>Máx.: 10 pontos</t>
  </si>
  <si>
    <t>ii) livro de resumos não indexado</t>
  </si>
  <si>
    <t>c) Apresentação oral em eventos técnico-científicos</t>
  </si>
  <si>
    <t>d) Apresentação Poster em evento técnico-científico</t>
  </si>
  <si>
    <r>
      <t xml:space="preserve"> 3) </t>
    </r>
    <r>
      <rPr>
        <b/>
        <sz val="10"/>
        <color rgb="FF000000"/>
        <rFont val="Calibri"/>
        <family val="2"/>
        <scheme val="minor"/>
      </rPr>
      <t>Prémios científicos, académicos e profissionais, e distinções de sociedades científicas ou de entidades públicas e privadas</t>
    </r>
  </si>
  <si>
    <t>i) Prémio ou distinção internacional</t>
  </si>
  <si>
    <t>ii) Prémio ou distinção nacional</t>
  </si>
  <si>
    <t>a) Participação na Comissão Organizadora ou na Comissão Científica de eventos técnico-científicos</t>
  </si>
  <si>
    <t>b) Moderação de sessão em evento técnico-científico</t>
  </si>
  <si>
    <t>ii) Revisor de artigos científicos submetidos a revistas não indexadas</t>
  </si>
  <si>
    <t>iv) Editor de revistas científicas não indexadas</t>
  </si>
  <si>
    <t>1) Experiência profissional na docência</t>
  </si>
  <si>
    <t>Por Semestre de docência no ensino superior na área a concurso</t>
  </si>
  <si>
    <t>Semestre</t>
  </si>
  <si>
    <t>2) Unidades curriculares lecionadas no ensino superior</t>
  </si>
  <si>
    <t>Cursos de Mestrado e Pós-graduações na área a concurso</t>
  </si>
  <si>
    <t>u.c./ano</t>
  </si>
  <si>
    <t>Cursos de Licenciatura na área a concurso</t>
  </si>
  <si>
    <t>3) Coordenação Pedagógica</t>
  </si>
  <si>
    <t>Titulares de unidades curriculares de curso de Licenciatura na área a concurso</t>
  </si>
  <si>
    <t>Titulares de unidades curriculares de curso de Mestrado ou Pós-graduações na área a concurso</t>
  </si>
  <si>
    <t>4) Atividades de Extensão Pedagógica</t>
  </si>
  <si>
    <t>Lecionação de seminários e cursos de formação na área a concurso</t>
  </si>
  <si>
    <t>5) Orientação de teses, dissertações e trabalhos de fim de curso conducente a Grau Académico.</t>
  </si>
  <si>
    <t>P13</t>
  </si>
  <si>
    <t>Orientação/coorientação de trabalho de investigação aplicada em licenciatura (concluída)</t>
  </si>
  <si>
    <t>6) Participação em Júris  de provas para obtenção de Grau académico e título de Especialista</t>
  </si>
  <si>
    <t>P14</t>
  </si>
  <si>
    <t>P15</t>
  </si>
  <si>
    <t>P16</t>
  </si>
  <si>
    <t>P17</t>
  </si>
  <si>
    <t>ano</t>
  </si>
  <si>
    <t>Máx.: 15 pontos</t>
  </si>
  <si>
    <t>Máx.: 0,5 pontos</t>
  </si>
  <si>
    <t>Máx.: 40 pontos</t>
  </si>
  <si>
    <t>N/A</t>
  </si>
  <si>
    <t>2) Experiência clínica e/ou de investigação na área disciplinar do concurso</t>
  </si>
  <si>
    <t>Experiência na área a concurso</t>
  </si>
  <si>
    <t>Total  outras componentes = &gt;</t>
  </si>
  <si>
    <t>Outras componentes</t>
  </si>
  <si>
    <t>C20</t>
  </si>
  <si>
    <t>e) Métrica cientifica (Scopus)</t>
  </si>
  <si>
    <t>i) Indice h</t>
  </si>
  <si>
    <t>ii) número de citações</t>
  </si>
  <si>
    <t>h</t>
  </si>
  <si>
    <t>n.º</t>
  </si>
  <si>
    <t>Máx.: 4 pontos</t>
  </si>
  <si>
    <t>Máx.: 35 pontos</t>
  </si>
  <si>
    <t>Máx.: 25 pontos</t>
  </si>
  <si>
    <t>III. OUTRAS COMPONENTES (Ponderação na Pontuação Final - 10%)</t>
  </si>
  <si>
    <t>II. COMPONENTE PEDAGÓGICA (Ponderação na Pontuação Final - 45%)</t>
  </si>
  <si>
    <t>I. COMPONENTE TÉCNICO-CIENTÍFICA E PROFISSIONAL (Ponderação na Pontuação Final - 45%)</t>
  </si>
  <si>
    <t>Máx: 40 pontos</t>
  </si>
  <si>
    <t>Máx.: 60 pontos</t>
  </si>
  <si>
    <t>Máx.: 3 pontos</t>
  </si>
  <si>
    <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</si>
  <si>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</si>
  <si>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t>i) Artigo em revista indexada (SCOPUS/WEB of Science)</t>
  </si>
  <si>
    <t>i) livro de resumos indexado (SCOPUS/WEB of Science)</t>
  </si>
  <si>
    <t>i) Evento técnico-científico internacional ( Lingua inglesa)</t>
  </si>
  <si>
    <t>i) Revisor de artigos científicos submetidos a revistas indexadas (SCOPUS/WEB of Science)</t>
  </si>
  <si>
    <t>iii) Editor de revistas científicas indexadas (SCOPUS/WEB of Science)</t>
  </si>
  <si>
    <t>Membro de comissões que proponham criação/restruturação de novos ciclos de estudo, incluindo pós-graduações</t>
  </si>
  <si>
    <t>Presidente de órgãos de gestão (CE, CTC/CC, CP)</t>
  </si>
  <si>
    <t>Vice-presidente e secretário de órgãos de gestão (CE, CTC/CC, CP)</t>
  </si>
  <si>
    <t>Membros de órgãos de gestão (CE, CTC/CC, CP, C Geral, C Gestão)</t>
  </si>
  <si>
    <t>Supervisão e orientação de Ensino Clínico e Estágios curriculares na área a concurso</t>
  </si>
  <si>
    <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nas Tecnologias da Saúde na area da fisiologia</t>
    </r>
  </si>
  <si>
    <t xml:space="preserve">Detentor de licenciatura em Biologia ou nas Tecnologias da Saúde </t>
  </si>
  <si>
    <t>Detentor de Grau de Mestre em Medicina ou na área da Biologia Celular e Molecular</t>
  </si>
  <si>
    <t>Orientação/coorientação de dissertação/projeto/relatório de estágio de mestrado/Doutoramento (concluída)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</si>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</sst>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9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ck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>
        <color rgb="FF000000"/>
      </right>
      <top/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Protection="1">
      <protection locked="0"/>
    </xf>
    <xf numFmtId="0" fontId="0" fillId="2" borderId="0" xfId="0" applyFill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0" borderId="3" xfId="0" applyFont="1" applyBorder="1"/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1" fillId="0" borderId="7" xfId="0" applyFont="1" applyBorder="1"/>
    <xf numFmtId="2" fontId="21" fillId="0" borderId="8" xfId="0" applyNumberFormat="1" applyFont="1" applyBorder="1" applyAlignment="1">
      <alignment horizontal="center" vertical="center"/>
    </xf>
    <xf numFmtId="0" fontId="21" fillId="3" borderId="8" xfId="0" applyFont="1" applyFill="1" applyBorder="1" applyAlignment="1">
      <alignment vertical="center"/>
    </xf>
    <xf numFmtId="0" fontId="21" fillId="3" borderId="9" xfId="0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4" fillId="0" borderId="0" xfId="0" applyFont="1"/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2" fontId="0" fillId="4" borderId="11" xfId="0" applyNumberFormat="1" applyFill="1" applyBorder="1" applyAlignment="1">
      <alignment vertical="center" wrapText="1"/>
    </xf>
    <xf numFmtId="2" fontId="0" fillId="6" borderId="11" xfId="0" applyNumberFormat="1" applyFill="1" applyBorder="1" applyAlignment="1">
      <alignment vertical="center" wrapText="1"/>
    </xf>
    <xf numFmtId="2" fontId="15" fillId="7" borderId="11" xfId="0" applyNumberFormat="1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2" fontId="15" fillId="8" borderId="11" xfId="0" applyNumberFormat="1" applyFont="1" applyFill="1" applyBorder="1" applyAlignment="1">
      <alignment vertical="center" wrapText="1"/>
    </xf>
    <xf numFmtId="2" fontId="8" fillId="7" borderId="11" xfId="0" applyNumberFormat="1" applyFont="1" applyFill="1" applyBorder="1" applyAlignment="1">
      <alignment vertical="center" wrapText="1"/>
    </xf>
    <xf numFmtId="2" fontId="8" fillId="3" borderId="12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right" vertical="center"/>
    </xf>
    <xf numFmtId="2" fontId="8" fillId="6" borderId="14" xfId="0" applyNumberFormat="1" applyFont="1" applyFill="1" applyBorder="1" applyAlignment="1">
      <alignment horizontal="right" vertical="center"/>
    </xf>
    <xf numFmtId="0" fontId="0" fillId="4" borderId="11" xfId="0" applyFill="1" applyBorder="1"/>
    <xf numFmtId="0" fontId="0" fillId="6" borderId="11" xfId="0" applyFill="1" applyBorder="1"/>
    <xf numFmtId="2" fontId="8" fillId="0" borderId="15" xfId="0" applyNumberFormat="1" applyFont="1" applyBorder="1" applyAlignment="1">
      <alignment horizontal="right" vertical="center"/>
    </xf>
    <xf numFmtId="2" fontId="8" fillId="6" borderId="15" xfId="0" applyNumberFormat="1" applyFont="1" applyFill="1" applyBorder="1" applyAlignment="1">
      <alignment horizontal="right" vertical="center"/>
    </xf>
    <xf numFmtId="2" fontId="15" fillId="9" borderId="11" xfId="0" applyNumberFormat="1" applyFont="1" applyFill="1" applyBorder="1" applyAlignment="1">
      <alignment vertical="center" wrapText="1"/>
    </xf>
    <xf numFmtId="2" fontId="0" fillId="6" borderId="11" xfId="0" applyNumberFormat="1" applyFill="1" applyBorder="1"/>
    <xf numFmtId="0" fontId="9" fillId="4" borderId="11" xfId="0" applyFont="1" applyFill="1" applyBorder="1"/>
    <xf numFmtId="2" fontId="9" fillId="10" borderId="12" xfId="0" applyNumberFormat="1" applyFont="1" applyFill="1" applyBorder="1"/>
    <xf numFmtId="2" fontId="15" fillId="11" borderId="16" xfId="0" applyNumberFormat="1" applyFont="1" applyFill="1" applyBorder="1" applyAlignment="1">
      <alignment vertical="center" wrapText="1"/>
    </xf>
    <xf numFmtId="2" fontId="18" fillId="0" borderId="0" xfId="0" applyNumberFormat="1" applyFo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6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2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0" fillId="6" borderId="12" xfId="0" applyFill="1" applyBorder="1"/>
    <xf numFmtId="0" fontId="14" fillId="5" borderId="11" xfId="0" applyFont="1" applyFill="1" applyBorder="1" applyAlignment="1">
      <alignment horizontal="center" vertical="center" wrapText="1"/>
    </xf>
    <xf numFmtId="1" fontId="14" fillId="10" borderId="11" xfId="0" applyNumberFormat="1" applyFont="1" applyFill="1" applyBorder="1" applyAlignment="1">
      <alignment horizontal="center" vertical="center" wrapText="1"/>
    </xf>
    <xf numFmtId="1" fontId="14" fillId="5" borderId="11" xfId="0" applyNumberFormat="1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/>
    </xf>
    <xf numFmtId="0" fontId="9" fillId="4" borderId="11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6" borderId="11" xfId="0" applyFill="1" applyBorder="1" applyAlignment="1">
      <alignment horizontal="center"/>
    </xf>
    <xf numFmtId="0" fontId="30" fillId="6" borderId="1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3" xfId="0" applyBorder="1" applyProtection="1">
      <protection locked="0"/>
    </xf>
    <xf numFmtId="0" fontId="0" fillId="4" borderId="1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4" borderId="18" xfId="0" applyFill="1" applyBorder="1"/>
    <xf numFmtId="0" fontId="0" fillId="6" borderId="18" xfId="0" applyFill="1" applyBorder="1"/>
    <xf numFmtId="0" fontId="30" fillId="6" borderId="18" xfId="0" applyFont="1" applyFill="1" applyBorder="1" applyAlignment="1">
      <alignment vertical="center"/>
    </xf>
    <xf numFmtId="0" fontId="0" fillId="6" borderId="19" xfId="0" applyFill="1" applyBorder="1"/>
    <xf numFmtId="0" fontId="14" fillId="4" borderId="18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6" borderId="19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/>
    <xf numFmtId="0" fontId="9" fillId="0" borderId="20" xfId="0" applyFont="1" applyBorder="1" applyAlignment="1">
      <alignment vertical="center"/>
    </xf>
    <xf numFmtId="0" fontId="0" fillId="0" borderId="0" xfId="0"/>
    <xf numFmtId="0" fontId="7" fillId="12" borderId="3" xfId="0" applyFont="1" applyFill="1" applyBorder="1" applyAlignment="1" applyProtection="1">
      <alignment horizontal="center" vertical="center" wrapText="1"/>
      <protection hidden="1"/>
    </xf>
    <xf numFmtId="0" fontId="7" fillId="12" borderId="3" xfId="0" applyFont="1" applyFill="1" applyBorder="1" applyAlignment="1" applyProtection="1">
      <alignment horizontal="center" vertical="center"/>
      <protection hidden="1"/>
    </xf>
    <xf numFmtId="0" fontId="7" fillId="1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3" fillId="13" borderId="11" xfId="0" applyFont="1" applyFill="1" applyBorder="1" applyAlignment="1" applyProtection="1">
      <alignment horizontal="center" vertical="center" wrapText="1"/>
      <protection hidden="1"/>
    </xf>
    <xf numFmtId="0" fontId="15" fillId="13" borderId="11" xfId="0" applyFont="1" applyFill="1" applyBorder="1" applyAlignment="1" applyProtection="1">
      <alignment horizontal="center" vertical="center" wrapText="1"/>
      <protection hidden="1"/>
    </xf>
    <xf numFmtId="0" fontId="15" fillId="14" borderId="11" xfId="0" applyFont="1" applyFill="1" applyBorder="1" applyAlignment="1" applyProtection="1">
      <alignment horizontal="center" vertical="center" wrapText="1"/>
      <protection hidden="1"/>
    </xf>
    <xf numFmtId="0" fontId="15" fillId="13" borderId="18" xfId="0" applyFont="1" applyFill="1" applyBorder="1" applyAlignment="1" applyProtection="1">
      <alignment horizontal="center" vertical="center" wrapText="1"/>
      <protection hidden="1"/>
    </xf>
    <xf numFmtId="0" fontId="24" fillId="15" borderId="21" xfId="0" applyFont="1" applyFill="1" applyBorder="1" applyAlignment="1" applyProtection="1">
      <alignment horizontal="center" vertical="center" wrapText="1"/>
      <protection hidden="1"/>
    </xf>
    <xf numFmtId="0" fontId="24" fillId="15" borderId="22" xfId="0" applyFont="1" applyFill="1" applyBorder="1" applyAlignment="1" applyProtection="1">
      <alignment horizontal="center" vertical="center" wrapText="1"/>
      <protection hidden="1"/>
    </xf>
    <xf numFmtId="0" fontId="26" fillId="4" borderId="11" xfId="0" applyFont="1" applyFill="1" applyBorder="1" applyAlignment="1" applyProtection="1">
      <alignment horizontal="center" vertical="center" wrapText="1"/>
      <protection hidden="1"/>
    </xf>
    <xf numFmtId="0" fontId="26" fillId="4" borderId="11" xfId="0" applyFont="1" applyFill="1" applyBorder="1" applyAlignment="1" applyProtection="1">
      <alignment vertical="center" wrapText="1"/>
      <protection hidden="1"/>
    </xf>
    <xf numFmtId="0" fontId="27" fillId="6" borderId="21" xfId="0" applyFont="1" applyFill="1" applyBorder="1" applyAlignment="1" applyProtection="1">
      <alignment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vertical="center" wrapText="1"/>
      <protection hidden="1"/>
    </xf>
    <xf numFmtId="0" fontId="28" fillId="6" borderId="11" xfId="0" applyFont="1" applyFill="1" applyBorder="1" applyAlignment="1" applyProtection="1">
      <alignment horizontal="center" vertical="center" wrapText="1"/>
      <protection hidden="1"/>
    </xf>
    <xf numFmtId="0" fontId="0" fillId="4" borderId="11" xfId="0" applyFill="1" applyBorder="1" applyAlignment="1" applyProtection="1">
      <alignment vertical="center" wrapText="1"/>
      <protection hidden="1"/>
    </xf>
    <xf numFmtId="0" fontId="32" fillId="4" borderId="11" xfId="0" applyFont="1" applyFill="1" applyBorder="1" applyAlignment="1" applyProtection="1">
      <alignment vertical="center" wrapText="1"/>
      <protection hidden="1"/>
    </xf>
    <xf numFmtId="0" fontId="29" fillId="4" borderId="11" xfId="0" applyFont="1" applyFill="1" applyBorder="1" applyAlignment="1" applyProtection="1">
      <alignment horizontal="center" vertical="center" wrapText="1"/>
      <protection hidden="1"/>
    </xf>
    <xf numFmtId="0" fontId="33" fillId="4" borderId="11" xfId="0" applyFont="1" applyFill="1" applyBorder="1" applyAlignment="1" applyProtection="1">
      <alignment vertical="center" wrapText="1"/>
      <protection hidden="1"/>
    </xf>
    <xf numFmtId="0" fontId="0" fillId="6" borderId="11" xfId="0" applyFill="1" applyBorder="1" applyAlignment="1" applyProtection="1">
      <alignment vertical="center" wrapText="1"/>
      <protection hidden="1"/>
    </xf>
    <xf numFmtId="0" fontId="34" fillId="6" borderId="11" xfId="0" applyFont="1" applyFill="1" applyBorder="1" applyAlignment="1" applyProtection="1">
      <alignment vertical="center" wrapText="1"/>
      <protection hidden="1"/>
    </xf>
    <xf numFmtId="0" fontId="25" fillId="4" borderId="11" xfId="0" applyFont="1" applyFill="1" applyBorder="1" applyAlignment="1" applyProtection="1">
      <alignment horizontal="center" vertical="center" wrapText="1"/>
      <protection hidden="1"/>
    </xf>
    <xf numFmtId="0" fontId="27" fillId="6" borderId="23" xfId="0" applyFont="1" applyFill="1" applyBorder="1" applyAlignment="1" applyProtection="1">
      <alignment vertical="center" wrapText="1"/>
      <protection hidden="1"/>
    </xf>
    <xf numFmtId="0" fontId="17" fillId="3" borderId="12" xfId="0" applyFont="1" applyFill="1" applyBorder="1" applyAlignment="1" applyProtection="1">
      <alignment vertical="center" wrapText="1"/>
      <protection hidden="1"/>
    </xf>
    <xf numFmtId="0" fontId="24" fillId="15" borderId="11" xfId="0" applyFont="1" applyFill="1" applyBorder="1" applyAlignment="1" applyProtection="1">
      <alignment horizontal="center" vertical="center" wrapText="1"/>
      <protection hidden="1"/>
    </xf>
    <xf numFmtId="0" fontId="29" fillId="4" borderId="11" xfId="0" applyFont="1" applyFill="1" applyBorder="1" applyAlignment="1" applyProtection="1">
      <alignment horizontal="center" vertical="center"/>
      <protection hidden="1"/>
    </xf>
    <xf numFmtId="0" fontId="29" fillId="4" borderId="11" xfId="0" applyFont="1" applyFill="1" applyBorder="1" applyAlignment="1" applyProtection="1">
      <alignment vertical="center"/>
      <protection hidden="1"/>
    </xf>
    <xf numFmtId="0" fontId="30" fillId="6" borderId="21" xfId="0" applyFont="1" applyFill="1" applyBorder="1" applyAlignment="1" applyProtection="1">
      <alignment horizontal="left" vertical="center"/>
      <protection hidden="1"/>
    </xf>
    <xf numFmtId="0" fontId="0" fillId="6" borderId="11" xfId="0" applyFill="1" applyBorder="1" applyAlignment="1" applyProtection="1">
      <alignment vertical="center"/>
      <protection hidden="1"/>
    </xf>
    <xf numFmtId="0" fontId="29" fillId="6" borderId="11" xfId="0" applyFont="1" applyFill="1" applyBorder="1" applyAlignment="1" applyProtection="1">
      <alignment vertical="center"/>
      <protection hidden="1"/>
    </xf>
    <xf numFmtId="0" fontId="24" fillId="4" borderId="11" xfId="0" applyFont="1" applyFill="1" applyBorder="1" applyAlignment="1" applyProtection="1">
      <alignment horizontal="center" vertical="center"/>
      <protection hidden="1"/>
    </xf>
    <xf numFmtId="0" fontId="24" fillId="4" borderId="11" xfId="0" applyFont="1" applyFill="1" applyBorder="1" applyAlignment="1" applyProtection="1">
      <alignment vertical="center"/>
      <protection hidden="1"/>
    </xf>
    <xf numFmtId="0" fontId="29" fillId="4" borderId="11" xfId="0" applyFont="1" applyFill="1" applyBorder="1" applyAlignment="1" applyProtection="1">
      <alignment vertical="center" wrapText="1"/>
      <protection hidden="1"/>
    </xf>
    <xf numFmtId="0" fontId="30" fillId="6" borderId="11" xfId="0" applyFont="1" applyFill="1" applyBorder="1" applyAlignment="1" applyProtection="1">
      <alignment vertical="center"/>
      <protection hidden="1"/>
    </xf>
    <xf numFmtId="0" fontId="27" fillId="6" borderId="21" xfId="0" applyFont="1" applyFill="1" applyBorder="1" applyAlignment="1" applyProtection="1">
      <alignment horizontal="left" vertical="center"/>
      <protection hidden="1"/>
    </xf>
    <xf numFmtId="0" fontId="24" fillId="4" borderId="11" xfId="0" applyFont="1" applyFill="1" applyBorder="1" applyAlignment="1" applyProtection="1">
      <alignment horizontal="center" vertical="center" wrapText="1"/>
      <protection hidden="1"/>
    </xf>
    <xf numFmtId="0" fontId="24" fillId="4" borderId="11" xfId="0" applyFont="1" applyFill="1" applyBorder="1" applyAlignment="1" applyProtection="1">
      <alignment vertical="center" wrapText="1"/>
      <protection hidden="1"/>
    </xf>
    <xf numFmtId="0" fontId="27" fillId="6" borderId="21" xfId="0" applyFont="1" applyFill="1" applyBorder="1" applyAlignment="1" applyProtection="1">
      <alignment horizontal="left" vertical="center" wrapText="1"/>
      <protection hidden="1"/>
    </xf>
    <xf numFmtId="0" fontId="25" fillId="4" borderId="11" xfId="0" applyFont="1" applyFill="1" applyBorder="1" applyAlignment="1" applyProtection="1">
      <alignment vertical="center" wrapText="1"/>
      <protection hidden="1"/>
    </xf>
    <xf numFmtId="0" fontId="0" fillId="6" borderId="12" xfId="0" applyFill="1" applyBorder="1" applyAlignment="1" applyProtection="1">
      <alignment vertical="center" wrapText="1"/>
      <protection hidden="1"/>
    </xf>
    <xf numFmtId="0" fontId="27" fillId="6" borderId="12" xfId="0" applyFont="1" applyFill="1" applyBorder="1" applyAlignment="1" applyProtection="1">
      <alignment vertical="center" wrapText="1"/>
      <protection hidden="1"/>
    </xf>
    <xf numFmtId="0" fontId="13" fillId="13" borderId="24" xfId="0" applyFont="1" applyFill="1" applyBorder="1" applyAlignment="1" applyProtection="1">
      <alignment horizontal="center" vertical="center" wrapText="1"/>
      <protection hidden="1"/>
    </xf>
    <xf numFmtId="0" fontId="13" fillId="14" borderId="11" xfId="0" applyFont="1" applyFill="1" applyBorder="1" applyAlignment="1" applyProtection="1">
      <alignment horizontal="center" vertical="center" wrapText="1"/>
      <protection hidden="1"/>
    </xf>
    <xf numFmtId="0" fontId="9" fillId="15" borderId="18" xfId="0" applyFont="1" applyFill="1" applyBorder="1" applyProtection="1">
      <protection hidden="1"/>
    </xf>
    <xf numFmtId="0" fontId="13" fillId="13" borderId="18" xfId="0" applyFont="1" applyFill="1" applyBorder="1" applyAlignment="1" applyProtection="1">
      <alignment horizontal="center" vertical="center" wrapText="1"/>
      <protection hidden="1"/>
    </xf>
    <xf numFmtId="0" fontId="17" fillId="12" borderId="11" xfId="0" applyFont="1" applyFill="1" applyBorder="1" applyAlignment="1" applyProtection="1">
      <alignment horizontal="center" vertical="center" wrapText="1"/>
      <protection hidden="1"/>
    </xf>
    <xf numFmtId="0" fontId="13" fillId="12" borderId="11" xfId="0" applyFont="1" applyFill="1" applyBorder="1" applyAlignment="1" applyProtection="1">
      <alignment horizontal="center" vertical="center" wrapText="1"/>
      <protection hidden="1"/>
    </xf>
    <xf numFmtId="0" fontId="15" fillId="14" borderId="11" xfId="0" applyFont="1" applyFill="1" applyBorder="1" applyAlignment="1" applyProtection="1">
      <alignment horizontal="center" vertical="top" wrapText="1"/>
      <protection hidden="1"/>
    </xf>
    <xf numFmtId="0" fontId="13" fillId="12" borderId="18" xfId="0" applyFont="1" applyFill="1" applyBorder="1" applyAlignment="1" applyProtection="1">
      <alignment horizontal="center" vertical="center" wrapText="1"/>
      <protection hidden="1"/>
    </xf>
    <xf numFmtId="0" fontId="24" fillId="16" borderId="21" xfId="0" applyFont="1" applyFill="1" applyBorder="1" applyAlignment="1" applyProtection="1">
      <alignment horizontal="center" vertical="center" wrapText="1"/>
      <protection hidden="1"/>
    </xf>
    <xf numFmtId="0" fontId="24" fillId="16" borderId="11" xfId="0" applyFont="1" applyFill="1" applyBorder="1" applyAlignment="1" applyProtection="1">
      <alignment horizontal="center" vertical="center" wrapText="1"/>
      <protection hidden="1"/>
    </xf>
    <xf numFmtId="0" fontId="25" fillId="16" borderId="11" xfId="0" applyFont="1" applyFill="1" applyBorder="1" applyAlignment="1" applyProtection="1">
      <alignment horizontal="center" vertical="center"/>
      <protection hidden="1"/>
    </xf>
    <xf numFmtId="0" fontId="29" fillId="6" borderId="11" xfId="0" applyFont="1" applyFill="1" applyBorder="1" applyAlignment="1" applyProtection="1">
      <alignment horizontal="center" vertical="center"/>
      <protection hidden="1"/>
    </xf>
    <xf numFmtId="0" fontId="29" fillId="6" borderId="12" xfId="0" applyFont="1" applyFill="1" applyBorder="1" applyAlignment="1" applyProtection="1">
      <alignment vertical="center"/>
      <protection hidden="1"/>
    </xf>
    <xf numFmtId="0" fontId="0" fillId="6" borderId="12" xfId="0" applyFill="1" applyBorder="1" applyAlignment="1" applyProtection="1">
      <alignment vertical="center"/>
      <protection hidden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6" fillId="0" borderId="25" xfId="0" applyFont="1" applyBorder="1" applyAlignment="1">
      <alignment horizontal="center" vertical="top" wrapText="1"/>
    </xf>
    <xf numFmtId="0" fontId="4" fillId="0" borderId="26" xfId="0" applyFont="1" applyBorder="1" applyAlignment="1" applyProtection="1">
      <alignment horizontal="left"/>
      <protection locked="0"/>
    </xf>
    <xf numFmtId="0" fontId="24" fillId="4" borderId="22" xfId="0" applyFont="1" applyFill="1" applyBorder="1" applyAlignment="1" applyProtection="1">
      <alignment horizontal="left" vertical="center" wrapText="1"/>
      <protection hidden="1"/>
    </xf>
    <xf numFmtId="0" fontId="24" fillId="4" borderId="27" xfId="0" applyFont="1" applyFill="1" applyBorder="1" applyAlignment="1" applyProtection="1">
      <alignment horizontal="left" vertical="center" wrapText="1"/>
      <protection hidden="1"/>
    </xf>
    <xf numFmtId="0" fontId="24" fillId="4" borderId="28" xfId="0" applyFont="1" applyFill="1" applyBorder="1" applyAlignment="1" applyProtection="1">
      <alignment horizontal="left" vertical="center" wrapText="1"/>
      <protection hidden="1"/>
    </xf>
    <xf numFmtId="0" fontId="25" fillId="4" borderId="22" xfId="0" applyFont="1" applyFill="1" applyBorder="1" applyAlignment="1" applyProtection="1">
      <alignment horizontal="left" vertical="center" wrapText="1"/>
      <protection hidden="1"/>
    </xf>
    <xf numFmtId="0" fontId="25" fillId="4" borderId="27" xfId="0" applyFont="1" applyFill="1" applyBorder="1" applyAlignment="1" applyProtection="1">
      <alignment horizontal="left" vertical="center" wrapText="1"/>
      <protection hidden="1"/>
    </xf>
    <xf numFmtId="0" fontId="25" fillId="4" borderId="29" xfId="0" applyFont="1" applyFill="1" applyBorder="1" applyAlignment="1" applyProtection="1">
      <alignment horizontal="center" vertical="center" wrapText="1"/>
      <protection hidden="1"/>
    </xf>
    <xf numFmtId="0" fontId="25" fillId="4" borderId="30" xfId="0" applyFont="1" applyFill="1" applyBorder="1" applyAlignment="1" applyProtection="1">
      <alignment horizontal="center" vertical="center" wrapText="1"/>
      <protection hidden="1"/>
    </xf>
    <xf numFmtId="0" fontId="24" fillId="4" borderId="22" xfId="0" applyFont="1" applyFill="1" applyBorder="1" applyAlignment="1" applyProtection="1">
      <alignment horizontal="center" vertical="center" wrapText="1"/>
      <protection hidden="1"/>
    </xf>
    <xf numFmtId="0" fontId="24" fillId="4" borderId="27" xfId="0" applyFont="1" applyFill="1" applyBorder="1" applyAlignment="1" applyProtection="1">
      <alignment horizontal="center" vertical="center" wrapText="1"/>
      <protection hidden="1"/>
    </xf>
    <xf numFmtId="0" fontId="24" fillId="4" borderId="2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5" fillId="4" borderId="32" xfId="0" applyFont="1" applyFill="1" applyBorder="1" applyAlignment="1" applyProtection="1">
      <alignment horizontal="center" vertical="center" wrapText="1"/>
      <protection hidden="1"/>
    </xf>
    <xf numFmtId="0" fontId="25" fillId="4" borderId="33" xfId="0" applyFont="1" applyFill="1" applyBorder="1" applyAlignment="1" applyProtection="1">
      <alignment horizontal="center" vertical="center" wrapText="1"/>
      <protection hidden="1"/>
    </xf>
    <xf numFmtId="0" fontId="25" fillId="15" borderId="29" xfId="0" applyFont="1" applyFill="1" applyBorder="1" applyAlignment="1" applyProtection="1">
      <alignment horizontal="center" vertical="center" wrapText="1"/>
      <protection hidden="1"/>
    </xf>
    <xf numFmtId="0" fontId="25" fillId="15" borderId="30" xfId="0" applyFont="1" applyFill="1" applyBorder="1" applyAlignment="1" applyProtection="1">
      <alignment horizontal="center" vertical="center" wrapText="1"/>
      <protection hidden="1"/>
    </xf>
    <xf numFmtId="0" fontId="24" fillId="15" borderId="34" xfId="0" applyFont="1" applyFill="1" applyBorder="1" applyAlignment="1" applyProtection="1">
      <alignment horizontal="center" vertical="center" wrapText="1"/>
      <protection hidden="1"/>
    </xf>
    <xf numFmtId="0" fontId="24" fillId="15" borderId="35" xfId="0" applyFont="1" applyFill="1" applyBorder="1" applyAlignment="1" applyProtection="1">
      <alignment horizontal="center" vertical="center" wrapText="1"/>
      <protection hidden="1"/>
    </xf>
    <xf numFmtId="0" fontId="13" fillId="13" borderId="36" xfId="0" applyFont="1" applyFill="1" applyBorder="1" applyAlignment="1" applyProtection="1">
      <alignment horizontal="center" vertical="center" wrapText="1"/>
      <protection hidden="1"/>
    </xf>
    <xf numFmtId="0" fontId="13" fillId="13" borderId="37" xfId="0" applyFont="1" applyFill="1" applyBorder="1" applyAlignment="1" applyProtection="1">
      <alignment horizontal="center" vertical="center" wrapText="1"/>
      <protection hidden="1"/>
    </xf>
    <xf numFmtId="0" fontId="13" fillId="13" borderId="38" xfId="0" applyFont="1" applyFill="1" applyBorder="1" applyAlignment="1" applyProtection="1">
      <alignment horizontal="center" vertical="center" wrapText="1"/>
      <protection hidden="1"/>
    </xf>
    <xf numFmtId="0" fontId="13" fillId="13" borderId="39" xfId="0" applyFont="1" applyFill="1" applyBorder="1" applyAlignment="1" applyProtection="1">
      <alignment horizontal="center" vertical="center" wrapText="1"/>
      <protection hidden="1"/>
    </xf>
    <xf numFmtId="0" fontId="13" fillId="13" borderId="4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4" fillId="15" borderId="41" xfId="0" applyFont="1" applyFill="1" applyBorder="1" applyAlignment="1" applyProtection="1">
      <alignment horizontal="center" vertical="center" wrapText="1"/>
      <protection hidden="1"/>
    </xf>
    <xf numFmtId="0" fontId="24" fillId="15" borderId="28" xfId="0" applyFont="1" applyFill="1" applyBorder="1" applyAlignment="1" applyProtection="1">
      <alignment horizontal="center" vertical="center" wrapText="1"/>
      <protection hidden="1"/>
    </xf>
    <xf numFmtId="0" fontId="24" fillId="15" borderId="42" xfId="0" applyFont="1" applyFill="1" applyBorder="1" applyAlignment="1" applyProtection="1">
      <alignment horizontal="center" vertical="center"/>
      <protection hidden="1"/>
    </xf>
    <xf numFmtId="0" fontId="24" fillId="15" borderId="11" xfId="0" applyFont="1" applyFill="1" applyBorder="1" applyAlignment="1" applyProtection="1">
      <alignment horizontal="center" vertical="center"/>
      <protection hidden="1"/>
    </xf>
    <xf numFmtId="0" fontId="24" fillId="15" borderId="43" xfId="0" applyFont="1" applyFill="1" applyBorder="1" applyAlignment="1" applyProtection="1">
      <alignment vertical="center" wrapText="1"/>
      <protection hidden="1"/>
    </xf>
    <xf numFmtId="0" fontId="24" fillId="15" borderId="21" xfId="0" applyFont="1" applyFill="1" applyBorder="1" applyAlignment="1" applyProtection="1">
      <alignment vertical="center" wrapText="1"/>
      <protection hidden="1"/>
    </xf>
    <xf numFmtId="0" fontId="24" fillId="15" borderId="42" xfId="0" applyFont="1" applyFill="1" applyBorder="1" applyAlignment="1" applyProtection="1">
      <alignment horizontal="center" vertical="center" wrapText="1"/>
      <protection hidden="1"/>
    </xf>
    <xf numFmtId="0" fontId="24" fillId="15" borderId="11" xfId="0" applyFont="1" applyFill="1" applyBorder="1" applyAlignment="1" applyProtection="1">
      <alignment horizontal="center" vertical="center" wrapText="1"/>
      <protection hidden="1"/>
    </xf>
    <xf numFmtId="0" fontId="24" fillId="4" borderId="29" xfId="0" applyFont="1" applyFill="1" applyBorder="1" applyAlignment="1" applyProtection="1">
      <alignment horizontal="center" vertical="center" wrapText="1"/>
      <protection hidden="1"/>
    </xf>
    <xf numFmtId="0" fontId="24" fillId="4" borderId="3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center" vertical="center" wrapText="1"/>
    </xf>
    <xf numFmtId="0" fontId="24" fillId="4" borderId="29" xfId="0" applyFont="1" applyFill="1" applyBorder="1" applyAlignment="1" applyProtection="1">
      <alignment horizontal="center" vertical="center"/>
      <protection hidden="1"/>
    </xf>
    <xf numFmtId="0" fontId="24" fillId="4" borderId="30" xfId="0" applyFont="1" applyFill="1" applyBorder="1" applyAlignment="1" applyProtection="1">
      <alignment horizontal="center" vertical="center"/>
      <protection hidden="1"/>
    </xf>
    <xf numFmtId="0" fontId="13" fillId="12" borderId="36" xfId="0" applyFont="1" applyFill="1" applyBorder="1" applyAlignment="1" applyProtection="1">
      <alignment horizontal="center" vertical="center" wrapText="1"/>
      <protection hidden="1"/>
    </xf>
    <xf numFmtId="0" fontId="13" fillId="12" borderId="37" xfId="0" applyFont="1" applyFill="1" applyBorder="1" applyAlignment="1" applyProtection="1">
      <alignment horizontal="center" vertical="center" wrapText="1"/>
      <protection hidden="1"/>
    </xf>
    <xf numFmtId="0" fontId="24" fillId="4" borderId="22" xfId="0" applyFont="1" applyFill="1" applyBorder="1" applyAlignment="1" applyProtection="1">
      <alignment horizontal="center" vertical="center"/>
      <protection hidden="1"/>
    </xf>
    <xf numFmtId="0" fontId="24" fillId="4" borderId="28" xfId="0" applyFont="1" applyFill="1" applyBorder="1" applyAlignment="1" applyProtection="1">
      <alignment horizontal="center" vertical="center"/>
      <protection hidden="1"/>
    </xf>
    <xf numFmtId="0" fontId="25" fillId="16" borderId="42" xfId="0" applyFont="1" applyFill="1" applyBorder="1" applyAlignment="1" applyProtection="1">
      <alignment horizontal="center" vertical="center" wrapText="1"/>
      <protection hidden="1"/>
    </xf>
    <xf numFmtId="0" fontId="25" fillId="16" borderId="11" xfId="0" applyFont="1" applyFill="1" applyBorder="1" applyAlignment="1" applyProtection="1">
      <alignment horizontal="center" vertical="center" wrapText="1"/>
      <protection hidden="1"/>
    </xf>
    <xf numFmtId="0" fontId="13" fillId="12" borderId="42" xfId="0" applyFont="1" applyFill="1" applyBorder="1" applyAlignment="1" applyProtection="1">
      <alignment horizontal="center" vertical="center" wrapText="1"/>
      <protection hidden="1"/>
    </xf>
    <xf numFmtId="0" fontId="24" fillId="16" borderId="43" xfId="0" applyFont="1" applyFill="1" applyBorder="1" applyAlignment="1" applyProtection="1">
      <alignment horizontal="center" vertical="center" wrapText="1"/>
      <protection hidden="1"/>
    </xf>
    <xf numFmtId="0" fontId="24" fillId="16" borderId="21" xfId="0" applyFont="1" applyFill="1" applyBorder="1" applyAlignment="1" applyProtection="1">
      <alignment horizontal="center" vertical="center" wrapText="1"/>
      <protection hidden="1"/>
    </xf>
    <xf numFmtId="0" fontId="24" fillId="16" borderId="42" xfId="0" applyFont="1" applyFill="1" applyBorder="1" applyAlignment="1" applyProtection="1">
      <alignment horizontal="center" vertical="center" wrapText="1"/>
      <protection hidden="1"/>
    </xf>
    <xf numFmtId="0" fontId="24" fillId="16" borderId="11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>
      <alignment horizontal="left" vertical="center" wrapText="1"/>
    </xf>
    <xf numFmtId="0" fontId="9" fillId="0" borderId="20" xfId="0" applyFont="1" applyBorder="1"/>
    <xf numFmtId="2" fontId="0" fillId="4" borderId="11" xfId="0" applyNumberFormat="1" applyFill="1" applyBorder="1" applyAlignment="1" applyProtection="1">
      <alignment vertical="center" wrapText="1"/>
      <protection hidden="1"/>
    </xf>
    <xf numFmtId="2" fontId="0" fillId="6" borderId="11" xfId="0" applyNumberFormat="1" applyFill="1" applyBorder="1" applyAlignment="1" applyProtection="1">
      <alignment vertical="center" wrapText="1"/>
      <protection hidden="1"/>
    </xf>
    <xf numFmtId="2" fontId="15" fillId="7" borderId="11" xfId="0" applyNumberFormat="1" applyFont="1" applyFill="1" applyBorder="1" applyAlignment="1" applyProtection="1">
      <alignment vertical="center" wrapText="1"/>
      <protection hidden="1"/>
    </xf>
    <xf numFmtId="2" fontId="9" fillId="4" borderId="11" xfId="0" applyNumberFormat="1" applyFont="1" applyFill="1" applyBorder="1" applyAlignment="1" applyProtection="1">
      <alignment vertical="center" wrapText="1"/>
      <protection hidden="1"/>
    </xf>
    <xf numFmtId="2" fontId="9" fillId="6" borderId="11" xfId="0" applyNumberFormat="1" applyFont="1" applyFill="1" applyBorder="1" applyAlignment="1" applyProtection="1">
      <alignment vertical="center" wrapText="1"/>
      <protection hidden="1"/>
    </xf>
    <xf numFmtId="2" fontId="15" fillId="8" borderId="11" xfId="0" applyNumberFormat="1" applyFont="1" applyFill="1" applyBorder="1" applyAlignment="1" applyProtection="1">
      <alignment vertical="center" wrapText="1"/>
      <protection hidden="1"/>
    </xf>
    <xf numFmtId="2" fontId="15" fillId="3" borderId="12" xfId="0" applyNumberFormat="1" applyFont="1" applyFill="1" applyBorder="1" applyAlignment="1" applyProtection="1">
      <alignment vertical="center" wrapText="1"/>
      <protection hidden="1"/>
    </xf>
    <xf numFmtId="0" fontId="0" fillId="4" borderId="11" xfId="0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2" fontId="12" fillId="0" borderId="0" xfId="0" applyNumberFormat="1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49" fontId="20" fillId="0" borderId="0" xfId="0" applyNumberFormat="1" applyFont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2" fontId="14" fillId="5" borderId="11" xfId="0" applyNumberFormat="1" applyFont="1" applyFill="1" applyBorder="1" applyAlignment="1" applyProtection="1">
      <alignment horizontal="right" vertical="center" wrapText="1"/>
      <protection hidden="1"/>
    </xf>
    <xf numFmtId="2" fontId="14" fillId="10" borderId="11" xfId="0" applyNumberFormat="1" applyFont="1" applyFill="1" applyBorder="1" applyAlignment="1" applyProtection="1">
      <alignment horizontal="right" vertical="center" wrapText="1"/>
      <protection hidden="1"/>
    </xf>
    <xf numFmtId="2" fontId="14" fillId="7" borderId="11" xfId="0" applyNumberFormat="1" applyFont="1" applyFill="1" applyBorder="1" applyAlignment="1" applyProtection="1">
      <alignment horizontal="right" vertical="center" wrapText="1"/>
      <protection hidden="1"/>
    </xf>
    <xf numFmtId="2" fontId="15" fillId="0" borderId="44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1543050</xdr:colOff>
      <xdr:row>0</xdr:row>
      <xdr:rowOff>123825</xdr:rowOff>
    </xdr:from>
    <xdr:to>
      <xdr:col>1</xdr:col>
      <xdr:colOff>1114425</xdr:colOff>
      <xdr:row>7</xdr:row>
      <xdr:rowOff>142875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23825"/>
          <a:ext cx="1219200" cy="13525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66675</xdr:rowOff>
    </xdr:from>
    <xdr:to>
      <xdr:col>1</xdr:col>
      <xdr:colOff>1362075</xdr:colOff>
      <xdr:row>6</xdr:row>
      <xdr:rowOff>76200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66675"/>
          <a:ext cx="1104900" cy="11525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1</xdr:col>
      <xdr:colOff>1504950</xdr:colOff>
      <xdr:row>7</xdr:row>
      <xdr:rowOff>133350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1343025" cy="14478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0</xdr:rowOff>
    </xdr:from>
    <xdr:to>
      <xdr:col>1</xdr:col>
      <xdr:colOff>1676400</xdr:colOff>
      <xdr:row>6</xdr:row>
      <xdr:rowOff>238125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0"/>
          <a:ext cx="1285875" cy="13811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6</xdr:row>
      <xdr:rowOff>447675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1885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H22"/>
  <sheetViews>
    <sheetView showGridLines="0" tabSelected="1" workbookViewId="0" topLeftCell="A1">
      <selection activeCell="B13" sqref="B13"/>
    </sheetView>
  </sheetViews>
  <sheetFormatPr defaultColWidth="15.140625" defaultRowHeight="15"/>
  <cols>
    <col min="1" max="1" width="24.7109375" style="0" customWidth="1"/>
    <col min="2" max="2" width="19.140625" style="0" customWidth="1"/>
    <col min="3" max="6" width="14.421875" style="0" customWidth="1"/>
    <col min="7" max="7" width="11.421875" style="0" customWidth="1"/>
    <col min="8" max="8" width="8.421875" style="0" customWidth="1"/>
    <col min="9" max="25" width="10.00390625" style="0" customWidth="1"/>
  </cols>
  <sheetData>
    <row r="1" s="100" customFormat="1" ht="15"/>
    <row r="2" s="100" customFormat="1" ht="15"/>
    <row r="3" s="100" customFormat="1" ht="15"/>
    <row r="4" s="100" customFormat="1" ht="15"/>
    <row r="5" s="100" customFormat="1" ht="15"/>
    <row r="6" s="100" customFormat="1" ht="15"/>
    <row r="7" s="100" customFormat="1" ht="15"/>
    <row r="8" s="100" customFormat="1" ht="15"/>
    <row r="9" spans="1:8" ht="15.75" customHeight="1">
      <c r="A9" s="161" t="s">
        <v>71</v>
      </c>
      <c r="B9" s="162"/>
      <c r="C9" s="162"/>
      <c r="D9" s="162"/>
      <c r="E9" s="162"/>
      <c r="F9" s="162"/>
      <c r="G9" s="162"/>
      <c r="H9" s="162"/>
    </row>
    <row r="10" spans="1:8" ht="15.75" customHeight="1">
      <c r="A10" s="162"/>
      <c r="B10" s="162"/>
      <c r="C10" s="162"/>
      <c r="D10" s="162"/>
      <c r="E10" s="162"/>
      <c r="F10" s="162"/>
      <c r="G10" s="162"/>
      <c r="H10" s="162"/>
    </row>
    <row r="11" spans="1:8" ht="15.75" customHeight="1">
      <c r="A11" s="161" t="s">
        <v>0</v>
      </c>
      <c r="B11" s="161"/>
      <c r="C11" s="161"/>
      <c r="D11" s="161"/>
      <c r="E11" s="161"/>
      <c r="F11" s="161"/>
      <c r="G11" s="161"/>
      <c r="H11" s="161"/>
    </row>
    <row r="12" spans="1:8" ht="24" customHeight="1">
      <c r="A12" s="56" t="s">
        <v>1</v>
      </c>
      <c r="B12" s="164"/>
      <c r="C12" s="164"/>
      <c r="D12" s="164"/>
      <c r="E12" s="164"/>
      <c r="F12" s="164"/>
      <c r="G12" s="164"/>
      <c r="H12" s="164"/>
    </row>
    <row r="13" spans="1:8" ht="24" customHeight="1">
      <c r="A13" s="56" t="s">
        <v>2</v>
      </c>
      <c r="B13" s="5"/>
      <c r="C13" s="4"/>
      <c r="D13" s="4"/>
      <c r="E13" s="2"/>
      <c r="F13" s="2"/>
      <c r="G13" s="2"/>
      <c r="H13" s="2"/>
    </row>
    <row r="14" spans="1:4" ht="24" customHeight="1">
      <c r="A14" s="56"/>
      <c r="B14" s="163" t="s">
        <v>3</v>
      </c>
      <c r="C14" s="163"/>
      <c r="D14" s="163"/>
    </row>
    <row r="15" ht="24" customHeight="1"/>
    <row r="16" spans="1:6" ht="35.25" customHeight="1">
      <c r="A16" s="81"/>
      <c r="B16" s="103" t="s">
        <v>4</v>
      </c>
      <c r="C16" s="104" t="s">
        <v>5</v>
      </c>
      <c r="D16" s="104" t="s">
        <v>6</v>
      </c>
      <c r="E16" s="104" t="s">
        <v>7</v>
      </c>
      <c r="F16" s="104" t="s">
        <v>8</v>
      </c>
    </row>
    <row r="17" spans="2:6" ht="24" customHeight="1">
      <c r="B17" s="105" t="s">
        <v>9</v>
      </c>
      <c r="C17" s="82"/>
      <c r="D17" s="82"/>
      <c r="E17" s="82"/>
      <c r="F17" s="82"/>
    </row>
    <row r="18" ht="15">
      <c r="B18" s="106"/>
    </row>
    <row r="19" spans="1:6" ht="16.5" customHeight="1">
      <c r="A19" s="81"/>
      <c r="B19" s="105" t="s">
        <v>10</v>
      </c>
      <c r="C19" s="82"/>
      <c r="D19" s="82"/>
      <c r="E19" s="82"/>
      <c r="F19" s="82"/>
    </row>
    <row r="20" ht="8.25" customHeight="1"/>
    <row r="21" spans="1:2" ht="24" customHeight="1">
      <c r="A21" s="107" t="s">
        <v>11</v>
      </c>
      <c r="B21" s="2"/>
    </row>
    <row r="22" spans="1:8" ht="24" customHeight="1">
      <c r="A22" s="108" t="s">
        <v>12</v>
      </c>
      <c r="B22" s="3"/>
      <c r="C22" s="80"/>
      <c r="D22" s="80"/>
      <c r="E22" s="80"/>
      <c r="F22" s="80"/>
      <c r="G22" s="80"/>
      <c r="H22" s="80"/>
    </row>
  </sheetData>
  <sheetProtection selectLockedCells="1"/>
  <protectedRanges>
    <protectedRange sqref="B22" name="Intervalo4"/>
    <protectedRange sqref="C19:F19" name="Intervalo3"/>
    <protectedRange sqref="C17:F17" name="Intervalo2"/>
    <protectedRange sqref="B13 B12" name="Intervalo1"/>
  </protectedRanges>
  <mergeCells count="4">
    <mergeCell ref="A9:H10"/>
    <mergeCell ref="A11:H11"/>
    <mergeCell ref="B14:D14"/>
    <mergeCell ref="B12:H12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zoomScale="96" zoomScaleNormal="96" workbookViewId="0" topLeftCell="A22">
      <selection activeCell="G19" sqref="G19"/>
    </sheetView>
  </sheetViews>
  <sheetFormatPr defaultColWidth="8.8515625" defaultRowHeight="15"/>
  <cols>
    <col min="1" max="1" width="5.8515625" style="102" customWidth="1"/>
    <col min="2" max="2" width="34.421875" style="0" customWidth="1"/>
    <col min="3" max="3" width="8.8515625" style="0" customWidth="1"/>
    <col min="4" max="4" width="48.57421875" style="0" customWidth="1"/>
    <col min="5" max="5" width="13.28125" style="0" customWidth="1"/>
    <col min="6" max="6" width="14.57421875" style="0" customWidth="1"/>
    <col min="7" max="7" width="27.57421875" style="0" customWidth="1"/>
    <col min="8" max="8" width="20.57421875" style="0" customWidth="1"/>
    <col min="9" max="9" width="21.8515625" style="0" customWidth="1"/>
    <col min="10" max="10" width="41.421875" style="0" customWidth="1"/>
  </cols>
  <sheetData>
    <row r="1" s="100" customFormat="1" ht="15">
      <c r="A1" s="102"/>
    </row>
    <row r="2" s="100" customFormat="1" ht="15">
      <c r="A2" s="102"/>
    </row>
    <row r="3" s="100" customFormat="1" ht="15">
      <c r="A3" s="102"/>
    </row>
    <row r="4" s="100" customFormat="1" ht="15">
      <c r="A4" s="102"/>
    </row>
    <row r="5" s="100" customFormat="1" ht="15">
      <c r="A5" s="102"/>
    </row>
    <row r="6" s="100" customFormat="1" ht="15">
      <c r="A6" s="102"/>
    </row>
    <row r="7" s="100" customFormat="1" ht="15">
      <c r="A7" s="102"/>
    </row>
    <row r="8" spans="2:6" s="98" customFormat="1" ht="37.5" customHeight="1">
      <c r="B8" s="161" t="str">
        <f>Identificação!A9</f>
        <v>FORMULÁRIO DE CANDIDATURA AO CONCURSO DE RECRUTAMENTO DE UM PROFESSOR ADJUNTO</v>
      </c>
      <c r="C8" s="161"/>
      <c r="D8" s="161"/>
      <c r="E8" s="161"/>
      <c r="F8" s="161"/>
    </row>
    <row r="9" spans="2:6" s="98" customFormat="1" ht="15.75" customHeight="1" thickBot="1">
      <c r="B9" s="188" t="s">
        <v>13</v>
      </c>
      <c r="C9" s="189"/>
      <c r="D9" s="101">
        <f>Identificação!B12</f>
        <v>0</v>
      </c>
      <c r="F9" s="49"/>
    </row>
    <row r="10" spans="2:6" s="98" customFormat="1" ht="18.75" customHeight="1" thickBot="1">
      <c r="B10" s="53" t="s">
        <v>174</v>
      </c>
      <c r="C10" s="54"/>
      <c r="D10" s="55"/>
      <c r="F10" s="49"/>
    </row>
    <row r="11" spans="2:10" s="98" customFormat="1" ht="18.75" customHeight="1">
      <c r="B11" s="190" t="s">
        <v>14</v>
      </c>
      <c r="C11" s="181" t="s">
        <v>15</v>
      </c>
      <c r="D11" s="181" t="s">
        <v>16</v>
      </c>
      <c r="E11" s="181" t="s">
        <v>17</v>
      </c>
      <c r="F11" s="181" t="s">
        <v>18</v>
      </c>
      <c r="G11" s="185" t="s">
        <v>19</v>
      </c>
      <c r="H11" s="186"/>
      <c r="I11" s="187"/>
      <c r="J11" s="183" t="s">
        <v>20</v>
      </c>
    </row>
    <row r="12" spans="2:10" s="98" customFormat="1" ht="25.5" customHeight="1">
      <c r="B12" s="191"/>
      <c r="C12" s="182"/>
      <c r="D12" s="182"/>
      <c r="E12" s="182"/>
      <c r="F12" s="182"/>
      <c r="G12" s="109" t="s">
        <v>21</v>
      </c>
      <c r="H12" s="109" t="s">
        <v>22</v>
      </c>
      <c r="I12" s="109" t="s">
        <v>23</v>
      </c>
      <c r="J12" s="184"/>
    </row>
    <row r="13" spans="2:10" s="57" customFormat="1" ht="18.75" customHeight="1">
      <c r="B13" s="113" t="s">
        <v>24</v>
      </c>
      <c r="C13" s="130" t="s">
        <v>25</v>
      </c>
      <c r="D13" s="130" t="s">
        <v>26</v>
      </c>
      <c r="E13" s="130" t="s">
        <v>27</v>
      </c>
      <c r="F13" s="130" t="s">
        <v>28</v>
      </c>
      <c r="G13" s="109" t="s">
        <v>29</v>
      </c>
      <c r="H13" s="110" t="s">
        <v>30</v>
      </c>
      <c r="I13" s="111" t="s">
        <v>31</v>
      </c>
      <c r="J13" s="112" t="s">
        <v>32</v>
      </c>
    </row>
    <row r="14" spans="2:10" s="57" customFormat="1" ht="18.75" customHeight="1">
      <c r="B14" s="114"/>
      <c r="C14" s="130"/>
      <c r="D14" s="130"/>
      <c r="E14" s="179" t="s">
        <v>157</v>
      </c>
      <c r="F14" s="180"/>
      <c r="G14" s="109"/>
      <c r="H14" s="110"/>
      <c r="I14" s="111"/>
      <c r="J14" s="112"/>
    </row>
    <row r="15" spans="2:10" ht="36" customHeight="1">
      <c r="B15" s="168" t="s">
        <v>117</v>
      </c>
      <c r="C15" s="115" t="s">
        <v>33</v>
      </c>
      <c r="D15" s="116" t="s">
        <v>191</v>
      </c>
      <c r="E15" s="115" t="s">
        <v>158</v>
      </c>
      <c r="F15" s="115">
        <v>20</v>
      </c>
      <c r="G15" s="23"/>
      <c r="H15" s="216">
        <f>F15*G15</f>
        <v>0</v>
      </c>
      <c r="I15" s="28"/>
      <c r="J15" s="83"/>
    </row>
    <row r="16" spans="2:10" ht="36" customHeight="1">
      <c r="B16" s="169"/>
      <c r="C16" s="115" t="s">
        <v>194</v>
      </c>
      <c r="D16" s="116" t="s">
        <v>192</v>
      </c>
      <c r="E16" s="115" t="s">
        <v>158</v>
      </c>
      <c r="F16" s="115">
        <v>20</v>
      </c>
      <c r="G16" s="23"/>
      <c r="H16" s="216">
        <f>F16*G16</f>
        <v>0</v>
      </c>
      <c r="I16" s="28"/>
      <c r="J16" s="83"/>
    </row>
    <row r="17" spans="2:10" ht="15">
      <c r="B17" s="117" t="s">
        <v>119</v>
      </c>
      <c r="C17" s="118"/>
      <c r="D17" s="119"/>
      <c r="E17" s="118"/>
      <c r="F17" s="120"/>
      <c r="G17" s="58"/>
      <c r="H17" s="217">
        <f>MIN(40,(SUM(H15:H16)))</f>
        <v>0</v>
      </c>
      <c r="I17" s="29">
        <f>H17</f>
        <v>0</v>
      </c>
      <c r="J17" s="84"/>
    </row>
    <row r="18" spans="2:10" ht="15">
      <c r="B18" s="172" t="s">
        <v>116</v>
      </c>
      <c r="C18" s="121"/>
      <c r="D18" s="122" t="s">
        <v>120</v>
      </c>
      <c r="E18" s="170" t="s">
        <v>170</v>
      </c>
      <c r="F18" s="171"/>
      <c r="G18" s="59"/>
      <c r="H18" s="218">
        <f>MIN(35,(SUM(H19:H20)))</f>
        <v>0</v>
      </c>
      <c r="I18" s="30"/>
      <c r="J18" s="85"/>
    </row>
    <row r="19" spans="2:10" ht="15">
      <c r="B19" s="173"/>
      <c r="C19" s="123" t="s">
        <v>34</v>
      </c>
      <c r="D19" s="124" t="s">
        <v>180</v>
      </c>
      <c r="E19" s="123" t="s">
        <v>39</v>
      </c>
      <c r="F19" s="123">
        <v>2</v>
      </c>
      <c r="G19" s="24"/>
      <c r="H19" s="219">
        <f>F19*G19</f>
        <v>0</v>
      </c>
      <c r="I19" s="26"/>
      <c r="J19" s="83"/>
    </row>
    <row r="20" spans="2:10" ht="15">
      <c r="B20" s="173"/>
      <c r="C20" s="123" t="s">
        <v>35</v>
      </c>
      <c r="D20" s="124" t="s">
        <v>41</v>
      </c>
      <c r="E20" s="123" t="s">
        <v>39</v>
      </c>
      <c r="F20" s="123">
        <v>0.5</v>
      </c>
      <c r="G20" s="24"/>
      <c r="H20" s="219">
        <f>F20*G20</f>
        <v>0</v>
      </c>
      <c r="I20" s="26"/>
      <c r="J20" s="83"/>
    </row>
    <row r="21" spans="2:10" ht="14.25" customHeight="1">
      <c r="B21" s="173"/>
      <c r="C21" s="121"/>
      <c r="D21" s="122" t="s">
        <v>122</v>
      </c>
      <c r="E21" s="170" t="s">
        <v>118</v>
      </c>
      <c r="F21" s="171"/>
      <c r="G21" s="60"/>
      <c r="H21" s="218">
        <f>MIN(2.5,(SUM(H22:H23)))</f>
        <v>0</v>
      </c>
      <c r="I21" s="26"/>
      <c r="J21" s="83"/>
    </row>
    <row r="22" spans="2:10" ht="15">
      <c r="B22" s="173"/>
      <c r="C22" s="123" t="s">
        <v>36</v>
      </c>
      <c r="D22" s="124" t="s">
        <v>181</v>
      </c>
      <c r="E22" s="123" t="s">
        <v>45</v>
      </c>
      <c r="F22" s="123">
        <v>0.75</v>
      </c>
      <c r="G22" s="24"/>
      <c r="H22" s="219">
        <f>F22*G22</f>
        <v>0</v>
      </c>
      <c r="I22" s="26"/>
      <c r="J22" s="83"/>
    </row>
    <row r="23" spans="2:10" ht="15">
      <c r="B23" s="173"/>
      <c r="C23" s="123" t="s">
        <v>37</v>
      </c>
      <c r="D23" s="124" t="s">
        <v>124</v>
      </c>
      <c r="E23" s="123" t="s">
        <v>45</v>
      </c>
      <c r="F23" s="123">
        <v>0.25</v>
      </c>
      <c r="G23" s="24"/>
      <c r="H23" s="219">
        <f>F23*G23</f>
        <v>0</v>
      </c>
      <c r="I23" s="26"/>
      <c r="J23" s="83"/>
    </row>
    <row r="24" spans="2:10" ht="15">
      <c r="B24" s="173"/>
      <c r="C24" s="121"/>
      <c r="D24" s="122" t="s">
        <v>125</v>
      </c>
      <c r="E24" s="170" t="s">
        <v>121</v>
      </c>
      <c r="F24" s="171"/>
      <c r="G24" s="60"/>
      <c r="H24" s="218">
        <f>MIN(5,(SUM(H25:H26)))</f>
        <v>0</v>
      </c>
      <c r="I24" s="26"/>
      <c r="J24" s="83"/>
    </row>
    <row r="25" spans="2:10" ht="15">
      <c r="B25" s="173"/>
      <c r="C25" s="123" t="s">
        <v>38</v>
      </c>
      <c r="D25" s="124" t="s">
        <v>182</v>
      </c>
      <c r="E25" s="123" t="s">
        <v>52</v>
      </c>
      <c r="F25" s="123">
        <v>2</v>
      </c>
      <c r="G25" s="24"/>
      <c r="H25" s="219">
        <f aca="true" t="shared" si="0" ref="H25:H26">F25*G25</f>
        <v>0</v>
      </c>
      <c r="I25" s="26"/>
      <c r="J25" s="83"/>
    </row>
    <row r="26" spans="2:10" ht="15">
      <c r="B26" s="173"/>
      <c r="C26" s="123" t="s">
        <v>40</v>
      </c>
      <c r="D26" s="124" t="s">
        <v>49</v>
      </c>
      <c r="E26" s="123" t="s">
        <v>52</v>
      </c>
      <c r="F26" s="123">
        <v>1</v>
      </c>
      <c r="G26" s="24"/>
      <c r="H26" s="219">
        <f t="shared" si="0"/>
        <v>0</v>
      </c>
      <c r="I26" s="26"/>
      <c r="J26" s="83"/>
    </row>
    <row r="27" spans="2:10" ht="15">
      <c r="B27" s="173"/>
      <c r="C27" s="121"/>
      <c r="D27" s="122" t="s">
        <v>126</v>
      </c>
      <c r="E27" s="177" t="s">
        <v>118</v>
      </c>
      <c r="F27" s="178"/>
      <c r="G27" s="60"/>
      <c r="H27" s="218">
        <f>MIN(2.5,(SUM(H28:H29)))</f>
        <v>0</v>
      </c>
      <c r="I27" s="26"/>
      <c r="J27" s="83"/>
    </row>
    <row r="28" spans="2:10" ht="15">
      <c r="B28" s="173"/>
      <c r="C28" s="123" t="s">
        <v>42</v>
      </c>
      <c r="D28" s="124" t="s">
        <v>51</v>
      </c>
      <c r="E28" s="123" t="s">
        <v>55</v>
      </c>
      <c r="F28" s="123">
        <v>1</v>
      </c>
      <c r="G28" s="24"/>
      <c r="H28" s="219">
        <f>F28*G28</f>
        <v>0</v>
      </c>
      <c r="I28" s="26"/>
      <c r="J28" s="83"/>
    </row>
    <row r="29" spans="2:10" ht="15">
      <c r="B29" s="173"/>
      <c r="C29" s="123" t="s">
        <v>43</v>
      </c>
      <c r="D29" s="124" t="s">
        <v>49</v>
      </c>
      <c r="E29" s="123" t="s">
        <v>55</v>
      </c>
      <c r="F29" s="123">
        <v>0.5</v>
      </c>
      <c r="G29" s="24"/>
      <c r="H29" s="219">
        <f>F29*G29</f>
        <v>0</v>
      </c>
      <c r="I29" s="26"/>
      <c r="J29" s="83"/>
    </row>
    <row r="30" spans="2:10" ht="15">
      <c r="B30" s="173"/>
      <c r="C30" s="106"/>
      <c r="D30" s="122" t="s">
        <v>164</v>
      </c>
      <c r="E30" s="177" t="s">
        <v>121</v>
      </c>
      <c r="F30" s="178"/>
      <c r="G30" s="60"/>
      <c r="H30" s="218">
        <f>MIN(5,(SUM(H31:H32)))</f>
        <v>0</v>
      </c>
      <c r="I30" s="26"/>
      <c r="J30" s="83"/>
    </row>
    <row r="31" spans="2:10" ht="15">
      <c r="B31" s="173"/>
      <c r="C31" s="123" t="s">
        <v>44</v>
      </c>
      <c r="D31" s="124" t="s">
        <v>165</v>
      </c>
      <c r="E31" s="123" t="s">
        <v>167</v>
      </c>
      <c r="F31" s="123">
        <v>1</v>
      </c>
      <c r="G31" s="24"/>
      <c r="H31" s="219">
        <f aca="true" t="shared" si="1" ref="H31:H32">F31*G31</f>
        <v>0</v>
      </c>
      <c r="I31" s="26"/>
      <c r="J31" s="83"/>
    </row>
    <row r="32" spans="2:10" ht="15">
      <c r="B32" s="174"/>
      <c r="C32" s="123" t="s">
        <v>46</v>
      </c>
      <c r="D32" s="124" t="s">
        <v>166</v>
      </c>
      <c r="E32" s="123" t="s">
        <v>168</v>
      </c>
      <c r="F32" s="123">
        <v>0.5</v>
      </c>
      <c r="G32" s="24"/>
      <c r="H32" s="219">
        <f t="shared" si="1"/>
        <v>0</v>
      </c>
      <c r="I32" s="26"/>
      <c r="J32" s="83"/>
    </row>
    <row r="33" spans="2:10" ht="15">
      <c r="B33" s="117" t="s">
        <v>58</v>
      </c>
      <c r="C33" s="125"/>
      <c r="D33" s="119"/>
      <c r="E33" s="125"/>
      <c r="F33" s="125"/>
      <c r="G33" s="61"/>
      <c r="H33" s="220">
        <f>H18+H21+H24+H27+H30</f>
        <v>0</v>
      </c>
      <c r="I33" s="29">
        <f>H33</f>
        <v>0</v>
      </c>
      <c r="J33" s="84"/>
    </row>
    <row r="34" spans="2:10" ht="15" customHeight="1">
      <c r="B34" s="165" t="s">
        <v>127</v>
      </c>
      <c r="C34" s="121"/>
      <c r="D34" s="121"/>
      <c r="E34" s="170" t="s">
        <v>169</v>
      </c>
      <c r="F34" s="171"/>
      <c r="G34" s="60"/>
      <c r="H34" s="219"/>
      <c r="I34" s="26"/>
      <c r="J34" s="83"/>
    </row>
    <row r="35" spans="2:10" ht="15">
      <c r="B35" s="166"/>
      <c r="C35" s="123" t="s">
        <v>44</v>
      </c>
      <c r="D35" s="116" t="s">
        <v>128</v>
      </c>
      <c r="E35" s="123" t="s">
        <v>59</v>
      </c>
      <c r="F35" s="123">
        <v>3</v>
      </c>
      <c r="G35" s="24"/>
      <c r="H35" s="219">
        <f>F35*G35</f>
        <v>0</v>
      </c>
      <c r="I35" s="26"/>
      <c r="J35" s="83"/>
    </row>
    <row r="36" spans="2:10" ht="18.75" customHeight="1">
      <c r="B36" s="167"/>
      <c r="C36" s="123" t="s">
        <v>46</v>
      </c>
      <c r="D36" s="116" t="s">
        <v>129</v>
      </c>
      <c r="E36" s="123" t="s">
        <v>59</v>
      </c>
      <c r="F36" s="123">
        <v>2</v>
      </c>
      <c r="G36" s="24"/>
      <c r="H36" s="219">
        <f>F36*G36</f>
        <v>0</v>
      </c>
      <c r="I36" s="26"/>
      <c r="J36" s="83"/>
    </row>
    <row r="37" spans="2:10" ht="25.5" customHeight="1">
      <c r="B37" s="117" t="s">
        <v>58</v>
      </c>
      <c r="C37" s="125"/>
      <c r="D37" s="119"/>
      <c r="E37" s="125"/>
      <c r="F37" s="125"/>
      <c r="G37" s="61"/>
      <c r="H37" s="220">
        <f>MIN(4,(SUM(H35:H36)))</f>
        <v>0</v>
      </c>
      <c r="I37" s="29">
        <f>H37</f>
        <v>0</v>
      </c>
      <c r="J37" s="84"/>
    </row>
    <row r="38" spans="2:10" ht="26">
      <c r="B38" s="166"/>
      <c r="C38" s="123"/>
      <c r="D38" s="122" t="s">
        <v>130</v>
      </c>
      <c r="E38" s="170" t="s">
        <v>118</v>
      </c>
      <c r="F38" s="171"/>
      <c r="G38" s="60"/>
      <c r="H38" s="218">
        <f>MIN(2.5,(SUM(H39:H40)))</f>
        <v>0</v>
      </c>
      <c r="I38" s="31"/>
      <c r="J38" s="83"/>
    </row>
    <row r="39" spans="2:10" ht="15">
      <c r="B39" s="166"/>
      <c r="C39" s="123" t="s">
        <v>47</v>
      </c>
      <c r="D39" s="124" t="s">
        <v>182</v>
      </c>
      <c r="E39" s="123" t="s">
        <v>60</v>
      </c>
      <c r="F39" s="123">
        <v>1</v>
      </c>
      <c r="G39" s="24"/>
      <c r="H39" s="219">
        <f>F39*G39</f>
        <v>0</v>
      </c>
      <c r="I39" s="31"/>
      <c r="J39" s="83"/>
    </row>
    <row r="40" spans="2:10" ht="15">
      <c r="B40" s="166"/>
      <c r="C40" s="123" t="s">
        <v>48</v>
      </c>
      <c r="D40" s="124" t="s">
        <v>49</v>
      </c>
      <c r="E40" s="123" t="s">
        <v>60</v>
      </c>
      <c r="F40" s="123">
        <v>0.5</v>
      </c>
      <c r="G40" s="24"/>
      <c r="H40" s="219">
        <f aca="true" t="shared" si="2" ref="H40:H43">F40*G40</f>
        <v>0</v>
      </c>
      <c r="I40" s="31"/>
      <c r="J40" s="83"/>
    </row>
    <row r="41" spans="2:10" ht="15">
      <c r="B41" s="166"/>
      <c r="C41" s="121"/>
      <c r="D41" s="122" t="s">
        <v>131</v>
      </c>
      <c r="E41" s="170" t="s">
        <v>156</v>
      </c>
      <c r="F41" s="171"/>
      <c r="G41" s="60"/>
      <c r="H41" s="218">
        <f>MIN(0.5,(SUM(H42:H43)))</f>
        <v>0</v>
      </c>
      <c r="I41" s="31"/>
      <c r="J41" s="83"/>
    </row>
    <row r="42" spans="2:10" ht="15">
      <c r="B42" s="166"/>
      <c r="C42" s="123" t="s">
        <v>50</v>
      </c>
      <c r="D42" s="124" t="s">
        <v>182</v>
      </c>
      <c r="E42" s="123" t="s">
        <v>60</v>
      </c>
      <c r="F42" s="123">
        <v>0.25</v>
      </c>
      <c r="G42" s="24"/>
      <c r="H42" s="219">
        <f t="shared" si="2"/>
        <v>0</v>
      </c>
      <c r="I42" s="31"/>
      <c r="J42" s="83"/>
    </row>
    <row r="43" spans="2:10" ht="15.75" customHeight="1">
      <c r="B43" s="167"/>
      <c r="C43" s="123" t="s">
        <v>53</v>
      </c>
      <c r="D43" s="124" t="s">
        <v>49</v>
      </c>
      <c r="E43" s="123" t="s">
        <v>60</v>
      </c>
      <c r="F43" s="123">
        <v>0.1</v>
      </c>
      <c r="G43" s="24"/>
      <c r="H43" s="219">
        <f t="shared" si="2"/>
        <v>0</v>
      </c>
      <c r="I43" s="31"/>
      <c r="J43" s="83"/>
    </row>
    <row r="44" spans="2:10" ht="15">
      <c r="B44" s="117" t="s">
        <v>58</v>
      </c>
      <c r="C44" s="125"/>
      <c r="D44" s="126"/>
      <c r="E44" s="125"/>
      <c r="F44" s="125"/>
      <c r="G44" s="62"/>
      <c r="H44" s="221">
        <f>H38+H41</f>
        <v>0</v>
      </c>
      <c r="I44" s="32">
        <f>H44</f>
        <v>0</v>
      </c>
      <c r="J44" s="86"/>
    </row>
    <row r="45" spans="2:10" ht="15" customHeight="1">
      <c r="B45" s="165" t="s">
        <v>61</v>
      </c>
      <c r="C45" s="127"/>
      <c r="D45" s="122"/>
      <c r="E45" s="170" t="s">
        <v>177</v>
      </c>
      <c r="F45" s="171"/>
      <c r="G45" s="60"/>
      <c r="H45" s="219"/>
      <c r="I45" s="26"/>
      <c r="J45" s="83"/>
    </row>
    <row r="46" spans="2:10" ht="26">
      <c r="B46" s="166"/>
      <c r="C46" s="123" t="s">
        <v>54</v>
      </c>
      <c r="D46" s="124" t="s">
        <v>183</v>
      </c>
      <c r="E46" s="123" t="s">
        <v>39</v>
      </c>
      <c r="F46" s="123">
        <v>1</v>
      </c>
      <c r="G46" s="24"/>
      <c r="H46" s="219">
        <f>F46*G46</f>
        <v>0</v>
      </c>
      <c r="I46" s="31"/>
      <c r="J46" s="83"/>
    </row>
    <row r="47" spans="2:10" ht="15" customHeight="1">
      <c r="B47" s="166"/>
      <c r="C47" s="123" t="s">
        <v>56</v>
      </c>
      <c r="D47" s="124" t="s">
        <v>132</v>
      </c>
      <c r="E47" s="123" t="s">
        <v>39</v>
      </c>
      <c r="F47" s="123">
        <v>0.25</v>
      </c>
      <c r="G47" s="24"/>
      <c r="H47" s="219">
        <f aca="true" t="shared" si="3" ref="H47:H49">F47*G47</f>
        <v>0</v>
      </c>
      <c r="I47" s="31"/>
      <c r="J47" s="83"/>
    </row>
    <row r="48" spans="2:10" ht="26">
      <c r="B48" s="166"/>
      <c r="C48" s="123" t="s">
        <v>57</v>
      </c>
      <c r="D48" s="124" t="s">
        <v>184</v>
      </c>
      <c r="E48" s="123" t="s">
        <v>62</v>
      </c>
      <c r="F48" s="123">
        <v>1</v>
      </c>
      <c r="G48" s="24"/>
      <c r="H48" s="219">
        <f t="shared" si="3"/>
        <v>0</v>
      </c>
      <c r="I48" s="33"/>
      <c r="J48" s="87"/>
    </row>
    <row r="49" spans="2:10" ht="15">
      <c r="B49" s="167"/>
      <c r="C49" s="123" t="s">
        <v>163</v>
      </c>
      <c r="D49" s="124" t="s">
        <v>133</v>
      </c>
      <c r="E49" s="123" t="s">
        <v>62</v>
      </c>
      <c r="F49" s="123">
        <v>0.5</v>
      </c>
      <c r="G49" s="24"/>
      <c r="H49" s="219">
        <f t="shared" si="3"/>
        <v>0</v>
      </c>
      <c r="I49" s="31"/>
      <c r="J49" s="83"/>
    </row>
    <row r="50" spans="2:10" ht="15" thickBot="1">
      <c r="B50" s="128" t="s">
        <v>58</v>
      </c>
      <c r="C50" s="129"/>
      <c r="D50" s="129"/>
      <c r="E50" s="129"/>
      <c r="F50" s="129"/>
      <c r="G50" s="27"/>
      <c r="H50" s="222">
        <f>MIN(3,(SUM(H46:H49)))</f>
        <v>0</v>
      </c>
      <c r="I50" s="34">
        <f>H50</f>
        <v>0</v>
      </c>
      <c r="J50" s="88"/>
    </row>
    <row r="51" spans="2:10" ht="15" thickBot="1">
      <c r="B51" s="51"/>
      <c r="C51" s="50"/>
      <c r="D51" s="51"/>
      <c r="E51" s="52"/>
      <c r="F51" s="63"/>
      <c r="G51" s="64"/>
      <c r="H51" s="65"/>
      <c r="I51" s="66"/>
      <c r="J51" s="49"/>
    </row>
    <row r="52" spans="2:10" ht="16.5" thickBot="1" thickTop="1">
      <c r="B52" s="49"/>
      <c r="C52" s="50"/>
      <c r="D52" s="175" t="s">
        <v>70</v>
      </c>
      <c r="E52" s="175"/>
      <c r="F52" s="176"/>
      <c r="G52" s="35"/>
      <c r="H52" s="36">
        <f>SUM(H17+H33+H37+H44+H50)</f>
        <v>0</v>
      </c>
      <c r="I52" s="37">
        <f>SUM(I17+I33+I37+I44+I50)</f>
        <v>0</v>
      </c>
      <c r="J52" s="67"/>
    </row>
    <row r="53" ht="15" thickTop="1"/>
    <row r="54" ht="16.5" customHeight="1"/>
  </sheetData>
  <sheetProtection password="CA0B" sheet="1" selectLockedCells="1"/>
  <protectedRanges>
    <protectedRange sqref="J15:J50" name="Intervalo9"/>
    <protectedRange sqref="G49" name="Intervalo4"/>
    <protectedRange sqref="G45:G47" name="Intervalo3"/>
    <protectedRange sqref="G19:G43" name="Intervalo2"/>
    <protectedRange sqref="G15:G17" name="Intervalo1"/>
  </protectedRanges>
  <mergeCells count="25">
    <mergeCell ref="B8:F8"/>
    <mergeCell ref="B9:C9"/>
    <mergeCell ref="B11:B12"/>
    <mergeCell ref="C11:C12"/>
    <mergeCell ref="D11:D12"/>
    <mergeCell ref="E11:E12"/>
    <mergeCell ref="E14:F14"/>
    <mergeCell ref="E30:F30"/>
    <mergeCell ref="F11:F12"/>
    <mergeCell ref="J11:J12"/>
    <mergeCell ref="G11:I11"/>
    <mergeCell ref="D52:F52"/>
    <mergeCell ref="E18:F18"/>
    <mergeCell ref="E21:F21"/>
    <mergeCell ref="E24:F24"/>
    <mergeCell ref="E27:F27"/>
    <mergeCell ref="E34:F34"/>
    <mergeCell ref="E38:F38"/>
    <mergeCell ref="E45:F45"/>
    <mergeCell ref="B34:B36"/>
    <mergeCell ref="B45:B49"/>
    <mergeCell ref="B38:B43"/>
    <mergeCell ref="B15:B16"/>
    <mergeCell ref="E41:F41"/>
    <mergeCell ref="B18:B32"/>
  </mergeCells>
  <printOptions/>
  <pageMargins left="0.7" right="0.7" top="0.75" bottom="0.75" header="0.3" footer="0.3"/>
  <pageSetup fitToHeight="1" fitToWidth="1" horizontalDpi="600" verticalDpi="600" orientation="landscape" paperSize="9" scale="28" r:id="rId2"/>
  <ignoredErrors>
    <ignoredError sqref="H21 H24 H27 H30 H4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W44"/>
  <sheetViews>
    <sheetView showGridLines="0" zoomScale="90" zoomScaleNormal="90" zoomScaleSheetLayoutView="90" workbookViewId="0" topLeftCell="A4">
      <selection activeCell="G15" sqref="G15"/>
    </sheetView>
  </sheetViews>
  <sheetFormatPr defaultColWidth="8.8515625" defaultRowHeight="15"/>
  <cols>
    <col min="1" max="1" width="8.8515625" style="102" customWidth="1"/>
    <col min="2" max="2" width="26.00390625" style="0" customWidth="1"/>
    <col min="3" max="3" width="9.421875" style="0" customWidth="1"/>
    <col min="4" max="4" width="78.7109375" style="0" customWidth="1"/>
    <col min="5" max="5" width="21.140625" style="0" customWidth="1"/>
    <col min="6" max="6" width="18.140625" style="0" customWidth="1"/>
    <col min="7" max="7" width="24.57421875" style="0" customWidth="1"/>
    <col min="8" max="8" width="18.8515625" style="0" customWidth="1"/>
    <col min="9" max="9" width="21.28125" style="0" customWidth="1"/>
    <col min="10" max="10" width="48.28125" style="0" customWidth="1"/>
  </cols>
  <sheetData>
    <row r="1" s="106" customFormat="1" ht="14" customHeight="1"/>
    <row r="2" s="106" customFormat="1" ht="15"/>
    <row r="3" s="106" customFormat="1" ht="15"/>
    <row r="4" s="106" customFormat="1" ht="15"/>
    <row r="5" s="106" customFormat="1" ht="15"/>
    <row r="6" s="106" customFormat="1" ht="15"/>
    <row r="7" s="106" customFormat="1" ht="15"/>
    <row r="8" spans="2:7" s="225" customFormat="1" ht="37.5" customHeight="1">
      <c r="B8" s="226" t="str">
        <f>Identificação!A9</f>
        <v>FORMULÁRIO DE CANDIDATURA AO CONCURSO DE RECRUTAMENTO DE UM PROFESSOR ADJUNTO</v>
      </c>
      <c r="C8" s="226"/>
      <c r="D8" s="226"/>
      <c r="E8" s="226"/>
      <c r="F8" s="226"/>
      <c r="G8" s="226"/>
    </row>
    <row r="9" spans="2:5" s="225" customFormat="1" ht="15.75" customHeight="1" thickBot="1">
      <c r="B9" s="227" t="s">
        <v>13</v>
      </c>
      <c r="C9" s="227"/>
      <c r="D9" s="228">
        <f>Identificação!B12</f>
        <v>0</v>
      </c>
      <c r="E9" s="228"/>
    </row>
    <row r="10" spans="2:5" s="225" customFormat="1" ht="18.75" customHeight="1" thickBot="1">
      <c r="B10" s="229" t="s">
        <v>173</v>
      </c>
      <c r="C10" s="230"/>
      <c r="D10" s="231"/>
      <c r="E10" s="232"/>
    </row>
    <row r="11" spans="2:10" s="98" customFormat="1" ht="32.5" customHeight="1">
      <c r="B11" s="194" t="s">
        <v>14</v>
      </c>
      <c r="C11" s="196" t="s">
        <v>15</v>
      </c>
      <c r="D11" s="192" t="s">
        <v>16</v>
      </c>
      <c r="E11" s="196" t="s">
        <v>17</v>
      </c>
      <c r="F11" s="192" t="s">
        <v>18</v>
      </c>
      <c r="G11" s="185" t="s">
        <v>19</v>
      </c>
      <c r="H11" s="186"/>
      <c r="I11" s="187"/>
      <c r="J11" s="147" t="s">
        <v>20</v>
      </c>
    </row>
    <row r="12" spans="2:10" s="98" customFormat="1" ht="18.75" customHeight="1">
      <c r="B12" s="195"/>
      <c r="C12" s="197"/>
      <c r="D12" s="193"/>
      <c r="E12" s="197"/>
      <c r="F12" s="193"/>
      <c r="G12" s="109" t="s">
        <v>21</v>
      </c>
      <c r="H12" s="109" t="s">
        <v>22</v>
      </c>
      <c r="I12" s="148" t="s">
        <v>23</v>
      </c>
      <c r="J12" s="149"/>
    </row>
    <row r="13" spans="2:10" s="98" customFormat="1" ht="18.75" customHeight="1">
      <c r="B13" s="113" t="s">
        <v>24</v>
      </c>
      <c r="C13" s="130" t="s">
        <v>25</v>
      </c>
      <c r="D13" s="130" t="s">
        <v>26</v>
      </c>
      <c r="E13" s="130" t="s">
        <v>27</v>
      </c>
      <c r="F13" s="130" t="s">
        <v>28</v>
      </c>
      <c r="G13" s="109" t="s">
        <v>29</v>
      </c>
      <c r="H13" s="109" t="s">
        <v>30</v>
      </c>
      <c r="I13" s="111" t="s">
        <v>31</v>
      </c>
      <c r="J13" s="150" t="s">
        <v>32</v>
      </c>
    </row>
    <row r="14" spans="2:10" ht="15" customHeight="1">
      <c r="B14" s="165" t="s">
        <v>134</v>
      </c>
      <c r="C14" s="131"/>
      <c r="D14" s="132"/>
      <c r="E14" s="201" t="s">
        <v>171</v>
      </c>
      <c r="F14" s="202"/>
      <c r="G14" s="76"/>
      <c r="H14" s="223"/>
      <c r="I14" s="38"/>
      <c r="J14" s="89"/>
    </row>
    <row r="15" spans="2:10" ht="15">
      <c r="B15" s="167"/>
      <c r="C15" s="131" t="s">
        <v>81</v>
      </c>
      <c r="D15" s="132" t="s">
        <v>135</v>
      </c>
      <c r="E15" s="131" t="s">
        <v>136</v>
      </c>
      <c r="F15" s="131">
        <v>1</v>
      </c>
      <c r="G15" s="77"/>
      <c r="H15" s="223">
        <f>(F15*G15)</f>
        <v>0</v>
      </c>
      <c r="I15" s="38"/>
      <c r="J15" s="89"/>
    </row>
    <row r="16" spans="2:10" ht="15">
      <c r="B16" s="133" t="s">
        <v>58</v>
      </c>
      <c r="C16" s="134"/>
      <c r="D16" s="135"/>
      <c r="E16" s="134"/>
      <c r="F16" s="134"/>
      <c r="G16" s="78"/>
      <c r="H16" s="224">
        <f>MIN(25,(SUM(H15)))</f>
        <v>0</v>
      </c>
      <c r="I16" s="39">
        <f>H16</f>
        <v>0</v>
      </c>
      <c r="J16" s="90"/>
    </row>
    <row r="17" spans="2:10" ht="15">
      <c r="B17" s="165" t="s">
        <v>137</v>
      </c>
      <c r="C17" s="136"/>
      <c r="D17" s="137"/>
      <c r="E17" s="201" t="s">
        <v>157</v>
      </c>
      <c r="F17" s="202"/>
      <c r="G17" s="76"/>
      <c r="H17" s="223"/>
      <c r="I17" s="38"/>
      <c r="J17" s="89"/>
    </row>
    <row r="18" spans="2:10" ht="15" customHeight="1">
      <c r="B18" s="166"/>
      <c r="C18" s="131" t="s">
        <v>82</v>
      </c>
      <c r="D18" s="138" t="s">
        <v>138</v>
      </c>
      <c r="E18" s="131" t="s">
        <v>139</v>
      </c>
      <c r="F18" s="131">
        <v>0.5</v>
      </c>
      <c r="G18" s="77"/>
      <c r="H18" s="223">
        <f>F18*G18</f>
        <v>0</v>
      </c>
      <c r="I18" s="38"/>
      <c r="J18" s="89"/>
    </row>
    <row r="19" spans="2:10" ht="15" customHeight="1">
      <c r="B19" s="167"/>
      <c r="C19" s="131" t="s">
        <v>83</v>
      </c>
      <c r="D19" s="132" t="s">
        <v>140</v>
      </c>
      <c r="E19" s="131" t="s">
        <v>139</v>
      </c>
      <c r="F19" s="131">
        <v>1.5</v>
      </c>
      <c r="G19" s="77"/>
      <c r="H19" s="223">
        <f>F19*G19</f>
        <v>0</v>
      </c>
      <c r="I19" s="38"/>
      <c r="J19" s="89"/>
    </row>
    <row r="20" spans="2:10" ht="15" customHeight="1">
      <c r="B20" s="133" t="s">
        <v>58</v>
      </c>
      <c r="C20" s="134"/>
      <c r="D20" s="139"/>
      <c r="E20" s="134"/>
      <c r="F20" s="134"/>
      <c r="G20" s="78"/>
      <c r="H20" s="224">
        <f>MIN(40,(SUM(H18:H19)))</f>
        <v>0</v>
      </c>
      <c r="I20" s="39">
        <f>H20</f>
        <v>0</v>
      </c>
      <c r="J20" s="90"/>
    </row>
    <row r="21" spans="2:10" ht="15" customHeight="1">
      <c r="B21" s="165" t="s">
        <v>141</v>
      </c>
      <c r="C21" s="136"/>
      <c r="D21" s="137"/>
      <c r="E21" s="201" t="s">
        <v>155</v>
      </c>
      <c r="F21" s="202"/>
      <c r="G21" s="76"/>
      <c r="H21" s="223"/>
      <c r="I21" s="38"/>
      <c r="J21" s="89"/>
    </row>
    <row r="22" spans="2:10" ht="15">
      <c r="B22" s="166"/>
      <c r="C22" s="131" t="s">
        <v>84</v>
      </c>
      <c r="D22" s="138" t="s">
        <v>142</v>
      </c>
      <c r="E22" s="131" t="s">
        <v>139</v>
      </c>
      <c r="F22" s="131">
        <v>0.5</v>
      </c>
      <c r="G22" s="77"/>
      <c r="H22" s="223">
        <f>F22*G22</f>
        <v>0</v>
      </c>
      <c r="I22" s="38"/>
      <c r="J22" s="89"/>
    </row>
    <row r="23" spans="2:10" ht="15" customHeight="1">
      <c r="B23" s="166"/>
      <c r="C23" s="131" t="s">
        <v>85</v>
      </c>
      <c r="D23" s="138" t="s">
        <v>143</v>
      </c>
      <c r="E23" s="131" t="s">
        <v>139</v>
      </c>
      <c r="F23" s="131">
        <v>0.3</v>
      </c>
      <c r="G23" s="77"/>
      <c r="H23" s="223">
        <f aca="true" t="shared" si="0" ref="H23:H24">F23*G23</f>
        <v>0</v>
      </c>
      <c r="I23" s="38"/>
      <c r="J23" s="89"/>
    </row>
    <row r="24" spans="2:10" ht="15">
      <c r="B24" s="167"/>
      <c r="C24" s="131" t="s">
        <v>86</v>
      </c>
      <c r="D24" s="138" t="s">
        <v>189</v>
      </c>
      <c r="E24" s="131" t="s">
        <v>139</v>
      </c>
      <c r="F24" s="131">
        <v>0.5</v>
      </c>
      <c r="G24" s="77"/>
      <c r="H24" s="223">
        <f t="shared" si="0"/>
        <v>0</v>
      </c>
      <c r="I24" s="38"/>
      <c r="J24" s="89"/>
    </row>
    <row r="25" spans="2:10" ht="15">
      <c r="B25" s="133" t="s">
        <v>58</v>
      </c>
      <c r="C25" s="139"/>
      <c r="D25" s="139"/>
      <c r="E25" s="139"/>
      <c r="F25" s="139"/>
      <c r="G25" s="79"/>
      <c r="H25" s="224">
        <f>MIN(15,(SUM(H22:H24)))</f>
        <v>0</v>
      </c>
      <c r="I25" s="39">
        <f>H25</f>
        <v>0</v>
      </c>
      <c r="J25" s="91"/>
    </row>
    <row r="26" spans="2:10" ht="15">
      <c r="B26" s="165" t="s">
        <v>144</v>
      </c>
      <c r="C26" s="136"/>
      <c r="D26" s="137"/>
      <c r="E26" s="201" t="s">
        <v>121</v>
      </c>
      <c r="F26" s="202"/>
      <c r="G26" s="76"/>
      <c r="H26" s="223"/>
      <c r="I26" s="38"/>
      <c r="J26" s="89"/>
    </row>
    <row r="27" spans="2:10" ht="15">
      <c r="B27" s="166"/>
      <c r="C27" s="131" t="s">
        <v>88</v>
      </c>
      <c r="D27" s="138" t="s">
        <v>145</v>
      </c>
      <c r="E27" s="131" t="s">
        <v>87</v>
      </c>
      <c r="F27" s="131">
        <v>0.3</v>
      </c>
      <c r="G27" s="77"/>
      <c r="H27" s="223">
        <f>F27*G27</f>
        <v>0</v>
      </c>
      <c r="I27" s="38"/>
      <c r="J27" s="89"/>
    </row>
    <row r="28" spans="2:10" ht="26">
      <c r="B28" s="166"/>
      <c r="C28" s="131" t="s">
        <v>91</v>
      </c>
      <c r="D28" s="138" t="s">
        <v>89</v>
      </c>
      <c r="E28" s="131" t="s">
        <v>90</v>
      </c>
      <c r="F28" s="131">
        <v>0.4</v>
      </c>
      <c r="G28" s="77"/>
      <c r="H28" s="223">
        <f aca="true" t="shared" si="1" ref="H28:H31">F28*G28</f>
        <v>0</v>
      </c>
      <c r="I28" s="38"/>
      <c r="J28" s="89"/>
    </row>
    <row r="29" spans="2:10" ht="16.5" customHeight="1">
      <c r="B29" s="166"/>
      <c r="C29" s="131" t="s">
        <v>93</v>
      </c>
      <c r="D29" s="138" t="s">
        <v>92</v>
      </c>
      <c r="E29" s="131" t="s">
        <v>87</v>
      </c>
      <c r="F29" s="131">
        <v>0.4</v>
      </c>
      <c r="G29" s="77"/>
      <c r="H29" s="223">
        <f t="shared" si="1"/>
        <v>0</v>
      </c>
      <c r="I29" s="38"/>
      <c r="J29" s="89"/>
    </row>
    <row r="30" spans="2:10" ht="26">
      <c r="B30" s="166"/>
      <c r="C30" s="131" t="s">
        <v>94</v>
      </c>
      <c r="D30" s="124" t="s">
        <v>185</v>
      </c>
      <c r="E30" s="131" t="s">
        <v>87</v>
      </c>
      <c r="F30" s="131">
        <v>0.3</v>
      </c>
      <c r="G30" s="77"/>
      <c r="H30" s="223">
        <f t="shared" si="1"/>
        <v>0</v>
      </c>
      <c r="I30" s="38"/>
      <c r="J30" s="89"/>
    </row>
    <row r="31" spans="2:10" ht="15">
      <c r="B31" s="167"/>
      <c r="C31" s="131" t="s">
        <v>95</v>
      </c>
      <c r="D31" s="138" t="s">
        <v>97</v>
      </c>
      <c r="E31" s="131" t="s">
        <v>98</v>
      </c>
      <c r="F31" s="131">
        <v>3</v>
      </c>
      <c r="G31" s="77"/>
      <c r="H31" s="223">
        <f t="shared" si="1"/>
        <v>0</v>
      </c>
      <c r="I31" s="38"/>
      <c r="J31" s="89"/>
    </row>
    <row r="32" spans="2:10" ht="15">
      <c r="B32" s="140" t="s">
        <v>58</v>
      </c>
      <c r="C32" s="134"/>
      <c r="D32" s="139"/>
      <c r="E32" s="134"/>
      <c r="F32" s="134"/>
      <c r="G32" s="78"/>
      <c r="H32" s="224">
        <f>MIN(5,(SUM(H27:H31)))</f>
        <v>0</v>
      </c>
      <c r="I32" s="39">
        <f>H32</f>
        <v>0</v>
      </c>
      <c r="J32" s="90"/>
    </row>
    <row r="33" spans="2:10" ht="15">
      <c r="B33" s="165" t="s">
        <v>146</v>
      </c>
      <c r="C33" s="141"/>
      <c r="D33" s="142"/>
      <c r="E33" s="198" t="s">
        <v>123</v>
      </c>
      <c r="F33" s="199"/>
      <c r="G33" s="76"/>
      <c r="H33" s="223"/>
      <c r="I33" s="38"/>
      <c r="J33" s="89"/>
    </row>
    <row r="34" spans="2:10" ht="26">
      <c r="B34" s="166"/>
      <c r="C34" s="123" t="s">
        <v>96</v>
      </c>
      <c r="D34" s="138" t="s">
        <v>193</v>
      </c>
      <c r="E34" s="123" t="s">
        <v>68</v>
      </c>
      <c r="F34" s="123">
        <v>3</v>
      </c>
      <c r="G34" s="77"/>
      <c r="H34" s="223">
        <f>F34*G34</f>
        <v>0</v>
      </c>
      <c r="I34" s="38"/>
      <c r="J34" s="89"/>
    </row>
    <row r="35" spans="2:10" ht="26">
      <c r="B35" s="167"/>
      <c r="C35" s="123" t="s">
        <v>147</v>
      </c>
      <c r="D35" s="138" t="s">
        <v>148</v>
      </c>
      <c r="E35" s="123" t="s">
        <v>69</v>
      </c>
      <c r="F35" s="123">
        <v>1</v>
      </c>
      <c r="G35" s="77"/>
      <c r="H35" s="223">
        <f>F35*G35</f>
        <v>0</v>
      </c>
      <c r="I35" s="38"/>
      <c r="J35" s="89"/>
    </row>
    <row r="36" spans="2:10" ht="15">
      <c r="B36" s="143" t="s">
        <v>58</v>
      </c>
      <c r="C36" s="125"/>
      <c r="D36" s="119"/>
      <c r="E36" s="125"/>
      <c r="F36" s="125"/>
      <c r="G36" s="78"/>
      <c r="H36" s="224">
        <f>MIN(10,(SUM(H34:H35)))</f>
        <v>0</v>
      </c>
      <c r="I36" s="39">
        <f>H36</f>
        <v>0</v>
      </c>
      <c r="J36" s="90"/>
    </row>
    <row r="37" spans="2:10" ht="15">
      <c r="B37" s="165" t="s">
        <v>149</v>
      </c>
      <c r="C37" s="127"/>
      <c r="D37" s="144"/>
      <c r="E37" s="170" t="s">
        <v>121</v>
      </c>
      <c r="F37" s="171"/>
      <c r="G37" s="76"/>
      <c r="H37" s="223"/>
      <c r="I37" s="38"/>
      <c r="J37" s="89"/>
    </row>
    <row r="38" spans="2:10" ht="15">
      <c r="B38" s="166"/>
      <c r="C38" s="123" t="s">
        <v>150</v>
      </c>
      <c r="D38" s="138" t="s">
        <v>63</v>
      </c>
      <c r="E38" s="123" t="s">
        <v>64</v>
      </c>
      <c r="F38" s="123">
        <v>1.75</v>
      </c>
      <c r="G38" s="77"/>
      <c r="H38" s="223">
        <f>F38*G38</f>
        <v>0</v>
      </c>
      <c r="I38" s="38"/>
      <c r="J38" s="89"/>
    </row>
    <row r="39" spans="2:10" ht="15">
      <c r="B39" s="166"/>
      <c r="C39" s="123" t="s">
        <v>151</v>
      </c>
      <c r="D39" s="138" t="s">
        <v>65</v>
      </c>
      <c r="E39" s="123" t="s">
        <v>64</v>
      </c>
      <c r="F39" s="123">
        <v>0.5</v>
      </c>
      <c r="G39" s="77"/>
      <c r="H39" s="223">
        <f aca="true" t="shared" si="2" ref="H39:H41">F39*G39</f>
        <v>0</v>
      </c>
      <c r="I39" s="38"/>
      <c r="J39" s="89"/>
    </row>
    <row r="40" spans="2:10" ht="15">
      <c r="B40" s="166"/>
      <c r="C40" s="123" t="s">
        <v>152</v>
      </c>
      <c r="D40" s="138" t="s">
        <v>66</v>
      </c>
      <c r="E40" s="123" t="s">
        <v>64</v>
      </c>
      <c r="F40" s="123">
        <v>0.25</v>
      </c>
      <c r="G40" s="77"/>
      <c r="H40" s="223">
        <f t="shared" si="2"/>
        <v>0</v>
      </c>
      <c r="I40" s="38"/>
      <c r="J40" s="89"/>
    </row>
    <row r="41" spans="2:10" ht="15">
      <c r="B41" s="167"/>
      <c r="C41" s="123" t="s">
        <v>153</v>
      </c>
      <c r="D41" s="138" t="s">
        <v>67</v>
      </c>
      <c r="E41" s="123" t="s">
        <v>64</v>
      </c>
      <c r="F41" s="123">
        <v>1.5</v>
      </c>
      <c r="G41" s="77"/>
      <c r="H41" s="223">
        <f t="shared" si="2"/>
        <v>0</v>
      </c>
      <c r="I41" s="38"/>
      <c r="J41" s="89"/>
    </row>
    <row r="42" spans="2:10" ht="15" thickBot="1">
      <c r="B42" s="128" t="s">
        <v>58</v>
      </c>
      <c r="C42" s="145"/>
      <c r="D42" s="146"/>
      <c r="E42" s="145"/>
      <c r="F42" s="145"/>
      <c r="G42" s="69"/>
      <c r="H42" s="39">
        <f>MIN(5,(SUM(H38:H41)))</f>
        <v>0</v>
      </c>
      <c r="I42" s="39">
        <f>H42</f>
        <v>0</v>
      </c>
      <c r="J42" s="92"/>
    </row>
    <row r="43" ht="15" thickBot="1"/>
    <row r="44" spans="7:23" ht="30.5" customHeight="1" thickBot="1">
      <c r="G44" s="99" t="s">
        <v>99</v>
      </c>
      <c r="H44" s="40">
        <f>SUM(H16,H20,H25,H32,H36,H42)</f>
        <v>0</v>
      </c>
      <c r="I44" s="41">
        <f>SUM(I16,I20,I25,I32,I36,I42)</f>
        <v>0</v>
      </c>
      <c r="W44" s="57"/>
    </row>
  </sheetData>
  <sheetProtection password="CA0B" sheet="1" selectLockedCells="1"/>
  <mergeCells count="20">
    <mergeCell ref="B37:B41"/>
    <mergeCell ref="G11:I11"/>
    <mergeCell ref="E37:F37"/>
    <mergeCell ref="E33:F33"/>
    <mergeCell ref="B9:C9"/>
    <mergeCell ref="E14:F14"/>
    <mergeCell ref="E17:F17"/>
    <mergeCell ref="E21:F21"/>
    <mergeCell ref="E26:F26"/>
    <mergeCell ref="B14:B15"/>
    <mergeCell ref="B17:B19"/>
    <mergeCell ref="B21:B24"/>
    <mergeCell ref="B26:B31"/>
    <mergeCell ref="B8:G8"/>
    <mergeCell ref="F11:F12"/>
    <mergeCell ref="B33:B35"/>
    <mergeCell ref="B11:B12"/>
    <mergeCell ref="C11:C12"/>
    <mergeCell ref="D11:D12"/>
    <mergeCell ref="E11:E12"/>
  </mergeCells>
  <printOptions/>
  <pageMargins left="0.7" right="0.7" top="0.75" bottom="0.75" header="0.3" footer="0.3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zoomScale="80" zoomScaleNormal="80" workbookViewId="0" topLeftCell="A1">
      <selection activeCell="G14" sqref="G14"/>
    </sheetView>
  </sheetViews>
  <sheetFormatPr defaultColWidth="8.8515625" defaultRowHeight="15"/>
  <cols>
    <col min="1" max="1" width="8.8515625" style="102" customWidth="1"/>
    <col min="2" max="2" width="29.7109375" style="0" customWidth="1"/>
    <col min="3" max="3" width="4.421875" style="0" bestFit="1" customWidth="1"/>
    <col min="4" max="4" width="61.421875" style="0" customWidth="1"/>
    <col min="5" max="5" width="14.8515625" style="0" customWidth="1"/>
    <col min="6" max="6" width="9.421875" style="0" customWidth="1"/>
    <col min="7" max="7" width="16.421875" style="0" customWidth="1"/>
    <col min="8" max="9" width="24.421875" style="0" customWidth="1"/>
    <col min="10" max="10" width="77.421875" style="0" customWidth="1"/>
  </cols>
  <sheetData>
    <row r="1" s="100" customFormat="1" ht="15">
      <c r="A1" s="102"/>
    </row>
    <row r="2" s="100" customFormat="1" ht="15">
      <c r="A2" s="102"/>
    </row>
    <row r="3" s="100" customFormat="1" ht="15">
      <c r="A3" s="102"/>
    </row>
    <row r="4" s="100" customFormat="1" ht="15">
      <c r="A4" s="102"/>
    </row>
    <row r="5" s="100" customFormat="1" ht="15">
      <c r="A5" s="102"/>
    </row>
    <row r="6" s="100" customFormat="1" ht="15">
      <c r="A6" s="102"/>
    </row>
    <row r="7" spans="2:10" s="98" customFormat="1" ht="37.5" customHeight="1">
      <c r="B7" s="161" t="str">
        <f>Identificação!A9</f>
        <v>FORMULÁRIO DE CANDIDATURA AO CONCURSO DE RECRUTAMENTO DE UM PROFESSOR ADJUNTO</v>
      </c>
      <c r="C7" s="161"/>
      <c r="D7" s="161"/>
      <c r="E7" s="161"/>
      <c r="F7" s="161"/>
      <c r="G7" s="161"/>
      <c r="H7" s="161"/>
      <c r="I7" s="161"/>
      <c r="J7" s="161"/>
    </row>
    <row r="8" spans="2:7" s="98" customFormat="1" ht="15.75" customHeight="1" thickBot="1">
      <c r="B8" s="200" t="s">
        <v>13</v>
      </c>
      <c r="C8" s="200"/>
      <c r="D8" s="101">
        <f>Identificação!B12</f>
        <v>0</v>
      </c>
      <c r="E8" s="101"/>
      <c r="F8" s="101"/>
      <c r="G8" s="101"/>
    </row>
    <row r="9" spans="2:7" s="98" customFormat="1" ht="18.75" customHeight="1" thickBot="1">
      <c r="B9" s="53" t="s">
        <v>172</v>
      </c>
      <c r="C9" s="54"/>
      <c r="D9" s="55"/>
      <c r="E9" s="68"/>
      <c r="G9" s="49"/>
    </row>
    <row r="10" spans="2:10" s="98" customFormat="1" ht="18.75" customHeight="1">
      <c r="B10" s="210" t="s">
        <v>14</v>
      </c>
      <c r="C10" s="212" t="s">
        <v>15</v>
      </c>
      <c r="D10" s="207" t="s">
        <v>16</v>
      </c>
      <c r="E10" s="207" t="s">
        <v>17</v>
      </c>
      <c r="F10" s="207" t="s">
        <v>18</v>
      </c>
      <c r="G10" s="209" t="s">
        <v>19</v>
      </c>
      <c r="H10" s="209"/>
      <c r="I10" s="209"/>
      <c r="J10" s="203" t="s">
        <v>20</v>
      </c>
    </row>
    <row r="11" spans="2:10" s="98" customFormat="1" ht="36" customHeight="1">
      <c r="B11" s="211"/>
      <c r="C11" s="213"/>
      <c r="D11" s="208"/>
      <c r="E11" s="208"/>
      <c r="F11" s="208"/>
      <c r="G11" s="151" t="s">
        <v>21</v>
      </c>
      <c r="H11" s="151" t="s">
        <v>22</v>
      </c>
      <c r="I11" s="148" t="s">
        <v>23</v>
      </c>
      <c r="J11" s="204"/>
    </row>
    <row r="12" spans="2:10" s="98" customFormat="1" ht="18.75" customHeight="1">
      <c r="B12" s="155" t="s">
        <v>24</v>
      </c>
      <c r="C12" s="156" t="s">
        <v>25</v>
      </c>
      <c r="D12" s="156" t="s">
        <v>26</v>
      </c>
      <c r="E12" s="157" t="s">
        <v>27</v>
      </c>
      <c r="F12" s="156" t="s">
        <v>28</v>
      </c>
      <c r="G12" s="152" t="s">
        <v>29</v>
      </c>
      <c r="H12" s="152" t="s">
        <v>30</v>
      </c>
      <c r="I12" s="153" t="s">
        <v>31</v>
      </c>
      <c r="J12" s="154" t="s">
        <v>32</v>
      </c>
    </row>
    <row r="13" spans="2:10" ht="15">
      <c r="B13" s="165" t="s">
        <v>100</v>
      </c>
      <c r="C13" s="144"/>
      <c r="D13" s="144"/>
      <c r="E13" s="170" t="s">
        <v>175</v>
      </c>
      <c r="F13" s="171"/>
      <c r="G13" s="70"/>
      <c r="H13" s="236"/>
      <c r="I13" s="38"/>
      <c r="J13" s="93"/>
    </row>
    <row r="14" spans="2:10" ht="15">
      <c r="B14" s="166"/>
      <c r="C14" s="115" t="s">
        <v>101</v>
      </c>
      <c r="D14" s="124" t="s">
        <v>102</v>
      </c>
      <c r="E14" s="115" t="s">
        <v>136</v>
      </c>
      <c r="F14" s="115">
        <v>10</v>
      </c>
      <c r="G14" s="25"/>
      <c r="H14" s="236">
        <f>F14*G14</f>
        <v>0</v>
      </c>
      <c r="I14" s="38"/>
      <c r="J14" s="93"/>
    </row>
    <row r="15" spans="2:10" ht="15">
      <c r="B15" s="166"/>
      <c r="C15" s="115" t="s">
        <v>103</v>
      </c>
      <c r="D15" s="124" t="s">
        <v>186</v>
      </c>
      <c r="E15" s="115" t="s">
        <v>136</v>
      </c>
      <c r="F15" s="115">
        <v>5</v>
      </c>
      <c r="G15" s="25"/>
      <c r="H15" s="236">
        <f aca="true" t="shared" si="0" ref="H15:H22">F15*G15</f>
        <v>0</v>
      </c>
      <c r="I15" s="38"/>
      <c r="J15" s="93"/>
    </row>
    <row r="16" spans="2:10" ht="15">
      <c r="B16" s="166"/>
      <c r="C16" s="115" t="s">
        <v>104</v>
      </c>
      <c r="D16" s="124" t="s">
        <v>187</v>
      </c>
      <c r="E16" s="115" t="s">
        <v>136</v>
      </c>
      <c r="F16" s="115">
        <v>3</v>
      </c>
      <c r="G16" s="25"/>
      <c r="H16" s="236">
        <f t="shared" si="0"/>
        <v>0</v>
      </c>
      <c r="I16" s="38"/>
      <c r="J16" s="93"/>
    </row>
    <row r="17" spans="2:10" ht="15">
      <c r="B17" s="166"/>
      <c r="C17" s="115" t="s">
        <v>105</v>
      </c>
      <c r="D17" s="124" t="s">
        <v>106</v>
      </c>
      <c r="E17" s="115" t="s">
        <v>136</v>
      </c>
      <c r="F17" s="115">
        <v>5</v>
      </c>
      <c r="G17" s="25"/>
      <c r="H17" s="236">
        <f t="shared" si="0"/>
        <v>0</v>
      </c>
      <c r="I17" s="38"/>
      <c r="J17" s="93"/>
    </row>
    <row r="18" spans="2:10" ht="15">
      <c r="B18" s="166"/>
      <c r="C18" s="115" t="s">
        <v>80</v>
      </c>
      <c r="D18" s="124" t="s">
        <v>107</v>
      </c>
      <c r="E18" s="115" t="s">
        <v>136</v>
      </c>
      <c r="F18" s="115">
        <v>4</v>
      </c>
      <c r="G18" s="25"/>
      <c r="H18" s="236">
        <f t="shared" si="0"/>
        <v>0</v>
      </c>
      <c r="I18" s="38"/>
      <c r="J18" s="93"/>
    </row>
    <row r="19" spans="2:10" ht="15">
      <c r="B19" s="166"/>
      <c r="C19" s="115" t="s">
        <v>108</v>
      </c>
      <c r="D19" s="124" t="s">
        <v>109</v>
      </c>
      <c r="E19" s="115" t="s">
        <v>136</v>
      </c>
      <c r="F19" s="115">
        <v>5</v>
      </c>
      <c r="G19" s="25"/>
      <c r="H19" s="236">
        <f t="shared" si="0"/>
        <v>0</v>
      </c>
      <c r="I19" s="38"/>
      <c r="J19" s="93"/>
    </row>
    <row r="20" spans="2:10" ht="15">
      <c r="B20" s="166"/>
      <c r="C20" s="115" t="s">
        <v>110</v>
      </c>
      <c r="D20" s="124" t="s">
        <v>111</v>
      </c>
      <c r="E20" s="115" t="s">
        <v>136</v>
      </c>
      <c r="F20" s="115">
        <v>2</v>
      </c>
      <c r="G20" s="25"/>
      <c r="H20" s="236">
        <f t="shared" si="0"/>
        <v>0</v>
      </c>
      <c r="I20" s="38"/>
      <c r="J20" s="93"/>
    </row>
    <row r="21" spans="2:10" ht="15">
      <c r="B21" s="166"/>
      <c r="C21" s="115" t="s">
        <v>112</v>
      </c>
      <c r="D21" s="124" t="s">
        <v>188</v>
      </c>
      <c r="E21" s="115" t="s">
        <v>136</v>
      </c>
      <c r="F21" s="115">
        <v>1</v>
      </c>
      <c r="G21" s="25"/>
      <c r="H21" s="236">
        <f t="shared" si="0"/>
        <v>0</v>
      </c>
      <c r="I21" s="38"/>
      <c r="J21" s="93"/>
    </row>
    <row r="22" spans="2:10" ht="15">
      <c r="B22" s="167"/>
      <c r="C22" s="115" t="s">
        <v>113</v>
      </c>
      <c r="D22" s="124" t="s">
        <v>114</v>
      </c>
      <c r="E22" s="115" t="s">
        <v>136</v>
      </c>
      <c r="F22" s="115">
        <v>2</v>
      </c>
      <c r="G22" s="25"/>
      <c r="H22" s="236">
        <f t="shared" si="0"/>
        <v>0</v>
      </c>
      <c r="I22" s="42"/>
      <c r="J22" s="94"/>
    </row>
    <row r="23" spans="2:10" ht="15">
      <c r="B23" s="117" t="s">
        <v>58</v>
      </c>
      <c r="C23" s="158"/>
      <c r="D23" s="135"/>
      <c r="E23" s="134"/>
      <c r="F23" s="134"/>
      <c r="G23" s="71"/>
      <c r="H23" s="237">
        <f>MIN(40,(SUM(H14:H22)))</f>
        <v>0</v>
      </c>
      <c r="I23" s="43">
        <f>H23</f>
        <v>0</v>
      </c>
      <c r="J23" s="95"/>
    </row>
    <row r="24" spans="2:10" ht="15">
      <c r="B24" s="205" t="s">
        <v>159</v>
      </c>
      <c r="C24" s="127"/>
      <c r="D24" s="144"/>
      <c r="E24" s="198" t="s">
        <v>176</v>
      </c>
      <c r="F24" s="199"/>
      <c r="G24" s="72"/>
      <c r="H24" s="236"/>
      <c r="I24" s="44"/>
      <c r="J24" s="93"/>
    </row>
    <row r="25" spans="2:10" ht="15">
      <c r="B25" s="206"/>
      <c r="C25" s="115" t="s">
        <v>115</v>
      </c>
      <c r="D25" s="116" t="s">
        <v>160</v>
      </c>
      <c r="E25" s="123" t="s">
        <v>154</v>
      </c>
      <c r="F25" s="123">
        <v>10</v>
      </c>
      <c r="G25" s="75"/>
      <c r="H25" s="238">
        <f>F25*G25</f>
        <v>0</v>
      </c>
      <c r="I25" s="30"/>
      <c r="J25" s="96"/>
    </row>
    <row r="26" spans="2:10" ht="15" thickBot="1">
      <c r="B26" s="128" t="s">
        <v>58</v>
      </c>
      <c r="C26" s="159"/>
      <c r="D26" s="159"/>
      <c r="E26" s="160"/>
      <c r="F26" s="160"/>
      <c r="G26" s="73"/>
      <c r="H26" s="237">
        <f>MIN(60,(SUM(H25)))</f>
        <v>0</v>
      </c>
      <c r="I26" s="45">
        <f>H26</f>
        <v>0</v>
      </c>
      <c r="J26" s="97"/>
    </row>
    <row r="27" spans="2:10" ht="15" thickBot="1">
      <c r="B27" s="233"/>
      <c r="C27" s="234" t="s">
        <v>161</v>
      </c>
      <c r="D27" s="235"/>
      <c r="E27" s="235"/>
      <c r="F27" s="235"/>
      <c r="G27" s="74"/>
      <c r="H27" s="239">
        <f>SUM(H23,H26)</f>
        <v>0</v>
      </c>
      <c r="I27" s="46">
        <f>SUM(I23,I26)</f>
        <v>0</v>
      </c>
      <c r="J27" s="47"/>
    </row>
    <row r="28" ht="15" thickTop="1">
      <c r="H28" s="106"/>
    </row>
  </sheetData>
  <sheetProtection password="CA0B" sheet="1" selectLockedCells="1"/>
  <protectedRanges>
    <protectedRange sqref="G13:G22" name="Intervalo1"/>
    <protectedRange sqref="G23:G24" name="Intervalo2"/>
    <protectedRange sqref="J13:J25" name="Intervalo3"/>
  </protectedRanges>
  <mergeCells count="14">
    <mergeCell ref="C27:F27"/>
    <mergeCell ref="D10:D11"/>
    <mergeCell ref="E10:E11"/>
    <mergeCell ref="G10:I10"/>
    <mergeCell ref="B10:B11"/>
    <mergeCell ref="C10:C11"/>
    <mergeCell ref="F10:F11"/>
    <mergeCell ref="B7:J7"/>
    <mergeCell ref="J10:J11"/>
    <mergeCell ref="B8:C8"/>
    <mergeCell ref="B13:B22"/>
    <mergeCell ref="B24:B25"/>
    <mergeCell ref="E13:F13"/>
    <mergeCell ref="E24:F24"/>
  </mergeCells>
  <printOptions/>
  <pageMargins left="0.7" right="0.7" top="0.75" bottom="0.75" header="0.3" footer="0.3"/>
  <pageSetup fitToHeight="1" fitToWidth="1" horizontalDpi="600" verticalDpi="600" orientation="landscape" paperSize="9" scale="3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showGridLines="0" workbookViewId="0" topLeftCell="A1">
      <selection activeCell="B2" sqref="B2:I2"/>
    </sheetView>
  </sheetViews>
  <sheetFormatPr defaultColWidth="15.140625" defaultRowHeight="15"/>
  <cols>
    <col min="1" max="1" width="17.140625" style="0" customWidth="1"/>
    <col min="2" max="2" width="8.00390625" style="0" customWidth="1"/>
    <col min="3" max="3" width="50.421875" style="0" customWidth="1"/>
    <col min="4" max="4" width="15.8515625" style="0" customWidth="1"/>
    <col min="5" max="5" width="19.140625" style="0" customWidth="1"/>
    <col min="6" max="6" width="19.00390625" style="0" customWidth="1"/>
    <col min="7" max="7" width="18.421875" style="0" customWidth="1"/>
    <col min="8" max="8" width="8.421875" style="0" customWidth="1"/>
    <col min="9" max="9" width="7.00390625" style="0" customWidth="1"/>
    <col min="10" max="26" width="10.00390625" style="0" customWidth="1"/>
  </cols>
  <sheetData>
    <row r="1" spans="2:26" ht="36.75" customHeight="1">
      <c r="B1" s="161" t="str">
        <f>Identificação!A9</f>
        <v>FORMULÁRIO DE CANDIDATURA AO CONCURSO DE RECRUTAMENTO DE UM PROFESSOR ADJUNTO</v>
      </c>
      <c r="C1" s="161"/>
      <c r="D1" s="161"/>
      <c r="E1" s="161"/>
      <c r="F1" s="161"/>
      <c r="G1" s="161"/>
      <c r="H1" s="161"/>
      <c r="I1" s="1"/>
      <c r="J1" s="1"/>
      <c r="K1" s="1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>
      <c r="A2" s="6"/>
      <c r="B2" s="161"/>
      <c r="C2" s="162"/>
      <c r="D2" s="162"/>
      <c r="E2" s="162"/>
      <c r="F2" s="162"/>
      <c r="G2" s="162"/>
      <c r="H2" s="162"/>
      <c r="I2" s="16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3:9" ht="15.75" customHeight="1" thickBot="1">
      <c r="C3" s="48" t="s">
        <v>13</v>
      </c>
      <c r="D3" s="214">
        <f>Identificação!B12</f>
        <v>0</v>
      </c>
      <c r="E3" s="215"/>
      <c r="F3" s="215"/>
      <c r="G3" s="215"/>
      <c r="H3" s="215"/>
      <c r="I3" s="7"/>
    </row>
    <row r="6" ht="15.75" customHeight="1" thickBot="1"/>
    <row r="7" spans="3:7" ht="37.5" customHeight="1" thickTop="1">
      <c r="C7" s="8"/>
      <c r="D7" s="9" t="s">
        <v>72</v>
      </c>
      <c r="E7" s="9" t="s">
        <v>73</v>
      </c>
      <c r="F7" s="10" t="s">
        <v>74</v>
      </c>
      <c r="G7" s="11" t="s">
        <v>75</v>
      </c>
    </row>
    <row r="8" spans="3:7" ht="24.75" customHeight="1">
      <c r="C8" s="12" t="s">
        <v>79</v>
      </c>
      <c r="D8" s="13">
        <f>'Comp. Cient. Prof.'!H52</f>
        <v>0</v>
      </c>
      <c r="E8" s="13">
        <f>'Comp. Cient. Prof.'!I52</f>
        <v>0</v>
      </c>
      <c r="F8" s="14">
        <v>0.45</v>
      </c>
      <c r="G8" s="15">
        <f>E8*F8</f>
        <v>0</v>
      </c>
    </row>
    <row r="9" spans="3:7" ht="24.75" customHeight="1">
      <c r="C9" s="12" t="s">
        <v>76</v>
      </c>
      <c r="D9" s="13">
        <f>'Comp. Pedagógica'!H44</f>
        <v>0</v>
      </c>
      <c r="E9" s="13">
        <f>'Comp. Pedagógica'!I44</f>
        <v>0</v>
      </c>
      <c r="F9" s="14">
        <v>0.45</v>
      </c>
      <c r="G9" s="15">
        <f>E9*F9</f>
        <v>0</v>
      </c>
    </row>
    <row r="10" spans="3:7" ht="24.75" customHeight="1" thickBot="1">
      <c r="C10" s="12" t="s">
        <v>162</v>
      </c>
      <c r="D10" s="13">
        <f>'Outras componentes'!H27</f>
        <v>0</v>
      </c>
      <c r="E10" s="13">
        <f>'Outras componentes'!I27</f>
        <v>0</v>
      </c>
      <c r="F10" s="14">
        <v>0.1</v>
      </c>
      <c r="G10" s="15">
        <f>E10*F10</f>
        <v>0</v>
      </c>
    </row>
    <row r="11" spans="3:7" ht="24.75" customHeight="1" thickBot="1">
      <c r="C11" s="16" t="s">
        <v>77</v>
      </c>
      <c r="D11" s="17">
        <f>D8+D9+D10</f>
        <v>0</v>
      </c>
      <c r="E11" s="18"/>
      <c r="F11" s="19"/>
      <c r="G11" s="20">
        <f>G8+G9+G10</f>
        <v>0</v>
      </c>
    </row>
    <row r="14" ht="15.5">
      <c r="C14" s="21"/>
    </row>
    <row r="15" ht="15">
      <c r="C15" s="22" t="s">
        <v>78</v>
      </c>
    </row>
    <row r="16" ht="15">
      <c r="C16" s="22" t="s">
        <v>190</v>
      </c>
    </row>
    <row r="17" ht="15">
      <c r="C17" s="22" t="s">
        <v>178</v>
      </c>
    </row>
    <row r="18" ht="15">
      <c r="C18" s="22" t="s">
        <v>179</v>
      </c>
    </row>
    <row r="23" ht="15">
      <c r="C23" s="22"/>
    </row>
  </sheetData>
  <sheetProtection password="CA0B" sheet="1" selectLockedCells="1"/>
  <mergeCells count="3">
    <mergeCell ref="B1:H1"/>
    <mergeCell ref="B2:I2"/>
    <mergeCell ref="D3:H3"/>
  </mergeCells>
  <printOptions/>
  <pageMargins left="0.7" right="0.7" top="0.75" bottom="0.75" header="0.3" footer="0.3"/>
  <pageSetup fitToHeight="1" fitToWidth="1" horizontalDpi="600" verticalDpi="6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 Inês de Almeida</cp:lastModifiedBy>
  <dcterms:created xsi:type="dcterms:W3CDTF">2020-01-09T12:12:53Z</dcterms:created>
  <dcterms:modified xsi:type="dcterms:W3CDTF">2022-11-22T14:46:38Z</dcterms:modified>
  <cp:category/>
  <cp:version/>
  <cp:contentType/>
  <cp:contentStatus/>
</cp:coreProperties>
</file>