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50" activeTab="0"/>
  </bookViews>
  <sheets>
    <sheet name="Grelha" sheetId="1" r:id="rId1"/>
    <sheet name="Pontuação Final" sheetId="2" r:id="rId2"/>
  </sheets>
  <definedNames>
    <definedName name="_xlnm.Print_Area" localSheetId="0">'Grelha'!$B$2:$I$128</definedName>
    <definedName name="_xlnm.Print_Area" localSheetId="1">'Pontuação Final'!$A$2:$E$4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<sst xmlns="http://schemas.openxmlformats.org/spreadsheetml/2006/main" count="251" uniqueCount="164">
  <si>
    <t>Dimensão</t>
  </si>
  <si>
    <t>Item</t>
  </si>
  <si>
    <t>Critérios</t>
  </si>
  <si>
    <t>Unidades</t>
  </si>
  <si>
    <t>Pontos</t>
  </si>
  <si>
    <t>Máximo</t>
  </si>
  <si>
    <t>por doutoramento</t>
  </si>
  <si>
    <t>por título de especialista</t>
  </si>
  <si>
    <t>Cursos de pós-graduação ou especialização no setor de áreas disciplinares do concurso com pelo menos 30 ECTS ou 100 horas</t>
  </si>
  <si>
    <t>por curso de pós-graduação ou especialização</t>
  </si>
  <si>
    <t>Cursos de pós-graduação ou especialização no setor de áreas disciplinares do concurso com menos de 30 ECTS ou de 100 horas</t>
  </si>
  <si>
    <t>Cursos de atualização técnico-científica com pelo menos 25 horas</t>
  </si>
  <si>
    <t>por curso</t>
  </si>
  <si>
    <t>Cursos de atualização técnico-científica com menos de 25 horas</t>
  </si>
  <si>
    <t>Produção técnico-científica</t>
  </si>
  <si>
    <t>Livro técnico-científico com ISBN</t>
  </si>
  <si>
    <t>por livro</t>
  </si>
  <si>
    <t>Capítulo de livro técnico-científico com ISBN</t>
  </si>
  <si>
    <t xml:space="preserve">por capítulo </t>
  </si>
  <si>
    <t>por artigo</t>
  </si>
  <si>
    <t>Artigo em outras revistas com arbitragem</t>
  </si>
  <si>
    <t>por apresentação</t>
  </si>
  <si>
    <t>por poster</t>
  </si>
  <si>
    <t xml:space="preserve">por resumo  </t>
  </si>
  <si>
    <t>Patente registada</t>
  </si>
  <si>
    <t>por patente</t>
  </si>
  <si>
    <t>Prémio científico</t>
  </si>
  <si>
    <t>por prémio</t>
  </si>
  <si>
    <t>por citação</t>
  </si>
  <si>
    <t>Membro de comissão organizadora de encontro técnico-científico</t>
  </si>
  <si>
    <t>por encontro</t>
  </si>
  <si>
    <t>Membro de comissão científica de encontro técnico científico</t>
  </si>
  <si>
    <t>por ano ou fração</t>
  </si>
  <si>
    <t>Editor ou membro do conselho editorial de outras revistas com arbitragem</t>
  </si>
  <si>
    <t>Revisor de artigos em outras revistas científicas com arbitragem</t>
  </si>
  <si>
    <t>Revisor de artigos em encontro técnico-científico</t>
  </si>
  <si>
    <t>Participação em projetos e centros de investigação</t>
  </si>
  <si>
    <t>Coordenação de projeto de investigação financiado</t>
  </si>
  <si>
    <t>por projeto</t>
  </si>
  <si>
    <t>Participação em projeto de investigação financiado</t>
  </si>
  <si>
    <t>Membro integrado de Centro de Investigação acreditado pela FCT</t>
  </si>
  <si>
    <t>Membro colaborador de Centro de Investigação acreditado pela FCT</t>
  </si>
  <si>
    <t>Orientações e júris</t>
  </si>
  <si>
    <t>Orientação de tese de doutoramento (concluída)</t>
  </si>
  <si>
    <t>por orientação</t>
  </si>
  <si>
    <t>Coorientação de tese de doutoramento (concluída)</t>
  </si>
  <si>
    <t>por coorientação</t>
  </si>
  <si>
    <t>Membro de júri de provas de doutoramento (exceto orientador)</t>
  </si>
  <si>
    <t>por júri</t>
  </si>
  <si>
    <t xml:space="preserve">Membro de júri de provas para atribuição do título de especialista </t>
  </si>
  <si>
    <t xml:space="preserve">Parecer relativo à admissão a provas para atribuição do título de especialista </t>
  </si>
  <si>
    <t>por parecer</t>
  </si>
  <si>
    <t>Experiência profissional</t>
  </si>
  <si>
    <t>Experiência profissional fora do meio académico diretamente relacionada com o setor de áreas disciplinares do concurso em regime de tempo integral (para experiência a tempo parcial, considerar a proporção correspondente)</t>
  </si>
  <si>
    <t>Total</t>
  </si>
  <si>
    <t>CPed</t>
  </si>
  <si>
    <t>Experiência docente e regências</t>
  </si>
  <si>
    <t>Experiência docente no ensino superior em regime de tempo integral (para colaborações a tempo parcial, considerar a proporção correspondente)</t>
  </si>
  <si>
    <t>por ano letivo ou fração</t>
  </si>
  <si>
    <t>por unidade curricular</t>
  </si>
  <si>
    <t>Orientações</t>
  </si>
  <si>
    <t>Orientação de dissertação, projeto ou estágio de mestrado (concluído/a)</t>
  </si>
  <si>
    <t>Coorientação de dissertação, projeto ou estágio de mestrado (concluído/a)</t>
  </si>
  <si>
    <t>Orientação de estágio ou projeto de licenciatura (concluído)</t>
  </si>
  <si>
    <t>Coorientação de estágio ou projeto de licenciatura (concluído)</t>
  </si>
  <si>
    <t>Orientação de estágio de CTeSP ou CET (concluído)</t>
  </si>
  <si>
    <t>Coorientação de estágio de CTeSP ou CET (concluído)</t>
  </si>
  <si>
    <t>Júris</t>
  </si>
  <si>
    <t>Membro de júri de avaliação de dissertação, projeto ou estágio de mestrado (exceto orientador)</t>
  </si>
  <si>
    <t>Membro de júri de avaliação de estágio ou projeto de licenciatura (exceto orientador)</t>
  </si>
  <si>
    <t>Membro de júri de avaliação de estágio de CTeSP ou CET (exceto orientador)</t>
  </si>
  <si>
    <t>Ações de formação e programas de mobilidade</t>
  </si>
  <si>
    <t>Ações de formação pedagógica com pelo menos 25 horas</t>
  </si>
  <si>
    <t>por ação de formação</t>
  </si>
  <si>
    <t>Ações de formação pedagógica com menos de 25 horas</t>
  </si>
  <si>
    <t>Participação em programas de mobilidade de ensino</t>
  </si>
  <si>
    <t>por mobilidade</t>
  </si>
  <si>
    <t>COAR</t>
  </si>
  <si>
    <t>Cargos em Instituição de Ensino Superior (IES)</t>
  </si>
  <si>
    <t>Presidente ou Reitor de IES</t>
  </si>
  <si>
    <t>Vice-Presidente ou Vice-Reitor de IES</t>
  </si>
  <si>
    <t>Pró-Presidente ou Pró-Reitor de IES</t>
  </si>
  <si>
    <t>Cargos e participação em órgãos de unidade orgânica (UO)</t>
  </si>
  <si>
    <t>Presidente ou Diretor de UO</t>
  </si>
  <si>
    <t>Vice-Presidente ou Subdiretor de UO</t>
  </si>
  <si>
    <t>Presidente do Conselho Científico ou Conselho Técnico-Científico</t>
  </si>
  <si>
    <t>Presidente do Conselho Pedagógico</t>
  </si>
  <si>
    <t>Presidente da Assembleia de Representantes ou Conselho de Escola</t>
  </si>
  <si>
    <t>Vice-Presidente ou Secretário do Conselho Técnico-Científico</t>
  </si>
  <si>
    <t>Vice-Presidente ou Secretário do Conselho Pedagógico</t>
  </si>
  <si>
    <t>Vice-Presidente ou Secretário da Assembleia de Representantes ou Conselho de Escola</t>
  </si>
  <si>
    <t>Participação em órgãos de UO</t>
  </si>
  <si>
    <t>Membro do Conselho Científico ou Conselho Técnico-Científico (exceto presidente, vice-presidente e secretário)</t>
  </si>
  <si>
    <t>Membro do Conselho Pedagógico (exceto presidente, vice-presidente e secretário)</t>
  </si>
  <si>
    <t>Membro da Assembleia de Representantes ou Conselho de Escola (exceto presidente, vice-presidente e secretário)</t>
  </si>
  <si>
    <t>Coordenação de unidades científico-pedagógicas</t>
  </si>
  <si>
    <t>Presidente de departamento</t>
  </si>
  <si>
    <t>Vice-Presidente de departamento</t>
  </si>
  <si>
    <t>Coordenador de área científica ou área científica e curricular</t>
  </si>
  <si>
    <t>Coordenador de curso de mestrado</t>
  </si>
  <si>
    <t>Vogal de comissão coordenadora de mestrado</t>
  </si>
  <si>
    <t>Diretor de curso de licenciatura</t>
  </si>
  <si>
    <t>Participação em júris e comissões</t>
  </si>
  <si>
    <t>Membro de júri ou responsável de provas de concurso de acesso e ingresso de estudantes (maiores de 23 anos; concursos especiais; estudantes internacionais; dupla certificação do ensino secundário e cursos artísticos especializados; mudança de par instituição/curso e reingresso; mestrados; CTeSPs; CETs)</t>
  </si>
  <si>
    <t>Membro de júri de reconhecimento específico</t>
  </si>
  <si>
    <t>Membro de júri de reconhecimento de nível</t>
  </si>
  <si>
    <t>Membro de júri de procedimento concursal para contratação de pessoal docente</t>
  </si>
  <si>
    <t>Membro de júri de procedimento concursal para contratação de pessoal não docente</t>
  </si>
  <si>
    <t>Membro da comissão de creditação da formação e experiência profissional</t>
  </si>
  <si>
    <t>Membro de comissão encarregue da acreditação de mestrado ou licenciatura em funcionamento</t>
  </si>
  <si>
    <t>por ciclo de estudos</t>
  </si>
  <si>
    <t xml:space="preserve">Membro de comissão encarregue de acreditação de novo mestrado ou licenciatura </t>
  </si>
  <si>
    <t>Membro de comissão encarregue da criação de novo CTeSP ou CET</t>
  </si>
  <si>
    <t>Membro da comissão encarregue da criação de pós-graduação</t>
  </si>
  <si>
    <t>Membro da comissão encarregue da criação de curso breve</t>
  </si>
  <si>
    <t>Outras tarefas organizacionais</t>
  </si>
  <si>
    <t>Membro do Conselho Geral ou Senado de IES</t>
  </si>
  <si>
    <t>Membro da Comissão de Ética do IPC</t>
  </si>
  <si>
    <t>Membro da Secção Autónoma de Avaliação do Pessoal Docente de UO (não por inerência)</t>
  </si>
  <si>
    <t>Membro da Secção Autónoma de Avaliação do Pessoal Não Docente de UO (não por inerência)</t>
  </si>
  <si>
    <t>Gestor da qualidade da UO</t>
  </si>
  <si>
    <t>Auditor interno da qualidade</t>
  </si>
  <si>
    <t>Responsável pelas relações internacionais</t>
  </si>
  <si>
    <t>Membro do Conselho Eco-Escolas de UO</t>
  </si>
  <si>
    <t>Atividades de formação, participação em projetos e prestação de serviços ao exterior</t>
  </si>
  <si>
    <t>por formação, projeto ou serviço</t>
  </si>
  <si>
    <t>Membro de comissão de avaliação externa da A3ES</t>
  </si>
  <si>
    <t>por comissão</t>
  </si>
  <si>
    <t>Formação académica</t>
  </si>
  <si>
    <t>Cursos de atualização técnico-científica</t>
  </si>
  <si>
    <t>Doutoramento no setor de áreas disciplinares do concurso</t>
  </si>
  <si>
    <t>Título de especialista no setor de áreas disciplinares do concurso</t>
  </si>
  <si>
    <t>Artigo em ata de encontro técnico-científico com arbitragem</t>
  </si>
  <si>
    <t>Apresentação oral por convite em encontro técnico-científico com arbitragem</t>
  </si>
  <si>
    <t>Apresentação oral em encontro técnico-científico com arbitragem não contabilizada em itens anteriores</t>
  </si>
  <si>
    <t>Poster em encontro técnico-científico com arbitragem</t>
  </si>
  <si>
    <t>Resumo em ata de encontro técnico-científico com arbitragem</t>
  </si>
  <si>
    <t>Lecionação de unidades curriculares diferentes do setor de áreas disciplinares do concurso em cursos de mestrado</t>
  </si>
  <si>
    <t>Lecionação de unidades curriculares diferentes do setor de áreas disciplinares do concurso em cursos de licenciatura</t>
  </si>
  <si>
    <t>Lecionação de unidades curriculares diferentes do setor de áreas disciplinares do concurso em CTeSP ou CET</t>
  </si>
  <si>
    <t>Organização de encontros técnico-científicos, edição de publicações científicas e revisão de artigos</t>
  </si>
  <si>
    <t>Editor ou membro do conselho editorial de revista indexada na WoS ou Scopus</t>
  </si>
  <si>
    <t>Artigo em revista indexada na WoS ou Scopus</t>
  </si>
  <si>
    <t xml:space="preserve">Citação de artigo, livro ou capítulo de livro comprovada pela Scopus </t>
  </si>
  <si>
    <t xml:space="preserve">Editor ou membro do conselho editorial de special issue de revista indexada na WoS ou Scopus </t>
  </si>
  <si>
    <t xml:space="preserve">Revisor de artigos em revista indexada na WoS ou Scopus </t>
  </si>
  <si>
    <t>Coordenador de CTeSP ou CET</t>
  </si>
  <si>
    <t>Pontuação total</t>
  </si>
  <si>
    <t>CTCP</t>
  </si>
  <si>
    <t>Componente</t>
  </si>
  <si>
    <t>Técnico-Científica e Profissional</t>
  </si>
  <si>
    <t>Peso</t>
  </si>
  <si>
    <t>Pontuação</t>
  </si>
  <si>
    <t>Pedagógica</t>
  </si>
  <si>
    <t>Organizacional e Outras Atividades Relevantes</t>
  </si>
  <si>
    <t>Classificação Final</t>
  </si>
  <si>
    <t>Nome</t>
  </si>
  <si>
    <r>
      <rPr>
        <i/>
        <sz val="12"/>
        <color rgb="FF000000"/>
        <rFont val="Calibri Light"/>
        <family val="2"/>
        <scheme val="major"/>
      </rPr>
      <t>Chairman</t>
    </r>
    <r>
      <rPr>
        <sz val="12"/>
        <color rgb="FF000000"/>
        <rFont val="Calibri Light"/>
        <family val="2"/>
        <scheme val="major"/>
      </rPr>
      <t>/moderador de sessão em encontro técnico-científico</t>
    </r>
  </si>
  <si>
    <r>
      <t xml:space="preserve">por </t>
    </r>
    <r>
      <rPr>
        <i/>
        <sz val="12"/>
        <color rgb="FF000000"/>
        <rFont val="Calibri Light"/>
        <family val="2"/>
        <scheme val="major"/>
      </rPr>
      <t>special issue</t>
    </r>
  </si>
  <si>
    <r>
      <t xml:space="preserve">Editor ou membro do conselho editorial de </t>
    </r>
    <r>
      <rPr>
        <i/>
        <sz val="12"/>
        <color rgb="FF000000"/>
        <rFont val="Calibri Light"/>
        <family val="2"/>
        <scheme val="major"/>
      </rPr>
      <t>special issue</t>
    </r>
    <r>
      <rPr>
        <sz val="12"/>
        <color rgb="FF000000"/>
        <rFont val="Calibri Light"/>
        <family val="2"/>
        <scheme val="major"/>
      </rPr>
      <t xml:space="preserve"> de outras revistas com arbitragem</t>
    </r>
  </si>
  <si>
    <t>I. COMPONENTE TÉCNICO-CIENTÍFICA E PROFISSIONAL (Ponderação de 45% na pontuação final)</t>
  </si>
  <si>
    <t>II. COMPONENTE PEDAGÓGICA (Ponderação de 30% na pontuação final)</t>
  </si>
  <si>
    <t>III. COMPONENTE ORGANIZACIONAL E OUTRAS ATIVIDADES RELEVANTES (Ponderação de 25% na pontuação final)</t>
  </si>
  <si>
    <t>FORMULÁRIO DE CANDIDATURA AO CONCURSO INTERNO DE PROMOÇÃO - PROFESSOR COORDENADOR - SETOR DE ÁREAS DISCIPLINARES DE ECONOMIA E DIREITO - PRPD/49/2023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</si>
</sst>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i/>
      <sz val="12"/>
      <color rgb="FF000000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6"/>
  <sheetViews>
    <sheetView tabSelected="1" zoomScale="89" zoomScaleNormal="89" workbookViewId="0" topLeftCell="A1">
      <selection activeCell="D3" sqref="D3:E3"/>
    </sheetView>
  </sheetViews>
  <sheetFormatPr defaultColWidth="11.125" defaultRowHeight="15.75"/>
  <cols>
    <col min="1" max="1" width="5.625" style="9" customWidth="1"/>
    <col min="2" max="2" width="17.00390625" style="9" customWidth="1"/>
    <col min="3" max="3" width="11.125" style="9" customWidth="1"/>
    <col min="4" max="4" width="89.625" style="9" customWidth="1"/>
    <col min="5" max="5" width="33.00390625" style="9" bestFit="1" customWidth="1"/>
    <col min="6" max="6" width="11.125" style="9" customWidth="1"/>
    <col min="7" max="7" width="10.875" style="4" customWidth="1"/>
    <col min="8" max="8" width="15.125" style="4" bestFit="1" customWidth="1"/>
    <col min="9" max="9" width="9.875" style="4" customWidth="1"/>
    <col min="10" max="16384" width="11.125" style="9" customWidth="1"/>
  </cols>
  <sheetData>
    <row r="1" spans="4:5" ht="46.5" customHeight="1">
      <c r="D1" s="49" t="s">
        <v>163</v>
      </c>
      <c r="E1" s="49"/>
    </row>
    <row r="3" spans="2:5" ht="15.75">
      <c r="B3" s="48" t="s">
        <v>156</v>
      </c>
      <c r="C3" s="48"/>
      <c r="D3" s="50"/>
      <c r="E3" s="50"/>
    </row>
    <row r="5" spans="4:6" ht="15.75">
      <c r="D5" s="46" t="s">
        <v>160</v>
      </c>
      <c r="E5" s="47"/>
      <c r="F5" s="11"/>
    </row>
    <row r="6" ht="15.75">
      <c r="D6" s="11"/>
    </row>
    <row r="7" spans="2:9" ht="15.75">
      <c r="B7" s="28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29" t="s">
        <v>3</v>
      </c>
      <c r="H7" s="29" t="s">
        <v>147</v>
      </c>
      <c r="I7" s="29" t="s">
        <v>5</v>
      </c>
    </row>
    <row r="8" spans="2:9" ht="15.5" customHeight="1">
      <c r="B8" s="40" t="s">
        <v>128</v>
      </c>
      <c r="C8" s="13">
        <v>1</v>
      </c>
      <c r="D8" s="32" t="s">
        <v>130</v>
      </c>
      <c r="E8" s="13" t="s">
        <v>6</v>
      </c>
      <c r="F8" s="13">
        <v>25</v>
      </c>
      <c r="G8" s="30"/>
      <c r="H8" s="33">
        <f>MIN(I8,SUMPRODUCT(F8:F9,G8:G9))</f>
        <v>0</v>
      </c>
      <c r="I8" s="40">
        <v>25</v>
      </c>
    </row>
    <row r="9" spans="2:9" ht="15.75">
      <c r="B9" s="40"/>
      <c r="C9" s="13">
        <v>2</v>
      </c>
      <c r="D9" s="15" t="s">
        <v>131</v>
      </c>
      <c r="E9" s="13" t="s">
        <v>7</v>
      </c>
      <c r="F9" s="13">
        <v>15</v>
      </c>
      <c r="G9" s="30"/>
      <c r="H9" s="33"/>
      <c r="I9" s="40"/>
    </row>
    <row r="10" spans="2:9" ht="31">
      <c r="B10" s="40" t="s">
        <v>129</v>
      </c>
      <c r="C10" s="13">
        <v>3</v>
      </c>
      <c r="D10" s="15" t="s">
        <v>8</v>
      </c>
      <c r="E10" s="16" t="s">
        <v>9</v>
      </c>
      <c r="F10" s="13">
        <v>3</v>
      </c>
      <c r="G10" s="30"/>
      <c r="H10" s="33">
        <f>MIN(I10,SUMPRODUCT(F10:F13,G10:G13))</f>
        <v>0</v>
      </c>
      <c r="I10" s="40">
        <v>5</v>
      </c>
    </row>
    <row r="11" spans="2:9" ht="31">
      <c r="B11" s="40"/>
      <c r="C11" s="13">
        <v>4</v>
      </c>
      <c r="D11" s="15" t="s">
        <v>10</v>
      </c>
      <c r="E11" s="16" t="s">
        <v>9</v>
      </c>
      <c r="F11" s="13">
        <v>1.5</v>
      </c>
      <c r="G11" s="30"/>
      <c r="H11" s="33"/>
      <c r="I11" s="40"/>
    </row>
    <row r="12" spans="2:9" ht="15.75">
      <c r="B12" s="40"/>
      <c r="C12" s="13">
        <v>5</v>
      </c>
      <c r="D12" s="15" t="s">
        <v>11</v>
      </c>
      <c r="E12" s="13" t="s">
        <v>12</v>
      </c>
      <c r="F12" s="13">
        <v>1</v>
      </c>
      <c r="G12" s="30"/>
      <c r="H12" s="33"/>
      <c r="I12" s="40"/>
    </row>
    <row r="13" spans="2:9" ht="15.75">
      <c r="B13" s="40"/>
      <c r="C13" s="13">
        <v>6</v>
      </c>
      <c r="D13" s="15" t="s">
        <v>13</v>
      </c>
      <c r="E13" s="13" t="s">
        <v>12</v>
      </c>
      <c r="F13" s="13">
        <v>0.5</v>
      </c>
      <c r="G13" s="30"/>
      <c r="H13" s="33"/>
      <c r="I13" s="40"/>
    </row>
    <row r="14" spans="2:9" ht="15.75">
      <c r="B14" s="40" t="s">
        <v>14</v>
      </c>
      <c r="C14" s="13">
        <v>7</v>
      </c>
      <c r="D14" s="15" t="s">
        <v>15</v>
      </c>
      <c r="E14" s="13" t="s">
        <v>16</v>
      </c>
      <c r="F14" s="13">
        <v>2</v>
      </c>
      <c r="G14" s="30"/>
      <c r="H14" s="33">
        <f>MIN(I14,SUMPRODUCT(F14:F25,G14:G25))</f>
        <v>0</v>
      </c>
      <c r="I14" s="45">
        <v>55</v>
      </c>
    </row>
    <row r="15" spans="2:9" ht="15.75">
      <c r="B15" s="40"/>
      <c r="C15" s="13">
        <v>8</v>
      </c>
      <c r="D15" s="15" t="s">
        <v>17</v>
      </c>
      <c r="E15" s="13" t="s">
        <v>18</v>
      </c>
      <c r="F15" s="13">
        <v>1</v>
      </c>
      <c r="G15" s="30"/>
      <c r="H15" s="33"/>
      <c r="I15" s="45"/>
    </row>
    <row r="16" spans="2:9" ht="15.75">
      <c r="B16" s="40"/>
      <c r="C16" s="13">
        <v>9</v>
      </c>
      <c r="D16" s="15" t="s">
        <v>142</v>
      </c>
      <c r="E16" s="13" t="s">
        <v>19</v>
      </c>
      <c r="F16" s="13">
        <v>1.5</v>
      </c>
      <c r="G16" s="30"/>
      <c r="H16" s="33"/>
      <c r="I16" s="45"/>
    </row>
    <row r="17" spans="2:9" ht="15.75">
      <c r="B17" s="40"/>
      <c r="C17" s="13">
        <v>10</v>
      </c>
      <c r="D17" s="15" t="s">
        <v>20</v>
      </c>
      <c r="E17" s="13" t="s">
        <v>19</v>
      </c>
      <c r="F17" s="13">
        <v>1</v>
      </c>
      <c r="G17" s="30"/>
      <c r="H17" s="33"/>
      <c r="I17" s="45"/>
    </row>
    <row r="18" spans="2:9" ht="15.75">
      <c r="B18" s="40"/>
      <c r="C18" s="13">
        <v>11</v>
      </c>
      <c r="D18" s="15" t="s">
        <v>132</v>
      </c>
      <c r="E18" s="13" t="s">
        <v>19</v>
      </c>
      <c r="F18" s="13">
        <v>0.75</v>
      </c>
      <c r="G18" s="30"/>
      <c r="H18" s="33"/>
      <c r="I18" s="45"/>
    </row>
    <row r="19" spans="2:9" ht="15.75">
      <c r="B19" s="40"/>
      <c r="C19" s="13">
        <v>12</v>
      </c>
      <c r="D19" s="15" t="s">
        <v>133</v>
      </c>
      <c r="E19" s="13" t="s">
        <v>21</v>
      </c>
      <c r="F19" s="13">
        <v>0.75</v>
      </c>
      <c r="G19" s="30"/>
      <c r="H19" s="33"/>
      <c r="I19" s="45"/>
    </row>
    <row r="20" spans="2:9" ht="15.75">
      <c r="B20" s="40"/>
      <c r="C20" s="13">
        <v>13</v>
      </c>
      <c r="D20" s="15" t="s">
        <v>134</v>
      </c>
      <c r="E20" s="13" t="s">
        <v>21</v>
      </c>
      <c r="F20" s="13">
        <v>0.5</v>
      </c>
      <c r="G20" s="30"/>
      <c r="H20" s="33"/>
      <c r="I20" s="45"/>
    </row>
    <row r="21" spans="2:9" ht="15.75">
      <c r="B21" s="40"/>
      <c r="C21" s="13">
        <v>14</v>
      </c>
      <c r="D21" s="15" t="s">
        <v>135</v>
      </c>
      <c r="E21" s="13" t="s">
        <v>22</v>
      </c>
      <c r="F21" s="13">
        <v>0.25</v>
      </c>
      <c r="G21" s="30"/>
      <c r="H21" s="33"/>
      <c r="I21" s="45"/>
    </row>
    <row r="22" spans="2:9" ht="15.75">
      <c r="B22" s="40"/>
      <c r="C22" s="13">
        <v>15</v>
      </c>
      <c r="D22" s="15" t="s">
        <v>136</v>
      </c>
      <c r="E22" s="13" t="s">
        <v>23</v>
      </c>
      <c r="F22" s="13">
        <v>0.25</v>
      </c>
      <c r="G22" s="30"/>
      <c r="H22" s="33"/>
      <c r="I22" s="45"/>
    </row>
    <row r="23" spans="2:9" ht="15.75">
      <c r="B23" s="40"/>
      <c r="C23" s="13">
        <v>16</v>
      </c>
      <c r="D23" s="15" t="s">
        <v>24</v>
      </c>
      <c r="E23" s="13" t="s">
        <v>25</v>
      </c>
      <c r="F23" s="13">
        <v>2</v>
      </c>
      <c r="G23" s="30"/>
      <c r="H23" s="33"/>
      <c r="I23" s="45"/>
    </row>
    <row r="24" spans="2:9" ht="15.75">
      <c r="B24" s="40"/>
      <c r="C24" s="13">
        <v>17</v>
      </c>
      <c r="D24" s="15" t="s">
        <v>26</v>
      </c>
      <c r="E24" s="13" t="s">
        <v>27</v>
      </c>
      <c r="F24" s="13">
        <v>2</v>
      </c>
      <c r="G24" s="30"/>
      <c r="H24" s="33"/>
      <c r="I24" s="45"/>
    </row>
    <row r="25" spans="2:9" ht="15.75">
      <c r="B25" s="40"/>
      <c r="C25" s="13">
        <v>18</v>
      </c>
      <c r="D25" s="15" t="s">
        <v>143</v>
      </c>
      <c r="E25" s="13" t="s">
        <v>28</v>
      </c>
      <c r="F25" s="13">
        <v>0.1</v>
      </c>
      <c r="G25" s="30"/>
      <c r="H25" s="33"/>
      <c r="I25" s="45"/>
    </row>
    <row r="26" spans="2:9" ht="15.75">
      <c r="B26" s="37" t="s">
        <v>140</v>
      </c>
      <c r="C26" s="13">
        <v>19</v>
      </c>
      <c r="D26" s="15" t="s">
        <v>29</v>
      </c>
      <c r="E26" s="13" t="s">
        <v>30</v>
      </c>
      <c r="F26" s="13">
        <v>1.5</v>
      </c>
      <c r="G26" s="30"/>
      <c r="H26" s="33">
        <f>MIN(I26,SUMPRODUCT(F26:F35,G26:G35))</f>
        <v>0</v>
      </c>
      <c r="I26" s="40">
        <v>10</v>
      </c>
    </row>
    <row r="27" spans="2:9" ht="15.75">
      <c r="B27" s="38"/>
      <c r="C27" s="13">
        <v>20</v>
      </c>
      <c r="D27" s="15" t="s">
        <v>31</v>
      </c>
      <c r="E27" s="13" t="s">
        <v>30</v>
      </c>
      <c r="F27" s="13">
        <v>0.75</v>
      </c>
      <c r="G27" s="30"/>
      <c r="H27" s="33"/>
      <c r="I27" s="40"/>
    </row>
    <row r="28" spans="2:9" ht="15.75">
      <c r="B28" s="38"/>
      <c r="C28" s="13">
        <v>21</v>
      </c>
      <c r="D28" s="15" t="s">
        <v>157</v>
      </c>
      <c r="E28" s="13" t="s">
        <v>30</v>
      </c>
      <c r="F28" s="13">
        <v>0.5</v>
      </c>
      <c r="G28" s="30"/>
      <c r="H28" s="33"/>
      <c r="I28" s="40"/>
    </row>
    <row r="29" spans="2:9" ht="15.75">
      <c r="B29" s="38"/>
      <c r="C29" s="13">
        <v>22</v>
      </c>
      <c r="D29" s="15" t="s">
        <v>141</v>
      </c>
      <c r="E29" s="13" t="s">
        <v>32</v>
      </c>
      <c r="F29" s="13">
        <v>1.5</v>
      </c>
      <c r="G29" s="30"/>
      <c r="H29" s="33"/>
      <c r="I29" s="40"/>
    </row>
    <row r="30" spans="2:9" ht="15.75">
      <c r="B30" s="38"/>
      <c r="C30" s="13">
        <v>23</v>
      </c>
      <c r="D30" s="15" t="s">
        <v>144</v>
      </c>
      <c r="E30" s="13" t="s">
        <v>158</v>
      </c>
      <c r="F30" s="13">
        <v>1.5</v>
      </c>
      <c r="G30" s="30"/>
      <c r="H30" s="33"/>
      <c r="I30" s="40"/>
    </row>
    <row r="31" spans="2:9" ht="15.75">
      <c r="B31" s="38"/>
      <c r="C31" s="13">
        <v>24</v>
      </c>
      <c r="D31" s="15" t="s">
        <v>33</v>
      </c>
      <c r="E31" s="13" t="s">
        <v>32</v>
      </c>
      <c r="F31" s="13">
        <v>1</v>
      </c>
      <c r="G31" s="30"/>
      <c r="H31" s="33"/>
      <c r="I31" s="40"/>
    </row>
    <row r="32" spans="2:9" ht="15.75">
      <c r="B32" s="38"/>
      <c r="C32" s="13">
        <v>25</v>
      </c>
      <c r="D32" s="15" t="s">
        <v>159</v>
      </c>
      <c r="E32" s="13" t="s">
        <v>158</v>
      </c>
      <c r="F32" s="13">
        <v>1</v>
      </c>
      <c r="G32" s="30"/>
      <c r="H32" s="33"/>
      <c r="I32" s="40"/>
    </row>
    <row r="33" spans="2:9" ht="15.75">
      <c r="B33" s="38"/>
      <c r="C33" s="13">
        <v>26</v>
      </c>
      <c r="D33" s="15" t="s">
        <v>145</v>
      </c>
      <c r="E33" s="13" t="s">
        <v>19</v>
      </c>
      <c r="F33" s="13">
        <v>0.5</v>
      </c>
      <c r="G33" s="30"/>
      <c r="H33" s="33"/>
      <c r="I33" s="40"/>
    </row>
    <row r="34" spans="2:9" ht="15.75">
      <c r="B34" s="38"/>
      <c r="C34" s="13">
        <v>27</v>
      </c>
      <c r="D34" s="15" t="s">
        <v>34</v>
      </c>
      <c r="E34" s="13" t="s">
        <v>19</v>
      </c>
      <c r="F34" s="13">
        <v>0.35</v>
      </c>
      <c r="G34" s="30"/>
      <c r="H34" s="33"/>
      <c r="I34" s="40"/>
    </row>
    <row r="35" spans="2:9" ht="15.75">
      <c r="B35" s="39"/>
      <c r="C35" s="13">
        <v>28</v>
      </c>
      <c r="D35" s="15" t="s">
        <v>35</v>
      </c>
      <c r="E35" s="13" t="s">
        <v>19</v>
      </c>
      <c r="F35" s="13">
        <v>0.25</v>
      </c>
      <c r="G35" s="30"/>
      <c r="H35" s="33"/>
      <c r="I35" s="40"/>
    </row>
    <row r="36" spans="2:9" ht="15.75">
      <c r="B36" s="37" t="s">
        <v>36</v>
      </c>
      <c r="C36" s="13">
        <v>29</v>
      </c>
      <c r="D36" s="15" t="s">
        <v>37</v>
      </c>
      <c r="E36" s="13" t="s">
        <v>38</v>
      </c>
      <c r="F36" s="13">
        <v>2</v>
      </c>
      <c r="G36" s="30"/>
      <c r="H36" s="33">
        <f>MIN(I36,SUMPRODUCT(F36:F39,G36:G39))</f>
        <v>0</v>
      </c>
      <c r="I36" s="40">
        <v>10</v>
      </c>
    </row>
    <row r="37" spans="2:9" ht="15.75">
      <c r="B37" s="38"/>
      <c r="C37" s="13">
        <v>30</v>
      </c>
      <c r="D37" s="15" t="s">
        <v>39</v>
      </c>
      <c r="E37" s="13" t="s">
        <v>38</v>
      </c>
      <c r="F37" s="13">
        <v>1</v>
      </c>
      <c r="G37" s="30"/>
      <c r="H37" s="33"/>
      <c r="I37" s="40"/>
    </row>
    <row r="38" spans="2:9" ht="15.75">
      <c r="B38" s="38"/>
      <c r="C38" s="13">
        <v>31</v>
      </c>
      <c r="D38" s="15" t="s">
        <v>40</v>
      </c>
      <c r="E38" s="13" t="s">
        <v>32</v>
      </c>
      <c r="F38" s="13">
        <v>2</v>
      </c>
      <c r="G38" s="30"/>
      <c r="H38" s="33"/>
      <c r="I38" s="40"/>
    </row>
    <row r="39" spans="2:9" ht="15.75">
      <c r="B39" s="39"/>
      <c r="C39" s="13">
        <v>32</v>
      </c>
      <c r="D39" s="15" t="s">
        <v>41</v>
      </c>
      <c r="E39" s="13" t="s">
        <v>32</v>
      </c>
      <c r="F39" s="13">
        <v>1</v>
      </c>
      <c r="G39" s="30"/>
      <c r="H39" s="33"/>
      <c r="I39" s="40"/>
    </row>
    <row r="40" spans="2:9" ht="15.75">
      <c r="B40" s="45" t="s">
        <v>42</v>
      </c>
      <c r="C40" s="13">
        <v>33</v>
      </c>
      <c r="D40" s="15" t="s">
        <v>43</v>
      </c>
      <c r="E40" s="13" t="s">
        <v>44</v>
      </c>
      <c r="F40" s="13">
        <v>5</v>
      </c>
      <c r="G40" s="30"/>
      <c r="H40" s="33">
        <f>MIN(I40,SUMPRODUCT(F40:F44,G40:G44))</f>
        <v>0</v>
      </c>
      <c r="I40" s="45">
        <v>10</v>
      </c>
    </row>
    <row r="41" spans="2:9" ht="15.75">
      <c r="B41" s="45"/>
      <c r="C41" s="13">
        <v>34</v>
      </c>
      <c r="D41" s="15" t="s">
        <v>45</v>
      </c>
      <c r="E41" s="13" t="s">
        <v>46</v>
      </c>
      <c r="F41" s="13">
        <v>2.5</v>
      </c>
      <c r="G41" s="30"/>
      <c r="H41" s="33"/>
      <c r="I41" s="45"/>
    </row>
    <row r="42" spans="2:9" ht="15.75">
      <c r="B42" s="45"/>
      <c r="C42" s="13">
        <v>35</v>
      </c>
      <c r="D42" s="15" t="s">
        <v>47</v>
      </c>
      <c r="E42" s="13" t="s">
        <v>48</v>
      </c>
      <c r="F42" s="13">
        <v>1.5</v>
      </c>
      <c r="G42" s="30"/>
      <c r="H42" s="33"/>
      <c r="I42" s="45"/>
    </row>
    <row r="43" spans="2:9" ht="15.75">
      <c r="B43" s="45"/>
      <c r="C43" s="13">
        <v>36</v>
      </c>
      <c r="D43" s="15" t="s">
        <v>49</v>
      </c>
      <c r="E43" s="13" t="s">
        <v>48</v>
      </c>
      <c r="F43" s="13">
        <v>1</v>
      </c>
      <c r="G43" s="30"/>
      <c r="H43" s="33"/>
      <c r="I43" s="45"/>
    </row>
    <row r="44" spans="2:9" ht="15.75">
      <c r="B44" s="45"/>
      <c r="C44" s="13">
        <v>37</v>
      </c>
      <c r="D44" s="19" t="s">
        <v>50</v>
      </c>
      <c r="E44" s="17" t="s">
        <v>51</v>
      </c>
      <c r="F44" s="13">
        <v>0.5</v>
      </c>
      <c r="G44" s="30"/>
      <c r="H44" s="33"/>
      <c r="I44" s="45"/>
    </row>
    <row r="45" spans="2:9" ht="46.5">
      <c r="B45" s="18" t="s">
        <v>52</v>
      </c>
      <c r="C45" s="13">
        <v>38</v>
      </c>
      <c r="D45" s="19" t="s">
        <v>53</v>
      </c>
      <c r="E45" s="17" t="s">
        <v>32</v>
      </c>
      <c r="F45" s="13">
        <v>0.5</v>
      </c>
      <c r="G45" s="30"/>
      <c r="H45" s="14">
        <f>MIN(I45,F45*G45)</f>
        <v>0</v>
      </c>
      <c r="I45" s="17">
        <v>5</v>
      </c>
    </row>
    <row r="46" spans="2:10" ht="15.75">
      <c r="B46" s="34" t="s">
        <v>54</v>
      </c>
      <c r="C46" s="35"/>
      <c r="D46" s="35"/>
      <c r="E46" s="35"/>
      <c r="F46" s="35"/>
      <c r="G46" s="36"/>
      <c r="H46" s="5">
        <f>MIN(I46,SUM(H8:H45))</f>
        <v>0</v>
      </c>
      <c r="I46" s="12">
        <v>100</v>
      </c>
      <c r="J46" s="9" t="s">
        <v>148</v>
      </c>
    </row>
    <row r="47" ht="15.75">
      <c r="C47" s="20"/>
    </row>
    <row r="48" spans="2:6" ht="15.75">
      <c r="B48" s="10"/>
      <c r="D48" s="46" t="s">
        <v>161</v>
      </c>
      <c r="E48" s="47"/>
      <c r="F48" s="11"/>
    </row>
    <row r="49" ht="15.75">
      <c r="B49" s="11"/>
    </row>
    <row r="50" spans="2:9" ht="15.75">
      <c r="B50" s="21" t="s">
        <v>0</v>
      </c>
      <c r="C50" s="12" t="s">
        <v>1</v>
      </c>
      <c r="D50" s="12" t="s">
        <v>2</v>
      </c>
      <c r="E50" s="12" t="s">
        <v>3</v>
      </c>
      <c r="F50" s="12" t="s">
        <v>4</v>
      </c>
      <c r="G50" s="12" t="s">
        <v>3</v>
      </c>
      <c r="H50" s="12" t="s">
        <v>147</v>
      </c>
      <c r="I50" s="12" t="s">
        <v>5</v>
      </c>
    </row>
    <row r="51" spans="2:9" ht="24" customHeight="1">
      <c r="B51" s="41" t="s">
        <v>56</v>
      </c>
      <c r="C51" s="13">
        <v>1</v>
      </c>
      <c r="D51" s="19" t="s">
        <v>57</v>
      </c>
      <c r="E51" s="17" t="s">
        <v>58</v>
      </c>
      <c r="F51" s="13">
        <v>2</v>
      </c>
      <c r="G51" s="30"/>
      <c r="H51" s="33">
        <f>MIN(I51,SUMPRODUCT(F51:F54,G51:G54))</f>
        <v>0</v>
      </c>
      <c r="I51" s="44">
        <v>50</v>
      </c>
    </row>
    <row r="52" spans="2:9" ht="31">
      <c r="B52" s="42"/>
      <c r="C52" s="13">
        <v>2</v>
      </c>
      <c r="D52" s="19" t="s">
        <v>137</v>
      </c>
      <c r="E52" s="17" t="s">
        <v>59</v>
      </c>
      <c r="F52" s="13">
        <v>2</v>
      </c>
      <c r="G52" s="31"/>
      <c r="H52" s="33"/>
      <c r="I52" s="44"/>
    </row>
    <row r="53" spans="2:9" ht="31">
      <c r="B53" s="42"/>
      <c r="C53" s="13">
        <v>3</v>
      </c>
      <c r="D53" s="19" t="s">
        <v>138</v>
      </c>
      <c r="E53" s="17" t="s">
        <v>59</v>
      </c>
      <c r="F53" s="13">
        <v>1.5</v>
      </c>
      <c r="G53" s="31"/>
      <c r="H53" s="33"/>
      <c r="I53" s="44"/>
    </row>
    <row r="54" spans="2:9" ht="15.75">
      <c r="B54" s="43"/>
      <c r="C54" s="13">
        <v>4</v>
      </c>
      <c r="D54" s="19" t="s">
        <v>139</v>
      </c>
      <c r="E54" s="17" t="s">
        <v>59</v>
      </c>
      <c r="F54" s="13">
        <v>1</v>
      </c>
      <c r="G54" s="31"/>
      <c r="H54" s="33"/>
      <c r="I54" s="44"/>
    </row>
    <row r="55" spans="2:9" ht="15.75">
      <c r="B55" s="40" t="s">
        <v>60</v>
      </c>
      <c r="C55" s="13">
        <v>5</v>
      </c>
      <c r="D55" s="19" t="s">
        <v>61</v>
      </c>
      <c r="E55" s="17" t="s">
        <v>44</v>
      </c>
      <c r="F55" s="13">
        <v>2</v>
      </c>
      <c r="G55" s="30"/>
      <c r="H55" s="33">
        <f>MIN(I55,SUMPRODUCT(F55:F60,G55:G60))</f>
        <v>0</v>
      </c>
      <c r="I55" s="45">
        <v>30</v>
      </c>
    </row>
    <row r="56" spans="2:9" ht="15.75">
      <c r="B56" s="40"/>
      <c r="C56" s="13">
        <v>6</v>
      </c>
      <c r="D56" s="19" t="s">
        <v>62</v>
      </c>
      <c r="E56" s="17" t="s">
        <v>46</v>
      </c>
      <c r="F56" s="13">
        <v>1</v>
      </c>
      <c r="G56" s="30"/>
      <c r="H56" s="33"/>
      <c r="I56" s="45"/>
    </row>
    <row r="57" spans="2:9" ht="15.75">
      <c r="B57" s="40"/>
      <c r="C57" s="13">
        <v>7</v>
      </c>
      <c r="D57" s="19" t="s">
        <v>63</v>
      </c>
      <c r="E57" s="17" t="s">
        <v>44</v>
      </c>
      <c r="F57" s="13">
        <v>1</v>
      </c>
      <c r="G57" s="30"/>
      <c r="H57" s="33"/>
      <c r="I57" s="45"/>
    </row>
    <row r="58" spans="2:9" ht="15.75">
      <c r="B58" s="40"/>
      <c r="C58" s="13">
        <v>8</v>
      </c>
      <c r="D58" s="19" t="s">
        <v>64</v>
      </c>
      <c r="E58" s="17" t="s">
        <v>46</v>
      </c>
      <c r="F58" s="13">
        <v>0.5</v>
      </c>
      <c r="G58" s="30"/>
      <c r="H58" s="33"/>
      <c r="I58" s="45"/>
    </row>
    <row r="59" spans="2:9" ht="15.75">
      <c r="B59" s="40"/>
      <c r="C59" s="13">
        <v>9</v>
      </c>
      <c r="D59" s="19" t="s">
        <v>65</v>
      </c>
      <c r="E59" s="17" t="s">
        <v>44</v>
      </c>
      <c r="F59" s="13">
        <v>0.5</v>
      </c>
      <c r="G59" s="30"/>
      <c r="H59" s="33"/>
      <c r="I59" s="45"/>
    </row>
    <row r="60" spans="2:9" ht="15.75">
      <c r="B60" s="40"/>
      <c r="C60" s="13">
        <v>10</v>
      </c>
      <c r="D60" s="19" t="s">
        <v>66</v>
      </c>
      <c r="E60" s="17" t="s">
        <v>46</v>
      </c>
      <c r="F60" s="13">
        <v>0.25</v>
      </c>
      <c r="G60" s="30"/>
      <c r="H60" s="33"/>
      <c r="I60" s="45"/>
    </row>
    <row r="61" spans="2:9" ht="15.75">
      <c r="B61" s="40" t="s">
        <v>67</v>
      </c>
      <c r="C61" s="13">
        <v>11</v>
      </c>
      <c r="D61" s="19" t="s">
        <v>68</v>
      </c>
      <c r="E61" s="17" t="s">
        <v>48</v>
      </c>
      <c r="F61" s="13">
        <v>1</v>
      </c>
      <c r="G61" s="30"/>
      <c r="H61" s="33">
        <f>MIN(I61,SUMPRODUCT(F61:F63,G61:G63))</f>
        <v>0</v>
      </c>
      <c r="I61" s="45">
        <v>30</v>
      </c>
    </row>
    <row r="62" spans="2:9" ht="15.75">
      <c r="B62" s="40"/>
      <c r="C62" s="13">
        <v>12</v>
      </c>
      <c r="D62" s="19" t="s">
        <v>69</v>
      </c>
      <c r="E62" s="17" t="s">
        <v>48</v>
      </c>
      <c r="F62" s="13">
        <v>0.5</v>
      </c>
      <c r="G62" s="30"/>
      <c r="H62" s="33"/>
      <c r="I62" s="45"/>
    </row>
    <row r="63" spans="2:9" ht="15.75">
      <c r="B63" s="40"/>
      <c r="C63" s="13">
        <v>13</v>
      </c>
      <c r="D63" s="19" t="s">
        <v>70</v>
      </c>
      <c r="E63" s="17" t="s">
        <v>48</v>
      </c>
      <c r="F63" s="13">
        <v>0.25</v>
      </c>
      <c r="G63" s="30"/>
      <c r="H63" s="33"/>
      <c r="I63" s="45"/>
    </row>
    <row r="64" spans="2:9" ht="15.75">
      <c r="B64" s="40" t="s">
        <v>71</v>
      </c>
      <c r="C64" s="13">
        <v>14</v>
      </c>
      <c r="D64" s="19" t="s">
        <v>72</v>
      </c>
      <c r="E64" s="17" t="s">
        <v>73</v>
      </c>
      <c r="F64" s="13">
        <v>1</v>
      </c>
      <c r="G64" s="30"/>
      <c r="H64" s="33">
        <f>MIN(I64,SUMPRODUCT(F64:F66,G64:G66))</f>
        <v>0</v>
      </c>
      <c r="I64" s="40">
        <v>10</v>
      </c>
    </row>
    <row r="65" spans="2:9" ht="15.75">
      <c r="B65" s="40"/>
      <c r="C65" s="13">
        <v>15</v>
      </c>
      <c r="D65" s="19" t="s">
        <v>74</v>
      </c>
      <c r="E65" s="17" t="s">
        <v>73</v>
      </c>
      <c r="F65" s="13">
        <v>0.5</v>
      </c>
      <c r="G65" s="30"/>
      <c r="H65" s="33"/>
      <c r="I65" s="40"/>
    </row>
    <row r="66" spans="2:9" ht="15.75">
      <c r="B66" s="40"/>
      <c r="C66" s="13">
        <v>16</v>
      </c>
      <c r="D66" s="19" t="s">
        <v>75</v>
      </c>
      <c r="E66" s="17" t="s">
        <v>76</v>
      </c>
      <c r="F66" s="13">
        <v>2</v>
      </c>
      <c r="G66" s="30"/>
      <c r="H66" s="33"/>
      <c r="I66" s="40"/>
    </row>
    <row r="67" spans="2:10" ht="15.75">
      <c r="B67" s="34" t="s">
        <v>54</v>
      </c>
      <c r="C67" s="35"/>
      <c r="D67" s="35"/>
      <c r="E67" s="35"/>
      <c r="F67" s="35"/>
      <c r="G67" s="36"/>
      <c r="H67" s="5">
        <f>MIN(I67,SUM(H51:H66))</f>
        <v>0</v>
      </c>
      <c r="I67" s="12">
        <v>100</v>
      </c>
      <c r="J67" s="9" t="s">
        <v>55</v>
      </c>
    </row>
    <row r="68" ht="15.75">
      <c r="C68" s="20"/>
    </row>
    <row r="69" spans="4:6" ht="15.75">
      <c r="D69" s="46" t="s">
        <v>162</v>
      </c>
      <c r="E69" s="47"/>
      <c r="F69" s="11"/>
    </row>
    <row r="70" ht="15.75">
      <c r="B70" s="11"/>
    </row>
    <row r="71" spans="2:9" ht="15.75">
      <c r="B71" s="21" t="s">
        <v>0</v>
      </c>
      <c r="C71" s="12" t="s">
        <v>1</v>
      </c>
      <c r="D71" s="12" t="s">
        <v>2</v>
      </c>
      <c r="E71" s="12" t="s">
        <v>3</v>
      </c>
      <c r="F71" s="12" t="s">
        <v>4</v>
      </c>
      <c r="G71" s="12" t="s">
        <v>3</v>
      </c>
      <c r="H71" s="12" t="s">
        <v>147</v>
      </c>
      <c r="I71" s="12" t="s">
        <v>5</v>
      </c>
    </row>
    <row r="72" spans="2:9" ht="15.75">
      <c r="B72" s="40" t="s">
        <v>78</v>
      </c>
      <c r="C72" s="13">
        <v>1</v>
      </c>
      <c r="D72" s="19" t="s">
        <v>79</v>
      </c>
      <c r="E72" s="17" t="s">
        <v>32</v>
      </c>
      <c r="F72" s="13">
        <v>10</v>
      </c>
      <c r="G72" s="30"/>
      <c r="H72" s="33">
        <f>MIN(I72,SUMPRODUCT(F72:F74,G72:G74))</f>
        <v>0</v>
      </c>
      <c r="I72" s="40">
        <v>20</v>
      </c>
    </row>
    <row r="73" spans="2:9" ht="15.75">
      <c r="B73" s="40"/>
      <c r="C73" s="13">
        <v>2</v>
      </c>
      <c r="D73" s="19" t="s">
        <v>80</v>
      </c>
      <c r="E73" s="17" t="s">
        <v>32</v>
      </c>
      <c r="F73" s="13">
        <v>8</v>
      </c>
      <c r="G73" s="30"/>
      <c r="H73" s="33"/>
      <c r="I73" s="40"/>
    </row>
    <row r="74" spans="2:9" ht="15.75">
      <c r="B74" s="40"/>
      <c r="C74" s="13">
        <v>3</v>
      </c>
      <c r="D74" s="19" t="s">
        <v>81</v>
      </c>
      <c r="E74" s="17" t="s">
        <v>32</v>
      </c>
      <c r="F74" s="13">
        <v>6</v>
      </c>
      <c r="G74" s="30"/>
      <c r="H74" s="33"/>
      <c r="I74" s="40"/>
    </row>
    <row r="75" spans="2:9" ht="15.75">
      <c r="B75" s="37" t="s">
        <v>82</v>
      </c>
      <c r="C75" s="13">
        <v>4</v>
      </c>
      <c r="D75" s="19" t="s">
        <v>83</v>
      </c>
      <c r="E75" s="17" t="s">
        <v>32</v>
      </c>
      <c r="F75" s="13">
        <v>10</v>
      </c>
      <c r="G75" s="30"/>
      <c r="H75" s="33">
        <f>MIN(I75,SUMPRODUCT(F75:F82,G75:G82))</f>
        <v>0</v>
      </c>
      <c r="I75" s="40">
        <v>35</v>
      </c>
    </row>
    <row r="76" spans="2:9" ht="15.75">
      <c r="B76" s="38"/>
      <c r="C76" s="13">
        <v>5</v>
      </c>
      <c r="D76" s="19" t="s">
        <v>84</v>
      </c>
      <c r="E76" s="17" t="s">
        <v>32</v>
      </c>
      <c r="F76" s="13">
        <v>8</v>
      </c>
      <c r="G76" s="30"/>
      <c r="H76" s="33"/>
      <c r="I76" s="40"/>
    </row>
    <row r="77" spans="2:9" ht="15.75">
      <c r="B77" s="38"/>
      <c r="C77" s="13">
        <v>6</v>
      </c>
      <c r="D77" s="19" t="s">
        <v>85</v>
      </c>
      <c r="E77" s="17" t="s">
        <v>32</v>
      </c>
      <c r="F77" s="13">
        <v>8</v>
      </c>
      <c r="G77" s="30"/>
      <c r="H77" s="33"/>
      <c r="I77" s="40"/>
    </row>
    <row r="78" spans="2:9" ht="15.75">
      <c r="B78" s="38"/>
      <c r="C78" s="13">
        <v>7</v>
      </c>
      <c r="D78" s="19" t="s">
        <v>86</v>
      </c>
      <c r="E78" s="17" t="s">
        <v>32</v>
      </c>
      <c r="F78" s="13">
        <v>6</v>
      </c>
      <c r="G78" s="30"/>
      <c r="H78" s="33"/>
      <c r="I78" s="40"/>
    </row>
    <row r="79" spans="2:9" ht="15.75">
      <c r="B79" s="38"/>
      <c r="C79" s="13">
        <v>8</v>
      </c>
      <c r="D79" s="19" t="s">
        <v>87</v>
      </c>
      <c r="E79" s="17" t="s">
        <v>32</v>
      </c>
      <c r="F79" s="13">
        <v>4</v>
      </c>
      <c r="G79" s="30"/>
      <c r="H79" s="33"/>
      <c r="I79" s="40"/>
    </row>
    <row r="80" spans="2:9" ht="15.75">
      <c r="B80" s="38"/>
      <c r="C80" s="13">
        <v>9</v>
      </c>
      <c r="D80" s="19" t="s">
        <v>88</v>
      </c>
      <c r="E80" s="17" t="s">
        <v>32</v>
      </c>
      <c r="F80" s="13">
        <v>3</v>
      </c>
      <c r="G80" s="30"/>
      <c r="H80" s="33"/>
      <c r="I80" s="40"/>
    </row>
    <row r="81" spans="2:9" ht="15.75">
      <c r="B81" s="38"/>
      <c r="C81" s="13">
        <v>10</v>
      </c>
      <c r="D81" s="19" t="s">
        <v>89</v>
      </c>
      <c r="E81" s="17" t="s">
        <v>32</v>
      </c>
      <c r="F81" s="13">
        <v>2.25</v>
      </c>
      <c r="G81" s="30"/>
      <c r="H81" s="33"/>
      <c r="I81" s="40"/>
    </row>
    <row r="82" spans="2:9" ht="15.75">
      <c r="B82" s="39"/>
      <c r="C82" s="13">
        <v>11</v>
      </c>
      <c r="D82" s="19" t="s">
        <v>90</v>
      </c>
      <c r="E82" s="17" t="s">
        <v>32</v>
      </c>
      <c r="F82" s="13">
        <v>1.5</v>
      </c>
      <c r="G82" s="30"/>
      <c r="H82" s="33"/>
      <c r="I82" s="40"/>
    </row>
    <row r="83" spans="2:9" ht="31">
      <c r="B83" s="37" t="s">
        <v>91</v>
      </c>
      <c r="C83" s="13">
        <v>12</v>
      </c>
      <c r="D83" s="19" t="s">
        <v>92</v>
      </c>
      <c r="E83" s="17" t="s">
        <v>32</v>
      </c>
      <c r="F83" s="13">
        <v>2</v>
      </c>
      <c r="G83" s="30"/>
      <c r="H83" s="33">
        <f>MIN(I83,SUMPRODUCT(F83:F85,G83:G85))</f>
        <v>0</v>
      </c>
      <c r="I83" s="40">
        <v>15</v>
      </c>
    </row>
    <row r="84" spans="2:9" ht="15.75">
      <c r="B84" s="38"/>
      <c r="C84" s="13">
        <v>13</v>
      </c>
      <c r="D84" s="19" t="s">
        <v>93</v>
      </c>
      <c r="E84" s="17" t="s">
        <v>32</v>
      </c>
      <c r="F84" s="13">
        <v>1.5</v>
      </c>
      <c r="G84" s="30"/>
      <c r="H84" s="33"/>
      <c r="I84" s="40"/>
    </row>
    <row r="85" spans="2:9" ht="31">
      <c r="B85" s="39"/>
      <c r="C85" s="13">
        <v>14</v>
      </c>
      <c r="D85" s="19" t="s">
        <v>94</v>
      </c>
      <c r="E85" s="17" t="s">
        <v>32</v>
      </c>
      <c r="F85" s="13">
        <v>1</v>
      </c>
      <c r="G85" s="30"/>
      <c r="H85" s="33"/>
      <c r="I85" s="40"/>
    </row>
    <row r="86" spans="2:9" ht="15.75">
      <c r="B86" s="40" t="s">
        <v>95</v>
      </c>
      <c r="C86" s="13">
        <v>15</v>
      </c>
      <c r="D86" s="19" t="s">
        <v>96</v>
      </c>
      <c r="E86" s="17" t="s">
        <v>32</v>
      </c>
      <c r="F86" s="13">
        <v>3</v>
      </c>
      <c r="G86" s="30"/>
      <c r="H86" s="33">
        <f>MIN(I86,SUMPRODUCT(F86:F92,G86:G92))</f>
        <v>0</v>
      </c>
      <c r="I86" s="40">
        <v>30</v>
      </c>
    </row>
    <row r="87" spans="2:9" ht="15.75">
      <c r="B87" s="40"/>
      <c r="C87" s="13">
        <v>16</v>
      </c>
      <c r="D87" s="19" t="s">
        <v>97</v>
      </c>
      <c r="E87" s="17" t="s">
        <v>32</v>
      </c>
      <c r="F87" s="13">
        <v>1</v>
      </c>
      <c r="G87" s="30"/>
      <c r="H87" s="33"/>
      <c r="I87" s="40"/>
    </row>
    <row r="88" spans="2:9" ht="15.75">
      <c r="B88" s="40"/>
      <c r="C88" s="13">
        <v>17</v>
      </c>
      <c r="D88" s="19" t="s">
        <v>98</v>
      </c>
      <c r="E88" s="17" t="s">
        <v>32</v>
      </c>
      <c r="F88" s="13">
        <v>2</v>
      </c>
      <c r="G88" s="30"/>
      <c r="H88" s="33"/>
      <c r="I88" s="40"/>
    </row>
    <row r="89" spans="2:9" ht="15.75">
      <c r="B89" s="40"/>
      <c r="C89" s="13">
        <v>18</v>
      </c>
      <c r="D89" s="19" t="s">
        <v>99</v>
      </c>
      <c r="E89" s="17" t="s">
        <v>32</v>
      </c>
      <c r="F89" s="13">
        <v>3</v>
      </c>
      <c r="G89" s="30"/>
      <c r="H89" s="33"/>
      <c r="I89" s="40"/>
    </row>
    <row r="90" spans="2:9" ht="15.75">
      <c r="B90" s="40"/>
      <c r="C90" s="13">
        <v>19</v>
      </c>
      <c r="D90" s="19" t="s">
        <v>100</v>
      </c>
      <c r="E90" s="17" t="s">
        <v>32</v>
      </c>
      <c r="F90" s="13">
        <v>2</v>
      </c>
      <c r="G90" s="30"/>
      <c r="H90" s="33"/>
      <c r="I90" s="40"/>
    </row>
    <row r="91" spans="2:9" ht="15.75">
      <c r="B91" s="40"/>
      <c r="C91" s="13">
        <v>20</v>
      </c>
      <c r="D91" s="19" t="s">
        <v>101</v>
      </c>
      <c r="E91" s="17" t="s">
        <v>32</v>
      </c>
      <c r="F91" s="13">
        <v>3</v>
      </c>
      <c r="G91" s="30"/>
      <c r="H91" s="33"/>
      <c r="I91" s="40"/>
    </row>
    <row r="92" spans="2:9" ht="15.75">
      <c r="B92" s="40"/>
      <c r="C92" s="13">
        <v>21</v>
      </c>
      <c r="D92" s="19" t="s">
        <v>146</v>
      </c>
      <c r="E92" s="17" t="s">
        <v>32</v>
      </c>
      <c r="F92" s="13">
        <v>2</v>
      </c>
      <c r="G92" s="30"/>
      <c r="H92" s="33"/>
      <c r="I92" s="40"/>
    </row>
    <row r="93" spans="2:9" ht="46.5">
      <c r="B93" s="37" t="s">
        <v>102</v>
      </c>
      <c r="C93" s="13">
        <v>22</v>
      </c>
      <c r="D93" s="19" t="s">
        <v>103</v>
      </c>
      <c r="E93" s="17" t="s">
        <v>48</v>
      </c>
      <c r="F93" s="13">
        <v>0.5</v>
      </c>
      <c r="G93" s="30"/>
      <c r="H93" s="33">
        <f>MIN(I93,SUMPRODUCT(F93:F103,G93:G103))</f>
        <v>0</v>
      </c>
      <c r="I93" s="40">
        <v>10</v>
      </c>
    </row>
    <row r="94" spans="2:9" ht="15.75">
      <c r="B94" s="38"/>
      <c r="C94" s="13">
        <v>23</v>
      </c>
      <c r="D94" s="19" t="s">
        <v>104</v>
      </c>
      <c r="E94" s="17" t="s">
        <v>48</v>
      </c>
      <c r="F94" s="13">
        <v>0.25</v>
      </c>
      <c r="G94" s="30"/>
      <c r="H94" s="33"/>
      <c r="I94" s="40"/>
    </row>
    <row r="95" spans="2:9" ht="15.75">
      <c r="B95" s="38"/>
      <c r="C95" s="13">
        <v>24</v>
      </c>
      <c r="D95" s="19" t="s">
        <v>105</v>
      </c>
      <c r="E95" s="17" t="s">
        <v>48</v>
      </c>
      <c r="F95" s="13">
        <v>0.15</v>
      </c>
      <c r="G95" s="30"/>
      <c r="H95" s="33"/>
      <c r="I95" s="40"/>
    </row>
    <row r="96" spans="2:9" ht="15.75">
      <c r="B96" s="38"/>
      <c r="C96" s="13">
        <v>25</v>
      </c>
      <c r="D96" s="19" t="s">
        <v>106</v>
      </c>
      <c r="E96" s="17" t="s">
        <v>48</v>
      </c>
      <c r="F96" s="13">
        <v>0.5</v>
      </c>
      <c r="G96" s="30"/>
      <c r="H96" s="33"/>
      <c r="I96" s="40"/>
    </row>
    <row r="97" spans="2:9" ht="15.75">
      <c r="B97" s="38"/>
      <c r="C97" s="13">
        <v>26</v>
      </c>
      <c r="D97" s="19" t="s">
        <v>107</v>
      </c>
      <c r="E97" s="17" t="s">
        <v>48</v>
      </c>
      <c r="F97" s="13">
        <v>0.25</v>
      </c>
      <c r="G97" s="30"/>
      <c r="H97" s="33"/>
      <c r="I97" s="40"/>
    </row>
    <row r="98" spans="2:9" ht="15.75">
      <c r="B98" s="38"/>
      <c r="C98" s="13">
        <v>27</v>
      </c>
      <c r="D98" s="19" t="s">
        <v>108</v>
      </c>
      <c r="E98" s="17" t="s">
        <v>58</v>
      </c>
      <c r="F98" s="13">
        <v>0.5</v>
      </c>
      <c r="G98" s="30"/>
      <c r="H98" s="33"/>
      <c r="I98" s="40"/>
    </row>
    <row r="99" spans="2:9" ht="15.75">
      <c r="B99" s="38"/>
      <c r="C99" s="13">
        <v>28</v>
      </c>
      <c r="D99" s="19" t="s">
        <v>109</v>
      </c>
      <c r="E99" s="17" t="s">
        <v>110</v>
      </c>
      <c r="F99" s="13">
        <v>2</v>
      </c>
      <c r="G99" s="30"/>
      <c r="H99" s="33"/>
      <c r="I99" s="40"/>
    </row>
    <row r="100" spans="2:9" ht="15.75">
      <c r="B100" s="38"/>
      <c r="C100" s="13">
        <v>29</v>
      </c>
      <c r="D100" s="19" t="s">
        <v>111</v>
      </c>
      <c r="E100" s="17" t="s">
        <v>110</v>
      </c>
      <c r="F100" s="13">
        <v>2</v>
      </c>
      <c r="G100" s="30"/>
      <c r="H100" s="33"/>
      <c r="I100" s="40"/>
    </row>
    <row r="101" spans="2:9" ht="15.75">
      <c r="B101" s="38"/>
      <c r="C101" s="13">
        <v>30</v>
      </c>
      <c r="D101" s="19" t="s">
        <v>112</v>
      </c>
      <c r="E101" s="17" t="s">
        <v>110</v>
      </c>
      <c r="F101" s="13">
        <v>1</v>
      </c>
      <c r="G101" s="30"/>
      <c r="H101" s="33"/>
      <c r="I101" s="40"/>
    </row>
    <row r="102" spans="2:9" ht="15.75">
      <c r="B102" s="38"/>
      <c r="C102" s="13">
        <v>31</v>
      </c>
      <c r="D102" s="19" t="s">
        <v>113</v>
      </c>
      <c r="E102" s="17" t="s">
        <v>12</v>
      </c>
      <c r="F102" s="13">
        <v>1</v>
      </c>
      <c r="G102" s="30"/>
      <c r="H102" s="33"/>
      <c r="I102" s="40"/>
    </row>
    <row r="103" spans="2:9" ht="15.75">
      <c r="B103" s="39"/>
      <c r="C103" s="13">
        <v>32</v>
      </c>
      <c r="D103" s="19" t="s">
        <v>114</v>
      </c>
      <c r="E103" s="17" t="s">
        <v>12</v>
      </c>
      <c r="F103" s="13">
        <v>0.25</v>
      </c>
      <c r="G103" s="30"/>
      <c r="H103" s="33"/>
      <c r="I103" s="40"/>
    </row>
    <row r="104" spans="2:9" ht="15.75">
      <c r="B104" s="40" t="s">
        <v>115</v>
      </c>
      <c r="C104" s="13">
        <v>33</v>
      </c>
      <c r="D104" s="19" t="s">
        <v>116</v>
      </c>
      <c r="E104" s="17" t="s">
        <v>32</v>
      </c>
      <c r="F104" s="13">
        <v>1</v>
      </c>
      <c r="G104" s="30"/>
      <c r="H104" s="33">
        <f>MIN(I104,SUMPRODUCT(F104:F113,G104:G113))</f>
        <v>0</v>
      </c>
      <c r="I104" s="40">
        <v>10</v>
      </c>
    </row>
    <row r="105" spans="2:9" ht="15.75">
      <c r="B105" s="40"/>
      <c r="C105" s="13">
        <v>34</v>
      </c>
      <c r="D105" s="19" t="s">
        <v>117</v>
      </c>
      <c r="E105" s="17" t="s">
        <v>32</v>
      </c>
      <c r="F105" s="13">
        <v>1</v>
      </c>
      <c r="G105" s="30"/>
      <c r="H105" s="33"/>
      <c r="I105" s="40"/>
    </row>
    <row r="106" spans="2:9" ht="15.75">
      <c r="B106" s="40"/>
      <c r="C106" s="13">
        <v>35</v>
      </c>
      <c r="D106" s="19" t="s">
        <v>118</v>
      </c>
      <c r="E106" s="17" t="s">
        <v>32</v>
      </c>
      <c r="F106" s="13">
        <v>1</v>
      </c>
      <c r="G106" s="30"/>
      <c r="H106" s="33"/>
      <c r="I106" s="40"/>
    </row>
    <row r="107" spans="2:9" ht="15.75">
      <c r="B107" s="40"/>
      <c r="C107" s="13">
        <v>36</v>
      </c>
      <c r="D107" s="19" t="s">
        <v>119</v>
      </c>
      <c r="E107" s="17" t="s">
        <v>32</v>
      </c>
      <c r="F107" s="13">
        <v>0.5</v>
      </c>
      <c r="G107" s="30"/>
      <c r="H107" s="33"/>
      <c r="I107" s="40"/>
    </row>
    <row r="108" spans="2:9" ht="15.75">
      <c r="B108" s="40"/>
      <c r="C108" s="13">
        <v>37</v>
      </c>
      <c r="D108" s="19" t="s">
        <v>120</v>
      </c>
      <c r="E108" s="17" t="s">
        <v>32</v>
      </c>
      <c r="F108" s="13">
        <v>1.5</v>
      </c>
      <c r="G108" s="30"/>
      <c r="H108" s="33"/>
      <c r="I108" s="40"/>
    </row>
    <row r="109" spans="2:9" ht="15.75">
      <c r="B109" s="40"/>
      <c r="C109" s="13">
        <v>38</v>
      </c>
      <c r="D109" s="19" t="s">
        <v>121</v>
      </c>
      <c r="E109" s="17" t="s">
        <v>32</v>
      </c>
      <c r="F109" s="13">
        <v>0.25</v>
      </c>
      <c r="G109" s="30"/>
      <c r="H109" s="33"/>
      <c r="I109" s="40"/>
    </row>
    <row r="110" spans="2:9" ht="15.75">
      <c r="B110" s="40"/>
      <c r="C110" s="13">
        <v>39</v>
      </c>
      <c r="D110" s="19" t="s">
        <v>122</v>
      </c>
      <c r="E110" s="17" t="s">
        <v>32</v>
      </c>
      <c r="F110" s="13">
        <v>1</v>
      </c>
      <c r="G110" s="30"/>
      <c r="H110" s="33"/>
      <c r="I110" s="40"/>
    </row>
    <row r="111" spans="2:9" ht="15.75">
      <c r="B111" s="40"/>
      <c r="C111" s="13">
        <v>40</v>
      </c>
      <c r="D111" s="19" t="s">
        <v>123</v>
      </c>
      <c r="E111" s="17" t="s">
        <v>32</v>
      </c>
      <c r="F111" s="13">
        <v>0.5</v>
      </c>
      <c r="G111" s="30"/>
      <c r="H111" s="33"/>
      <c r="I111" s="40"/>
    </row>
    <row r="112" spans="2:9" ht="15.75">
      <c r="B112" s="40"/>
      <c r="C112" s="13">
        <v>41</v>
      </c>
      <c r="D112" s="19" t="s">
        <v>124</v>
      </c>
      <c r="E112" s="17" t="s">
        <v>125</v>
      </c>
      <c r="F112" s="13">
        <v>0.5</v>
      </c>
      <c r="G112" s="30"/>
      <c r="H112" s="33"/>
      <c r="I112" s="40"/>
    </row>
    <row r="113" spans="2:9" ht="15.75">
      <c r="B113" s="40"/>
      <c r="C113" s="13">
        <v>42</v>
      </c>
      <c r="D113" s="19" t="s">
        <v>126</v>
      </c>
      <c r="E113" s="17" t="s">
        <v>127</v>
      </c>
      <c r="F113" s="13">
        <v>0.75</v>
      </c>
      <c r="G113" s="30"/>
      <c r="H113" s="33"/>
      <c r="I113" s="40"/>
    </row>
    <row r="114" spans="2:10" ht="15.75">
      <c r="B114" s="34" t="s">
        <v>54</v>
      </c>
      <c r="C114" s="35"/>
      <c r="D114" s="35"/>
      <c r="E114" s="35"/>
      <c r="F114" s="35"/>
      <c r="G114" s="36"/>
      <c r="H114" s="5">
        <f>MIN(I114,SUM(H72:H113))</f>
        <v>0</v>
      </c>
      <c r="I114" s="12">
        <v>100</v>
      </c>
      <c r="J114" s="9" t="s">
        <v>77</v>
      </c>
    </row>
    <row r="116" spans="2:9" ht="15.75">
      <c r="B116" s="22"/>
      <c r="C116" s="23"/>
      <c r="E116" s="24"/>
      <c r="F116" s="25"/>
      <c r="G116" s="9"/>
      <c r="H116" s="5">
        <f>0.45*H46+0.3*H67+0.25*H114</f>
        <v>0</v>
      </c>
      <c r="I116" s="26"/>
    </row>
    <row r="117" spans="2:9" ht="15.75">
      <c r="B117" s="27"/>
      <c r="C117" s="22"/>
      <c r="E117" s="24"/>
      <c r="F117" s="25"/>
      <c r="G117" s="25"/>
      <c r="I117" s="25"/>
    </row>
    <row r="118" spans="2:9" ht="15.75">
      <c r="B118" s="27"/>
      <c r="C118" s="22"/>
      <c r="E118" s="24"/>
      <c r="F118" s="25"/>
      <c r="G118" s="25"/>
      <c r="I118" s="25"/>
    </row>
    <row r="119" spans="2:3" ht="15.75">
      <c r="B119" s="22"/>
      <c r="C119" s="26"/>
    </row>
    <row r="120" spans="2:3" ht="15.75">
      <c r="B120" s="27"/>
      <c r="C120" s="22"/>
    </row>
    <row r="122" ht="15.75">
      <c r="C122" s="23"/>
    </row>
    <row r="123" spans="2:3" ht="15.75">
      <c r="B123" s="27"/>
      <c r="C123" s="22"/>
    </row>
    <row r="124" spans="2:3" ht="15.75">
      <c r="B124" s="27"/>
      <c r="C124" s="22"/>
    </row>
    <row r="125" spans="2:3" ht="15.75">
      <c r="B125" s="27"/>
      <c r="C125" s="22"/>
    </row>
    <row r="126" spans="2:3" ht="15.75">
      <c r="B126" s="27"/>
      <c r="C126" s="22"/>
    </row>
  </sheetData>
  <sheetProtection password="C5C5" sheet="1" objects="1" scenarios="1"/>
  <mergeCells count="57">
    <mergeCell ref="B10:B13"/>
    <mergeCell ref="D5:E5"/>
    <mergeCell ref="B3:C3"/>
    <mergeCell ref="D1:E1"/>
    <mergeCell ref="D3:E3"/>
    <mergeCell ref="B8:B9"/>
    <mergeCell ref="I8:I9"/>
    <mergeCell ref="I10:I13"/>
    <mergeCell ref="I36:I39"/>
    <mergeCell ref="H8:H9"/>
    <mergeCell ref="H14:H25"/>
    <mergeCell ref="H10:H13"/>
    <mergeCell ref="I40:I44"/>
    <mergeCell ref="B14:B25"/>
    <mergeCell ref="I14:I25"/>
    <mergeCell ref="I93:I103"/>
    <mergeCell ref="B83:B85"/>
    <mergeCell ref="I83:I85"/>
    <mergeCell ref="B86:B92"/>
    <mergeCell ref="I86:I92"/>
    <mergeCell ref="H64:H66"/>
    <mergeCell ref="H61:H63"/>
    <mergeCell ref="H55:H60"/>
    <mergeCell ref="H51:H54"/>
    <mergeCell ref="H40:H44"/>
    <mergeCell ref="H36:H39"/>
    <mergeCell ref="H26:H35"/>
    <mergeCell ref="D48:E48"/>
    <mergeCell ref="I104:I113"/>
    <mergeCell ref="B26:B35"/>
    <mergeCell ref="I26:I35"/>
    <mergeCell ref="B72:B74"/>
    <mergeCell ref="I72:I74"/>
    <mergeCell ref="B51:B54"/>
    <mergeCell ref="I51:I54"/>
    <mergeCell ref="B61:B63"/>
    <mergeCell ref="I61:I63"/>
    <mergeCell ref="B64:B66"/>
    <mergeCell ref="I64:I66"/>
    <mergeCell ref="B55:B60"/>
    <mergeCell ref="I55:I60"/>
    <mergeCell ref="B36:B39"/>
    <mergeCell ref="I75:I82"/>
    <mergeCell ref="B40:B44"/>
    <mergeCell ref="H72:H74"/>
    <mergeCell ref="B114:G114"/>
    <mergeCell ref="B67:G67"/>
    <mergeCell ref="B46:G46"/>
    <mergeCell ref="H104:H113"/>
    <mergeCell ref="H93:H103"/>
    <mergeCell ref="H86:H92"/>
    <mergeCell ref="H83:H85"/>
    <mergeCell ref="H75:H82"/>
    <mergeCell ref="B75:B82"/>
    <mergeCell ref="B93:B103"/>
    <mergeCell ref="B104:B113"/>
    <mergeCell ref="D69:E69"/>
  </mergeCells>
  <printOptions/>
  <pageMargins left="0.7" right="0.7" top="0.75" bottom="0.75" header="0.3" footer="0.3"/>
  <pageSetup fitToHeight="0" fitToWidth="1" horizontalDpi="600" verticalDpi="600" orientation="landscape" paperSize="9" scale="61" r:id="rId1"/>
  <rowBreaks count="3" manualBreakCount="3">
    <brk id="47" min="1" max="16383" man="1"/>
    <brk id="68" min="1" max="16383" man="1"/>
    <brk id="115" min="1" max="16383" man="1"/>
  </rowBreaks>
  <ignoredErrors>
    <ignoredError sqref="H51 H55 H64 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A34" sqref="A34"/>
    </sheetView>
  </sheetViews>
  <sheetFormatPr defaultColWidth="10.875" defaultRowHeight="15.75"/>
  <cols>
    <col min="1" max="5" width="20.875" style="4" customWidth="1"/>
    <col min="6" max="16384" width="10.875" style="4" customWidth="1"/>
  </cols>
  <sheetData>
    <row r="2" spans="1:5" ht="50" customHeight="1">
      <c r="A2" s="3" t="s">
        <v>149</v>
      </c>
      <c r="B2" s="2" t="s">
        <v>150</v>
      </c>
      <c r="C2" s="2" t="s">
        <v>153</v>
      </c>
      <c r="D2" s="2" t="s">
        <v>154</v>
      </c>
      <c r="E2" s="3" t="s">
        <v>155</v>
      </c>
    </row>
    <row r="3" spans="1:5" ht="15.75">
      <c r="A3" s="3" t="s">
        <v>151</v>
      </c>
      <c r="B3" s="6">
        <v>0.45</v>
      </c>
      <c r="C3" s="6">
        <v>0.3</v>
      </c>
      <c r="D3" s="6">
        <v>0.25</v>
      </c>
      <c r="E3" s="8">
        <f>SUM(B3:D3)</f>
        <v>1</v>
      </c>
    </row>
    <row r="4" spans="1:5" ht="50" customHeight="1">
      <c r="A4" s="3" t="s">
        <v>152</v>
      </c>
      <c r="B4" s="7">
        <f>Grelha!H46</f>
        <v>0</v>
      </c>
      <c r="C4" s="7">
        <f>Grelha!H67</f>
        <v>0</v>
      </c>
      <c r="D4" s="7">
        <f>Grelha!H114</f>
        <v>0</v>
      </c>
      <c r="E4" s="5">
        <f>SUMPRODUCT(B3:D3,B4:D4)</f>
        <v>0</v>
      </c>
    </row>
    <row r="13" ht="15.75">
      <c r="B13" s="1"/>
    </row>
  </sheetData>
  <sheetProtection password="C5C5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Maria Inês de Almeida</cp:lastModifiedBy>
  <cp:lastPrinted>2023-07-25T09:58:02Z</cp:lastPrinted>
  <dcterms:created xsi:type="dcterms:W3CDTF">2023-05-16T08:01:12Z</dcterms:created>
  <dcterms:modified xsi:type="dcterms:W3CDTF">2023-10-20T09:27:25Z</dcterms:modified>
  <cp:category/>
  <cp:version/>
  <cp:contentType/>
  <cp:contentStatus/>
</cp:coreProperties>
</file>