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4\ESTGOH\PRPD-1-2024_Prof Adjunto_EngInfor_1p\6.Publ obrigatórias\"/>
    </mc:Choice>
  </mc:AlternateContent>
  <bookViews>
    <workbookView xWindow="0" yWindow="0" windowWidth="28800" windowHeight="11870"/>
  </bookViews>
  <sheets>
    <sheet name="Identification" sheetId="10" r:id="rId1"/>
    <sheet name="Technical-scientific component" sheetId="5" r:id="rId2"/>
    <sheet name="Pedagogical component" sheetId="6" r:id="rId3"/>
    <sheet name="Organizational component" sheetId="7" r:id="rId4"/>
    <sheet name="Final Classification" sheetId="9" r:id="rId5"/>
  </sheets>
  <definedNames>
    <definedName name="_xlnm.Print_Area" localSheetId="4">'Final Classification'!$B$1:$F$17</definedName>
    <definedName name="_xlnm.Print_Area" localSheetId="0">Identification!$A$1:$G$24</definedName>
    <definedName name="_xlnm.Print_Area" localSheetId="3">'Organizational component'!$A$1:$H$41</definedName>
    <definedName name="_xlnm.Print_Area" localSheetId="2">'Pedagogical component'!$A$1:$H$24</definedName>
    <definedName name="_xlnm.Print_Area" localSheetId="1">'Technical-scientific component'!$A$1:$H$25</definedName>
    <definedName name="_xlnm.Print_Titles" localSheetId="3">'Organizational component'!$1:$5</definedName>
    <definedName name="_xlnm.Print_Titles" localSheetId="1">'Technical-scientific component'!$1:$5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9" l="1"/>
  <c r="G7" i="6"/>
  <c r="G6" i="5"/>
  <c r="G9" i="5"/>
  <c r="G10" i="5"/>
  <c r="G11" i="5"/>
  <c r="G12" i="5"/>
  <c r="H12" i="5"/>
  <c r="G13" i="5"/>
  <c r="H13" i="5"/>
  <c r="G14" i="5"/>
  <c r="H14" i="5"/>
  <c r="G34" i="7"/>
  <c r="G6" i="6"/>
  <c r="H6" i="6"/>
  <c r="H7" i="6"/>
  <c r="G11" i="6"/>
  <c r="H11" i="6"/>
  <c r="G12" i="6"/>
  <c r="H12" i="6"/>
  <c r="G13" i="6"/>
  <c r="H13" i="6"/>
  <c r="G14" i="6"/>
  <c r="H14" i="6"/>
  <c r="G15" i="6"/>
  <c r="H15" i="6"/>
  <c r="G16" i="6"/>
  <c r="H16" i="6"/>
  <c r="G19" i="6"/>
  <c r="H19" i="6"/>
  <c r="G20" i="6"/>
  <c r="H20" i="6"/>
  <c r="H23" i="6"/>
  <c r="D9" i="9"/>
  <c r="C16" i="9"/>
  <c r="G24" i="5"/>
  <c r="H24" i="5"/>
  <c r="H6" i="5"/>
  <c r="H9" i="5"/>
  <c r="H10" i="5"/>
  <c r="H11" i="5"/>
  <c r="G15" i="5"/>
  <c r="H15" i="5"/>
  <c r="G16" i="5"/>
  <c r="H16" i="5"/>
  <c r="G18" i="5"/>
  <c r="H18" i="5"/>
  <c r="G20" i="5"/>
  <c r="H20" i="5"/>
  <c r="G21" i="5"/>
  <c r="H21" i="5"/>
  <c r="H25" i="5"/>
  <c r="D8" i="9"/>
  <c r="C15" i="9"/>
  <c r="G36" i="7"/>
  <c r="G6" i="7"/>
  <c r="G32" i="7"/>
  <c r="C3" i="9"/>
  <c r="G25" i="5"/>
  <c r="G23" i="6"/>
  <c r="H32" i="7"/>
  <c r="H34" i="7"/>
  <c r="H36" i="7"/>
  <c r="G40" i="7"/>
  <c r="H40" i="7"/>
  <c r="H6" i="7"/>
  <c r="E11" i="9"/>
  <c r="C9" i="9"/>
  <c r="C8" i="9"/>
  <c r="F8" i="9"/>
  <c r="F9" i="9"/>
  <c r="H41" i="7"/>
  <c r="D10" i="9"/>
  <c r="G41" i="7"/>
  <c r="C10" i="9"/>
  <c r="C11" i="9"/>
  <c r="F10" i="9"/>
  <c r="F11" i="9"/>
  <c r="D11" i="9"/>
</calcChain>
</file>

<file path=xl/sharedStrings.xml><?xml version="1.0" encoding="utf-8"?>
<sst xmlns="http://schemas.openxmlformats.org/spreadsheetml/2006/main" count="208" uniqueCount="140">
  <si>
    <t>Item</t>
  </si>
  <si>
    <t>-</t>
  </si>
  <si>
    <t>E-mail:</t>
  </si>
  <si>
    <t>Applicants' name:</t>
  </si>
  <si>
    <t>Completing the email presumes consent for its use in future communications</t>
  </si>
  <si>
    <t xml:space="preserve">          IDENTIFICATION</t>
  </si>
  <si>
    <t>Academic qualifications</t>
  </si>
  <si>
    <t>Master's degree</t>
  </si>
  <si>
    <t>Bachelor's degree</t>
  </si>
  <si>
    <t>Specialist Title</t>
  </si>
  <si>
    <t>Doctoral degree</t>
  </si>
  <si>
    <t>Disciplinary area</t>
  </si>
  <si>
    <t>Specialty</t>
  </si>
  <si>
    <t>Institution</t>
  </si>
  <si>
    <t>Classification</t>
  </si>
  <si>
    <t>Year</t>
  </si>
  <si>
    <t>PUBLIC TENDER FOR RECRUITMENT OF A POSITION OF 
ADJUNCT PROFESSOR FOR THE COMPUTER SCIENCE DISCIPLINARY AREA AT ESTGOH-IPC</t>
  </si>
  <si>
    <t>Technical-scientific and professional component</t>
  </si>
  <si>
    <t>TECHNICAL-SCIENTIFIC AND PROFESSIONAL COMPONENT</t>
  </si>
  <si>
    <t>Units</t>
  </si>
  <si>
    <t>Points</t>
  </si>
  <si>
    <t>Maximum</t>
  </si>
  <si>
    <t>Candidate self-scoring</t>
  </si>
  <si>
    <t>No. or fraction</t>
  </si>
  <si>
    <t>Total Score</t>
  </si>
  <si>
    <t>Criteria</t>
  </si>
  <si>
    <t>Score to consider</t>
  </si>
  <si>
    <t>Doctorate in Computer Science</t>
  </si>
  <si>
    <t>per doctorate</t>
  </si>
  <si>
    <t xml:space="preserve">Doctorate in in related disciplinary area </t>
  </si>
  <si>
    <t>Title of specialist in the area CNAEF 481 – Computer Science</t>
  </si>
  <si>
    <t>per title of specialist</t>
  </si>
  <si>
    <t>Editor of technical-scientific book with ISBN indexed in SCOPUS, from 2019 onwards (inclusive) (conference proceedings books are not considered)</t>
  </si>
  <si>
    <t>per book</t>
  </si>
  <si>
    <t>Technical-scientific book chapter with ISBN indexed in SCOPUS, from 2019 onwards (inclusive)</t>
  </si>
  <si>
    <t>per chapter</t>
  </si>
  <si>
    <t>First author of an article in a scientific journal indexed in the first quartile of the Journal Citation Report (Science Edition) of the ISI Web of Knowledge or in the first quartile of the Scimago Journal &amp; Country Rank, in the year corresponding to the publication, from 2019 onwards (inclusive), considering the category with the highest quartile</t>
  </si>
  <si>
    <t>per article</t>
  </si>
  <si>
    <t>First author of an article in a scientific journal indexed in the second quartile of the Journal Citation Report (Science Edition) of the ISI Web of Knowledge or in the second quartile of the Scimago Journal &amp; Country Rank, in the year corresponding to the publication, from 2019 onwards (inclusive), considering the category with the highest quartile</t>
  </si>
  <si>
    <t>Co-author of an article in a scientific journal indexed in the first quartile of the Journal Citation Report (Science Edition) of the ISI Web of Knowledge or in the first quartile of the Scimago Journal &amp; Country Rank, in the year corresponding to the publication, from 2019 onwards (inclusive), considering the category with the highest quartile, (not accounted in 6)</t>
  </si>
  <si>
    <t>Co-author of an article in a scientific journal indexed in the second quartile of the Journal Citation Report (Science Edition) of the ISI Web of Knowledge or in the second quartile of the Scimago Journal &amp; Country Rank, in the year corresponding to the publication, from 2019 onwards (inclusive), considering the category with the highest quartile (not accounted in 7)</t>
  </si>
  <si>
    <t>Article published in conference proceedings with peer-review indexed in ISI Web of Knowledge/SCOPUS, from 2019 onwards (inclusive)</t>
  </si>
  <si>
    <t>Member of the organizing committee of a technical-scientific meeting, from 2019 onwards (inclusive)</t>
  </si>
  <si>
    <t>per meeting</t>
  </si>
  <si>
    <t>Member of the scientific committee of a technical-scientific meeting, from 2019 onwards (inclusive)</t>
  </si>
  <si>
    <t>Editor-in-chief of an ISI Web of Knowledge/SCOPUS indexed scientific journal, from 2019 onwards (inclusive)</t>
  </si>
  <si>
    <t>per journal</t>
  </si>
  <si>
    <t>Member of the editorial board of an ISI Web of Knowledge/SCOPUS indexed scientific journal, from 2019 onwards (inclusive)</t>
  </si>
  <si>
    <t>Article citation proven by SCOPUS, from 2019 onwards (inclusive)</t>
  </si>
  <si>
    <t>per citation</t>
  </si>
  <si>
    <t>Participation in a research project, from 2019 onwards (inclusive)</t>
  </si>
  <si>
    <t>per project</t>
  </si>
  <si>
    <t>Integrated member of a Research Centre accredited by FCT, from 2019 onwards (inclusive)</t>
  </si>
  <si>
    <t>per Research Centre</t>
  </si>
  <si>
    <t>Collaborating member of a Research Centre accredited by FCT, from 2019 onwards (inclusive)</t>
  </si>
  <si>
    <t>Relevant professional experience within the scope of ESTGOH's mission in the area of software development or industrial experience (excludes teaching/academic activity)</t>
  </si>
  <si>
    <t>per year</t>
  </si>
  <si>
    <t>Total of the technical-scientific and professional component</t>
  </si>
  <si>
    <t>PEDAGOGICAL COMPONENT</t>
  </si>
  <si>
    <t>Total of the pedagogical component</t>
  </si>
  <si>
    <t>per academic year or fraction</t>
  </si>
  <si>
    <t>Total number of different curricular units taught in the disciplinary area of the tender, from 2019 onwards (inclusive)</t>
  </si>
  <si>
    <t>per each curricular unit</t>
  </si>
  <si>
    <t>Curricular units of Computer Architecture, Computer Graphics, or similar, taught in CTeSP* or BSc courses, from 2019 onwards (inclusive)</t>
  </si>
  <si>
    <t>per curricular unit in each academic year</t>
  </si>
  <si>
    <t>Curricular units taught in CTeSP or BSc courses in the disciplinary area of the tender or related area (except Computer Architecture, Computer Graphics, or similar), from 2019 onwards (inclusive)</t>
  </si>
  <si>
    <t>Responsibility for curricular units of Computer Architecture, Computer Graphics, or similar (with at least 90% of the curricular unit load taught), from 2019 onwards (inclusive)</t>
  </si>
  <si>
    <t>Responsibility for curricular units (except Computer Architecture, Computer Graphics, or similar) in CTeSP or BSc courses in the disciplinary area of the tender or related area (with at least 90% of the curricular unit load taught), from 2019 onwards (inclusive)</t>
  </si>
  <si>
    <t>Participation in international mobility programs of the Erasmus+ type, from 2019 onwards (inclusive)</t>
  </si>
  <si>
    <t>per mobility</t>
  </si>
  <si>
    <t>Supervision of master's dissertation, project or internship (completed), from 2019 onwards (inclusive)</t>
  </si>
  <si>
    <t>per supervision</t>
  </si>
  <si>
    <t>Supervision of bachelor's project or internship (completed), from 2019 onwards (inclusive)</t>
  </si>
  <si>
    <t>Supervision of CTeSP’s project or internship (completed), from 2019 onwards (inclusive)</t>
  </si>
  <si>
    <t xml:space="preserve">Supervision in a professional environment of bachelor students in the context of an internship </t>
  </si>
  <si>
    <t>Member of the master's dissertation, project or internship evaluation jury (except supervisor), from 2019 onwards (inclusive)</t>
  </si>
  <si>
    <t>per jury</t>
  </si>
  <si>
    <t>Member of the bachelor's project or internship evaluation jury (except supervisor), from 2019 onwards (inclusive)</t>
  </si>
  <si>
    <t>Member of the CTeSP's project or internship evaluation jury (except supervisor), from 2019 onwards (inclusive)</t>
  </si>
  <si>
    <t xml:space="preserve">President or Rector of the Higher Education Institution (IES) </t>
  </si>
  <si>
    <t>Vice-President or Vice-Rector of the IES</t>
  </si>
  <si>
    <t>Pro-President or Pro-Rector of the IES</t>
  </si>
  <si>
    <t>Administrator of the IES</t>
  </si>
  <si>
    <t>Administrator of the Social Action Services of the IES</t>
  </si>
  <si>
    <t>Member of the General Council or Senate of the IES</t>
  </si>
  <si>
    <t>President or Director of the Organic Unit (UO)</t>
  </si>
  <si>
    <t>Vice-President or Deputy Director of the UO</t>
  </si>
  <si>
    <t>President of the Scientific Technical Council</t>
  </si>
  <si>
    <t>President of the Pedagogical Council</t>
  </si>
  <si>
    <t>President of the Assembly of Representatives or School Board</t>
  </si>
  <si>
    <t xml:space="preserve">Secretary of the Scientific Technical Council  </t>
  </si>
  <si>
    <t>Secretary of the Pedagogical Council</t>
  </si>
  <si>
    <t>Secretary of the Assembly of Representatives or School Board</t>
  </si>
  <si>
    <t>Member of the Scientific Technical Council (except the president and secretary)</t>
  </si>
  <si>
    <t>Member of the Pedagogical Council (except the president and secretary)</t>
  </si>
  <si>
    <t>Member of the Assembly of Representatives or of the School Board (except the president and secretary)</t>
  </si>
  <si>
    <t xml:space="preserve">President of the Department </t>
  </si>
  <si>
    <t>Vice-President of the Department</t>
  </si>
  <si>
    <t>Coordinator of the scientific area</t>
  </si>
  <si>
    <t>Coordinator of a master´s degree course</t>
  </si>
  <si>
    <t>Member of the master’s coordinating committee</t>
  </si>
  <si>
    <t>Director of a bachelor course</t>
  </si>
  <si>
    <t>Coordinator of a CTeSP</t>
  </si>
  <si>
    <t>Coordinator of a CET</t>
  </si>
  <si>
    <t>President of the jury of the tender for the admission and entry of the students (over 23 years of age; special tenders; international students; masters; CTeSPs)</t>
  </si>
  <si>
    <t>per tender</t>
  </si>
  <si>
    <t>Member of the jury of the tender for the admission and entry of students (over 23 years of age; special tenders; international students; masters; CTeSPs)</t>
  </si>
  <si>
    <t>Effective member of a public association of Engineers</t>
  </si>
  <si>
    <t>Senior member of a public association of Engineers</t>
  </si>
  <si>
    <t>Organization of seminars, lectures, and workshops</t>
  </si>
  <si>
    <t>per organization</t>
  </si>
  <si>
    <t>Participation in official representation activities, appointed by the presidency of the IES or UO</t>
  </si>
  <si>
    <t>Carrying out post-doctoral work duly included in a research group</t>
  </si>
  <si>
    <t>Final classification determination:</t>
  </si>
  <si>
    <t>Total score</t>
  </si>
  <si>
    <t>Weighting factor</t>
  </si>
  <si>
    <t>Weighted scoring</t>
  </si>
  <si>
    <t>Pedagogical component</t>
  </si>
  <si>
    <t>Final classification</t>
  </si>
  <si>
    <t>Tiebreaker criteria to be used successively:</t>
  </si>
  <si>
    <t>1. Scoring of the technical-scientific and professional component</t>
  </si>
  <si>
    <t>2. Scoring of the pedagogical component</t>
  </si>
  <si>
    <t>50% weighting in the final classification</t>
  </si>
  <si>
    <t>25% weighting in the final classification</t>
  </si>
  <si>
    <t>per year or fraction</t>
  </si>
  <si>
    <t>Member of the Department Council (except president and vice president)</t>
  </si>
  <si>
    <t>Full-time teaching experience in higher education (for part-time collaborations, consider the corresponding proportion)</t>
  </si>
  <si>
    <t>Pedagogical publications with ISBN</t>
  </si>
  <si>
    <t>Pedagogical publications without ISBN</t>
  </si>
  <si>
    <t>Creation of teaching support laboratories</t>
  </si>
  <si>
    <t>per publication</t>
  </si>
  <si>
    <t>per laboratory</t>
  </si>
  <si>
    <t>Technical publications, standards and registered patents</t>
  </si>
  <si>
    <t>Training, provision of services and consultancy activities to the exterior</t>
  </si>
  <si>
    <t>per training, service or consultancy activity</t>
  </si>
  <si>
    <t>per publication, standard or patent</t>
  </si>
  <si>
    <t>ORGANIZATIONAL AND OTHER RELEVANT ACTIVITIES COMPONENT</t>
  </si>
  <si>
    <t>Organizational and other relevant activities component</t>
  </si>
  <si>
    <t>3. Scoring of the organizational and other relevant activities component</t>
  </si>
  <si>
    <t>Total of the organizational and other relevant activities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</si>
</sst>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1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4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2" fontId="14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/>
    </xf>
    <xf numFmtId="2" fontId="13" fillId="4" borderId="1" xfId="0" applyNumberFormat="1" applyFont="1" applyFill="1" applyBorder="1" applyAlignment="1">
      <alignment horizontal="center" vertical="center" wrapText="1"/>
    </xf>
    <xf numFmtId="9" fontId="1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2" fontId="4" fillId="0" borderId="9" xfId="0" applyNumberFormat="1" applyFont="1" applyBorder="1" applyAlignment="1">
      <alignment horizontal="center" wrapText="1"/>
    </xf>
    <xf numFmtId="0" fontId="16" fillId="0" borderId="1" xfId="1" applyFont="1" applyBorder="1" applyAlignment="1" applyProtection="1">
      <alignment horizontal="left" vertical="center" wrapText="1"/>
      <protection locked="0"/>
    </xf>
    <xf numFmtId="0" fontId="12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9" fillId="0" borderId="0" xfId="1" applyFont="1" applyAlignment="1">
      <alignment vertical="top" wrapText="1"/>
    </xf>
    <xf numFmtId="0" fontId="16" fillId="0" borderId="0" xfId="1" applyFont="1"/>
    <xf numFmtId="0" fontId="20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left" vertical="center"/>
    </xf>
    <xf numFmtId="0" fontId="16" fillId="0" borderId="0" xfId="1" applyFont="1" applyAlignment="1">
      <alignment horizontal="right"/>
    </xf>
    <xf numFmtId="0" fontId="21" fillId="0" borderId="0" xfId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/>
    <xf numFmtId="0" fontId="25" fillId="0" borderId="0" xfId="0" quotePrefix="1" applyFont="1" applyFill="1"/>
    <xf numFmtId="0" fontId="17" fillId="0" borderId="1" xfId="0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3" fillId="0" borderId="0" xfId="0" applyFont="1" applyFill="1"/>
    <xf numFmtId="0" fontId="0" fillId="0" borderId="1" xfId="0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4" xfId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 wrapText="1"/>
    </xf>
    <xf numFmtId="0" fontId="27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 wrapText="1"/>
    </xf>
    <xf numFmtId="0" fontId="20" fillId="5" borderId="2" xfId="1" applyFont="1" applyFill="1" applyBorder="1" applyAlignment="1">
      <alignment horizontal="center" vertical="center"/>
    </xf>
    <xf numFmtId="0" fontId="20" fillId="5" borderId="4" xfId="1" applyFont="1" applyFill="1" applyBorder="1" applyAlignment="1">
      <alignment horizontal="center" vertical="center"/>
    </xf>
    <xf numFmtId="0" fontId="19" fillId="0" borderId="0" xfId="1" applyFont="1" applyAlignment="1">
      <alignment horizontal="left" vertical="top" wrapText="1"/>
    </xf>
    <xf numFmtId="0" fontId="16" fillId="0" borderId="0" xfId="1" applyFont="1" applyAlignment="1" applyProtection="1">
      <alignment horizontal="left" vertical="center"/>
      <protection locked="0"/>
    </xf>
    <xf numFmtId="0" fontId="28" fillId="0" borderId="8" xfId="1" applyFont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2" fontId="26" fillId="0" borderId="5" xfId="0" applyNumberFormat="1" applyFont="1" applyBorder="1" applyAlignment="1">
      <alignment horizontal="center" vertical="center" wrapText="1"/>
    </xf>
    <xf numFmtId="2" fontId="26" fillId="0" borderId="7" xfId="0" applyNumberFormat="1" applyFont="1" applyBorder="1" applyAlignment="1">
      <alignment horizontal="center" vertical="center" wrapText="1"/>
    </xf>
    <xf numFmtId="2" fontId="26" fillId="0" borderId="6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Normal="100" zoomScaleSheetLayoutView="100" workbookViewId="0">
      <selection activeCell="D17" sqref="D17"/>
    </sheetView>
  </sheetViews>
  <sheetFormatPr defaultColWidth="8.90625" defaultRowHeight="18.5" x14ac:dyDescent="0.35"/>
  <cols>
    <col min="1" max="1" width="23" style="20" customWidth="1"/>
    <col min="2" max="2" width="21.08984375" style="20" customWidth="1"/>
    <col min="3" max="3" width="20.08984375" style="20" customWidth="1"/>
    <col min="4" max="4" width="36.6328125" style="20" customWidth="1"/>
    <col min="5" max="5" width="36" style="20" customWidth="1"/>
    <col min="6" max="6" width="15.08984375" style="20" customWidth="1"/>
    <col min="7" max="7" width="9.90625" style="20" customWidth="1"/>
    <col min="8" max="16384" width="8.90625" style="20"/>
  </cols>
  <sheetData>
    <row r="1" spans="1:7" ht="37.5" customHeight="1" x14ac:dyDescent="0.35">
      <c r="A1" s="71" t="s">
        <v>16</v>
      </c>
      <c r="B1" s="71"/>
      <c r="C1" s="71"/>
      <c r="D1" s="71"/>
      <c r="E1" s="71"/>
      <c r="F1" s="71"/>
      <c r="G1" s="71"/>
    </row>
    <row r="2" spans="1:7" ht="15.65" customHeight="1" x14ac:dyDescent="0.35">
      <c r="A2"/>
      <c r="B2" s="21"/>
      <c r="C2" s="21"/>
      <c r="D2" s="21"/>
      <c r="E2" s="21"/>
      <c r="F2" s="21"/>
      <c r="G2" s="21"/>
    </row>
    <row r="3" spans="1:7" ht="15.65" customHeight="1" x14ac:dyDescent="0.35">
      <c r="A3" s="69" t="s">
        <v>5</v>
      </c>
      <c r="B3" s="69"/>
      <c r="C3" s="69"/>
      <c r="D3" s="69"/>
      <c r="E3" s="69"/>
      <c r="F3" s="69"/>
      <c r="G3" s="69"/>
    </row>
    <row r="4" spans="1:7" ht="15.65" customHeight="1" x14ac:dyDescent="0.35">
      <c r="A4"/>
      <c r="B4" s="69"/>
      <c r="C4" s="69"/>
      <c r="D4" s="69"/>
      <c r="E4" s="69"/>
      <c r="F4" s="69"/>
      <c r="G4" s="69"/>
    </row>
    <row r="5" spans="1:7" ht="14.4" customHeight="1" x14ac:dyDescent="0.35">
      <c r="A5" s="70" t="s">
        <v>3</v>
      </c>
      <c r="B5" s="70"/>
      <c r="C5" s="75"/>
      <c r="D5" s="75"/>
      <c r="E5" s="22"/>
      <c r="F5" s="22"/>
      <c r="G5" s="22"/>
    </row>
    <row r="6" spans="1:7" ht="15" customHeight="1" x14ac:dyDescent="0.35">
      <c r="A6" s="70" t="s">
        <v>2</v>
      </c>
      <c r="B6" s="70"/>
      <c r="C6" s="76"/>
      <c r="D6" s="76"/>
      <c r="E6" s="23"/>
      <c r="F6" s="23"/>
      <c r="G6" s="24"/>
    </row>
    <row r="7" spans="1:7" ht="17.25" customHeight="1" x14ac:dyDescent="0.35">
      <c r="A7"/>
      <c r="B7" s="25"/>
      <c r="C7" s="74" t="s">
        <v>4</v>
      </c>
      <c r="D7" s="74"/>
      <c r="E7" s="74"/>
      <c r="F7" s="74"/>
      <c r="G7" s="25"/>
    </row>
    <row r="8" spans="1:7" ht="23.25" customHeight="1" x14ac:dyDescent="0.35">
      <c r="A8"/>
      <c r="B8" s="26"/>
      <c r="C8" s="26"/>
      <c r="D8" s="26"/>
      <c r="E8" s="26"/>
      <c r="F8" s="26"/>
      <c r="G8" s="26"/>
    </row>
    <row r="9" spans="1:7" ht="15.75" customHeight="1" x14ac:dyDescent="0.35">
      <c r="A9" s="27" t="s">
        <v>6</v>
      </c>
      <c r="B9" s="72" t="s">
        <v>11</v>
      </c>
      <c r="C9" s="73"/>
      <c r="D9" s="28" t="s">
        <v>12</v>
      </c>
      <c r="E9" s="28" t="s">
        <v>13</v>
      </c>
      <c r="F9" s="28" t="s">
        <v>14</v>
      </c>
      <c r="G9" s="28" t="s">
        <v>15</v>
      </c>
    </row>
    <row r="10" spans="1:7" ht="14.4" customHeight="1" x14ac:dyDescent="0.35">
      <c r="A10" s="29" t="s">
        <v>10</v>
      </c>
      <c r="B10" s="67"/>
      <c r="C10" s="68"/>
      <c r="D10" s="19"/>
      <c r="E10" s="19"/>
      <c r="F10" s="19"/>
      <c r="G10" s="19"/>
    </row>
    <row r="11" spans="1:7" ht="14.4" customHeight="1" x14ac:dyDescent="0.35">
      <c r="A11" s="29" t="s">
        <v>9</v>
      </c>
      <c r="B11" s="67"/>
      <c r="C11" s="68"/>
      <c r="D11" s="19"/>
      <c r="E11" s="19"/>
      <c r="F11" s="19"/>
      <c r="G11" s="19"/>
    </row>
    <row r="12" spans="1:7" ht="14.4" customHeight="1" x14ac:dyDescent="0.35">
      <c r="A12" s="29" t="s">
        <v>7</v>
      </c>
      <c r="B12" s="67"/>
      <c r="C12" s="68"/>
      <c r="D12" s="19"/>
      <c r="E12" s="19"/>
      <c r="F12" s="19"/>
      <c r="G12" s="19"/>
    </row>
    <row r="13" spans="1:7" ht="14.4" customHeight="1" x14ac:dyDescent="0.35">
      <c r="A13" s="29" t="s">
        <v>8</v>
      </c>
      <c r="B13" s="67"/>
      <c r="C13" s="68"/>
      <c r="D13" s="19"/>
      <c r="E13" s="19"/>
      <c r="F13" s="19"/>
      <c r="G13" s="19"/>
    </row>
    <row r="14" spans="1:7" ht="15" customHeight="1" x14ac:dyDescent="0.35">
      <c r="A14"/>
      <c r="B14" s="30"/>
      <c r="C14" s="31"/>
      <c r="D14" s="31"/>
      <c r="E14" s="26"/>
      <c r="F14" s="26"/>
      <c r="G14" s="26"/>
    </row>
    <row r="15" spans="1:7" ht="14.4" customHeight="1" x14ac:dyDescent="0.35">
      <c r="A15"/>
      <c r="B15" s="32"/>
      <c r="C15" s="32"/>
      <c r="D15" s="32"/>
      <c r="E15" s="32"/>
      <c r="F15" s="32"/>
      <c r="G15" s="32"/>
    </row>
    <row r="16" spans="1:7" ht="19.75" customHeight="1" x14ac:dyDescent="0.35"/>
    <row r="17" ht="14.4" customHeight="1" x14ac:dyDescent="0.35"/>
    <row r="18" ht="14.4" customHeight="1" x14ac:dyDescent="0.35"/>
    <row r="19" ht="14.4" customHeight="1" x14ac:dyDescent="0.35"/>
    <row r="20" ht="14.4" customHeight="1" x14ac:dyDescent="0.35"/>
    <row r="21" ht="14.4" customHeight="1" x14ac:dyDescent="0.35"/>
    <row r="22" ht="14.4" customHeight="1" x14ac:dyDescent="0.35"/>
  </sheetData>
  <sheetProtection password="89C6" sheet="1" objects="1" scenarios="1"/>
  <mergeCells count="13">
    <mergeCell ref="B12:C12"/>
    <mergeCell ref="B13:C13"/>
    <mergeCell ref="A3:G3"/>
    <mergeCell ref="A6:B6"/>
    <mergeCell ref="A1:G1"/>
    <mergeCell ref="B9:C9"/>
    <mergeCell ref="B10:C10"/>
    <mergeCell ref="B11:C11"/>
    <mergeCell ref="B4:G4"/>
    <mergeCell ref="C7:F7"/>
    <mergeCell ref="A5:B5"/>
    <mergeCell ref="C5:D5"/>
    <mergeCell ref="C6:D6"/>
  </mergeCells>
  <printOptions horizontalCentered="1"/>
  <pageMargins left="0.78740157480314965" right="0.78740157480314965" top="0.98425196850393704" bottom="0.59055118110236227" header="0.31496062992125984" footer="0.31496062992125984"/>
  <pageSetup paperSize="9" scale="79" fitToHeight="0" orientation="landscape" verticalDpi="0" r:id="rId1"/>
  <headerFooter>
    <oddHeader>&amp;L&amp;G</oddHeader>
  </headerFooter>
  <rowBreaks count="1" manualBreakCount="1">
    <brk id="27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D6" sqref="D6:D8 F6:F8"/>
    </sheetView>
  </sheetViews>
  <sheetFormatPr defaultRowHeight="14.5" x14ac:dyDescent="0.35"/>
  <cols>
    <col min="1" max="1" width="6.6328125" customWidth="1"/>
    <col min="2" max="2" width="60.6328125" style="2" customWidth="1"/>
    <col min="3" max="3" width="20.6328125" style="2" customWidth="1"/>
    <col min="4" max="4" width="7.54296875" customWidth="1"/>
    <col min="5" max="5" width="8.54296875" customWidth="1"/>
    <col min="6" max="6" width="9.36328125" customWidth="1"/>
    <col min="7" max="7" width="10.6328125" customWidth="1"/>
    <col min="8" max="8" width="10.6328125" style="44" customWidth="1"/>
    <col min="9" max="9" width="76.36328125" customWidth="1"/>
  </cols>
  <sheetData>
    <row r="1" spans="1:8" s="1" customFormat="1" ht="15.65" customHeight="1" x14ac:dyDescent="0.35">
      <c r="A1" s="78" t="s">
        <v>18</v>
      </c>
      <c r="B1" s="78"/>
      <c r="C1" s="78"/>
      <c r="D1" s="78"/>
      <c r="E1" s="78"/>
      <c r="F1" s="78"/>
      <c r="G1" s="78"/>
      <c r="H1" s="78"/>
    </row>
    <row r="2" spans="1:8" s="1" customFormat="1" ht="14.4" customHeight="1" x14ac:dyDescent="0.35">
      <c r="A2" s="79" t="s">
        <v>122</v>
      </c>
      <c r="B2" s="79"/>
      <c r="C2" s="79"/>
      <c r="D2" s="79"/>
      <c r="E2" s="79"/>
      <c r="F2" s="79"/>
      <c r="G2" s="79"/>
      <c r="H2" s="79"/>
    </row>
    <row r="3" spans="1:8" s="1" customFormat="1" x14ac:dyDescent="0.35">
      <c r="A3" s="33"/>
      <c r="B3" s="33"/>
      <c r="C3" s="33"/>
      <c r="D3" s="33"/>
      <c r="E3" s="33"/>
    </row>
    <row r="4" spans="1:8" s="1" customFormat="1" x14ac:dyDescent="0.35">
      <c r="A4" s="77" t="s">
        <v>0</v>
      </c>
      <c r="B4" s="77" t="s">
        <v>25</v>
      </c>
      <c r="C4" s="77" t="s">
        <v>19</v>
      </c>
      <c r="D4" s="77" t="s">
        <v>20</v>
      </c>
      <c r="E4" s="77" t="s">
        <v>21</v>
      </c>
      <c r="F4" s="82" t="s">
        <v>22</v>
      </c>
      <c r="G4" s="82"/>
      <c r="H4" s="82"/>
    </row>
    <row r="5" spans="1:8" ht="26" x14ac:dyDescent="0.35">
      <c r="A5" s="77"/>
      <c r="B5" s="77"/>
      <c r="C5" s="77"/>
      <c r="D5" s="77"/>
      <c r="E5" s="77"/>
      <c r="F5" s="35" t="s">
        <v>23</v>
      </c>
      <c r="G5" s="34" t="s">
        <v>24</v>
      </c>
      <c r="H5" s="34" t="s">
        <v>26</v>
      </c>
    </row>
    <row r="6" spans="1:8" x14ac:dyDescent="0.35">
      <c r="A6" s="36">
        <v>1</v>
      </c>
      <c r="B6" s="37" t="s">
        <v>27</v>
      </c>
      <c r="C6" s="38" t="s">
        <v>28</v>
      </c>
      <c r="D6" s="39">
        <v>10</v>
      </c>
      <c r="E6" s="83">
        <v>10</v>
      </c>
      <c r="F6" s="16"/>
      <c r="G6" s="87">
        <f>SUMPRODUCT(D6:D8, F6:F8)</f>
        <v>0</v>
      </c>
      <c r="H6" s="90">
        <f t="shared" ref="H6:H18" si="0">IF(G6&gt;E6,E6,G6)</f>
        <v>0</v>
      </c>
    </row>
    <row r="7" spans="1:8" x14ac:dyDescent="0.35">
      <c r="A7" s="36">
        <v>2</v>
      </c>
      <c r="B7" s="37" t="s">
        <v>29</v>
      </c>
      <c r="C7" s="38" t="s">
        <v>28</v>
      </c>
      <c r="D7" s="39">
        <v>5</v>
      </c>
      <c r="E7" s="83"/>
      <c r="F7" s="16"/>
      <c r="G7" s="88"/>
      <c r="H7" s="91"/>
    </row>
    <row r="8" spans="1:8" ht="17.25" customHeight="1" x14ac:dyDescent="0.35">
      <c r="A8" s="36">
        <v>3</v>
      </c>
      <c r="B8" s="37" t="s">
        <v>30</v>
      </c>
      <c r="C8" s="38" t="s">
        <v>31</v>
      </c>
      <c r="D8" s="39">
        <v>5</v>
      </c>
      <c r="E8" s="83"/>
      <c r="F8" s="16"/>
      <c r="G8" s="89"/>
      <c r="H8" s="92"/>
    </row>
    <row r="9" spans="1:8" ht="26" x14ac:dyDescent="0.35">
      <c r="A9" s="36">
        <v>4</v>
      </c>
      <c r="B9" s="37" t="s">
        <v>32</v>
      </c>
      <c r="C9" s="38" t="s">
        <v>33</v>
      </c>
      <c r="D9" s="39">
        <v>1</v>
      </c>
      <c r="E9" s="38">
        <v>5</v>
      </c>
      <c r="F9" s="16"/>
      <c r="G9" s="41">
        <f t="shared" ref="G9:G24" si="1">D9*F9</f>
        <v>0</v>
      </c>
      <c r="H9" s="42">
        <f t="shared" si="0"/>
        <v>0</v>
      </c>
    </row>
    <row r="10" spans="1:8" ht="26" x14ac:dyDescent="0.35">
      <c r="A10" s="36">
        <v>5</v>
      </c>
      <c r="B10" s="37" t="s">
        <v>34</v>
      </c>
      <c r="C10" s="38" t="s">
        <v>35</v>
      </c>
      <c r="D10" s="39">
        <v>0.5</v>
      </c>
      <c r="E10" s="38">
        <v>5</v>
      </c>
      <c r="F10" s="16"/>
      <c r="G10" s="41">
        <f t="shared" si="1"/>
        <v>0</v>
      </c>
      <c r="H10" s="42">
        <f t="shared" si="0"/>
        <v>0</v>
      </c>
    </row>
    <row r="11" spans="1:8" ht="65" x14ac:dyDescent="0.35">
      <c r="A11" s="36">
        <v>6</v>
      </c>
      <c r="B11" s="37" t="s">
        <v>36</v>
      </c>
      <c r="C11" s="38" t="s">
        <v>37</v>
      </c>
      <c r="D11" s="39">
        <v>2</v>
      </c>
      <c r="E11" s="38">
        <v>10</v>
      </c>
      <c r="F11" s="16"/>
      <c r="G11" s="41">
        <f t="shared" si="1"/>
        <v>0</v>
      </c>
      <c r="H11" s="42">
        <f t="shared" si="0"/>
        <v>0</v>
      </c>
    </row>
    <row r="12" spans="1:8" ht="65" x14ac:dyDescent="0.35">
      <c r="A12" s="36">
        <v>7</v>
      </c>
      <c r="B12" s="37" t="s">
        <v>38</v>
      </c>
      <c r="C12" s="38" t="s">
        <v>37</v>
      </c>
      <c r="D12" s="39">
        <v>1</v>
      </c>
      <c r="E12" s="38">
        <v>5</v>
      </c>
      <c r="F12" s="16"/>
      <c r="G12" s="41">
        <f t="shared" ref="G12:G14" si="2">D12*F12</f>
        <v>0</v>
      </c>
      <c r="H12" s="42">
        <f t="shared" ref="H12:H14" si="3">IF(G12&gt;E12,E12,G12)</f>
        <v>0</v>
      </c>
    </row>
    <row r="13" spans="1:8" ht="65" x14ac:dyDescent="0.35">
      <c r="A13" s="36">
        <v>8</v>
      </c>
      <c r="B13" s="37" t="s">
        <v>39</v>
      </c>
      <c r="C13" s="38" t="s">
        <v>37</v>
      </c>
      <c r="D13" s="39">
        <v>0.75</v>
      </c>
      <c r="E13" s="38">
        <v>10</v>
      </c>
      <c r="F13" s="16"/>
      <c r="G13" s="41">
        <f t="shared" si="2"/>
        <v>0</v>
      </c>
      <c r="H13" s="42">
        <f t="shared" si="3"/>
        <v>0</v>
      </c>
    </row>
    <row r="14" spans="1:8" ht="65" x14ac:dyDescent="0.35">
      <c r="A14" s="36">
        <v>9</v>
      </c>
      <c r="B14" s="37" t="s">
        <v>40</v>
      </c>
      <c r="C14" s="38" t="s">
        <v>37</v>
      </c>
      <c r="D14" s="39">
        <v>0.5</v>
      </c>
      <c r="E14" s="38">
        <v>5</v>
      </c>
      <c r="F14" s="16"/>
      <c r="G14" s="41">
        <f t="shared" si="2"/>
        <v>0</v>
      </c>
      <c r="H14" s="42">
        <f t="shared" si="3"/>
        <v>0</v>
      </c>
    </row>
    <row r="15" spans="1:8" ht="26" x14ac:dyDescent="0.35">
      <c r="A15" s="36">
        <v>10</v>
      </c>
      <c r="B15" s="37" t="s">
        <v>41</v>
      </c>
      <c r="C15" s="38" t="s">
        <v>37</v>
      </c>
      <c r="D15" s="39">
        <v>0.4</v>
      </c>
      <c r="E15" s="38">
        <v>10</v>
      </c>
      <c r="F15" s="16"/>
      <c r="G15" s="41">
        <f t="shared" si="1"/>
        <v>0</v>
      </c>
      <c r="H15" s="42">
        <f t="shared" si="0"/>
        <v>0</v>
      </c>
    </row>
    <row r="16" spans="1:8" ht="26" x14ac:dyDescent="0.35">
      <c r="A16" s="36">
        <v>11</v>
      </c>
      <c r="B16" s="37" t="s">
        <v>42</v>
      </c>
      <c r="C16" s="38" t="s">
        <v>43</v>
      </c>
      <c r="D16" s="39">
        <v>1</v>
      </c>
      <c r="E16" s="83">
        <v>5</v>
      </c>
      <c r="F16" s="16"/>
      <c r="G16" s="87">
        <f>SUMPRODUCT(D16:D17, F16:F17)</f>
        <v>0</v>
      </c>
      <c r="H16" s="90">
        <f t="shared" si="0"/>
        <v>0</v>
      </c>
    </row>
    <row r="17" spans="1:8" ht="26" x14ac:dyDescent="0.35">
      <c r="A17" s="36">
        <v>12</v>
      </c>
      <c r="B17" s="37" t="s">
        <v>44</v>
      </c>
      <c r="C17" s="38" t="s">
        <v>43</v>
      </c>
      <c r="D17" s="39">
        <v>1</v>
      </c>
      <c r="E17" s="83"/>
      <c r="F17" s="16"/>
      <c r="G17" s="89"/>
      <c r="H17" s="92"/>
    </row>
    <row r="18" spans="1:8" ht="26" x14ac:dyDescent="0.35">
      <c r="A18" s="36">
        <v>13</v>
      </c>
      <c r="B18" s="37" t="s">
        <v>45</v>
      </c>
      <c r="C18" s="38" t="s">
        <v>46</v>
      </c>
      <c r="D18" s="39">
        <v>10</v>
      </c>
      <c r="E18" s="83">
        <v>10</v>
      </c>
      <c r="F18" s="16"/>
      <c r="G18" s="87">
        <f>SUMPRODUCT(D18:D19, F18:F19)</f>
        <v>0</v>
      </c>
      <c r="H18" s="90">
        <f t="shared" si="0"/>
        <v>0</v>
      </c>
    </row>
    <row r="19" spans="1:8" ht="26" x14ac:dyDescent="0.35">
      <c r="A19" s="36">
        <v>14</v>
      </c>
      <c r="B19" s="37" t="s">
        <v>47</v>
      </c>
      <c r="C19" s="38" t="s">
        <v>46</v>
      </c>
      <c r="D19" s="39">
        <v>0.5</v>
      </c>
      <c r="E19" s="83"/>
      <c r="F19" s="16"/>
      <c r="G19" s="89"/>
      <c r="H19" s="92"/>
    </row>
    <row r="20" spans="1:8" x14ac:dyDescent="0.35">
      <c r="A20" s="36">
        <v>15</v>
      </c>
      <c r="B20" s="37" t="s">
        <v>48</v>
      </c>
      <c r="C20" s="38" t="s">
        <v>49</v>
      </c>
      <c r="D20" s="39">
        <v>2.5000000000000001E-3</v>
      </c>
      <c r="E20" s="43">
        <v>5</v>
      </c>
      <c r="F20" s="17"/>
      <c r="G20" s="41">
        <f t="shared" si="1"/>
        <v>0</v>
      </c>
      <c r="H20" s="42">
        <f>IF(G20&gt;E20,E20,G20)</f>
        <v>0</v>
      </c>
    </row>
    <row r="21" spans="1:8" x14ac:dyDescent="0.35">
      <c r="A21" s="36">
        <v>16</v>
      </c>
      <c r="B21" s="37" t="s">
        <v>50</v>
      </c>
      <c r="C21" s="38" t="s">
        <v>51</v>
      </c>
      <c r="D21" s="39">
        <v>1</v>
      </c>
      <c r="E21" s="84">
        <v>5</v>
      </c>
      <c r="F21" s="17"/>
      <c r="G21" s="87">
        <f>SUMPRODUCT(D21:D23, F21:F23)</f>
        <v>0</v>
      </c>
      <c r="H21" s="90">
        <f t="shared" ref="H21:H24" si="4">IF(G21&gt;E21,E21,G21)</f>
        <v>0</v>
      </c>
    </row>
    <row r="22" spans="1:8" ht="26" x14ac:dyDescent="0.35">
      <c r="A22" s="36">
        <v>17</v>
      </c>
      <c r="B22" s="37" t="s">
        <v>52</v>
      </c>
      <c r="C22" s="38" t="s">
        <v>53</v>
      </c>
      <c r="D22" s="39">
        <v>2</v>
      </c>
      <c r="E22" s="85"/>
      <c r="F22" s="17"/>
      <c r="G22" s="88"/>
      <c r="H22" s="91"/>
    </row>
    <row r="23" spans="1:8" ht="26" x14ac:dyDescent="0.35">
      <c r="A23" s="36">
        <v>18</v>
      </c>
      <c r="B23" s="37" t="s">
        <v>54</v>
      </c>
      <c r="C23" s="38" t="s">
        <v>53</v>
      </c>
      <c r="D23" s="39">
        <v>1</v>
      </c>
      <c r="E23" s="86"/>
      <c r="F23" s="17"/>
      <c r="G23" s="89"/>
      <c r="H23" s="92"/>
    </row>
    <row r="24" spans="1:8" ht="39" x14ac:dyDescent="0.35">
      <c r="A24" s="36">
        <v>19</v>
      </c>
      <c r="B24" s="37" t="s">
        <v>55</v>
      </c>
      <c r="C24" s="38" t="s">
        <v>56</v>
      </c>
      <c r="D24" s="39">
        <v>2.5</v>
      </c>
      <c r="E24" s="39">
        <v>15</v>
      </c>
      <c r="F24" s="17"/>
      <c r="G24" s="41">
        <f t="shared" si="1"/>
        <v>0</v>
      </c>
      <c r="H24" s="42">
        <f t="shared" si="4"/>
        <v>0</v>
      </c>
    </row>
    <row r="25" spans="1:8" x14ac:dyDescent="0.35">
      <c r="A25" s="80" t="s">
        <v>57</v>
      </c>
      <c r="B25" s="81"/>
      <c r="C25" s="81"/>
      <c r="D25" s="81"/>
      <c r="E25" s="81"/>
      <c r="F25" s="81"/>
      <c r="G25" s="42">
        <f>SUM(G6:G24)</f>
        <v>0</v>
      </c>
      <c r="H25" s="42">
        <f>IF(SUM(H6:H24)&gt;100,100,SUM(H6:H24))</f>
        <v>0</v>
      </c>
    </row>
  </sheetData>
  <sheetProtection password="89C6" sheet="1" objects="1" scenarios="1"/>
  <mergeCells count="21">
    <mergeCell ref="H6:H8"/>
    <mergeCell ref="G16:G17"/>
    <mergeCell ref="H16:H17"/>
    <mergeCell ref="G18:G19"/>
    <mergeCell ref="H18:H19"/>
    <mergeCell ref="D4:D5"/>
    <mergeCell ref="E4:E5"/>
    <mergeCell ref="A1:H1"/>
    <mergeCell ref="A2:H2"/>
    <mergeCell ref="A25:F25"/>
    <mergeCell ref="F4:H4"/>
    <mergeCell ref="A4:A5"/>
    <mergeCell ref="B4:B5"/>
    <mergeCell ref="C4:C5"/>
    <mergeCell ref="E6:E8"/>
    <mergeCell ref="E16:E17"/>
    <mergeCell ref="E18:E19"/>
    <mergeCell ref="E21:E23"/>
    <mergeCell ref="G6:G8"/>
    <mergeCell ref="G21:G23"/>
    <mergeCell ref="H21:H23"/>
  </mergeCells>
  <printOptions horizontalCentered="1"/>
  <pageMargins left="0.78740157480314965" right="0.78740157480314965" top="0.98425196850393704" bottom="0.59055118110236227" header="0.31496062992125984" footer="0.31496062992125984"/>
  <pageSetup paperSize="9" scale="97" fitToHeight="0" orientation="landscape" r:id="rId1"/>
  <headerFooter>
    <oddHeader>&amp;L&amp;G</oddHeader>
  </headerFooter>
  <ignoredErrors>
    <ignoredError sqref="G6" formulaRange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Normal="100" workbookViewId="0">
      <selection activeCell="F8" sqref="F8"/>
    </sheetView>
  </sheetViews>
  <sheetFormatPr defaultRowHeight="14.5" x14ac:dyDescent="0.35"/>
  <cols>
    <col min="1" max="1" width="6.6328125" customWidth="1"/>
    <col min="2" max="2" width="60.6328125" style="2" customWidth="1"/>
    <col min="3" max="3" width="20.6328125" style="2" customWidth="1"/>
    <col min="4" max="4" width="6.6328125" customWidth="1"/>
    <col min="5" max="5" width="8.453125" customWidth="1"/>
    <col min="6" max="6" width="9" customWidth="1"/>
    <col min="7" max="8" width="10.6328125" customWidth="1"/>
    <col min="9" max="9" width="3.08984375" bestFit="1" customWidth="1"/>
  </cols>
  <sheetData>
    <row r="1" spans="1:10" s="1" customFormat="1" ht="18" customHeight="1" x14ac:dyDescent="0.35">
      <c r="A1" s="78" t="s">
        <v>58</v>
      </c>
      <c r="B1" s="78"/>
      <c r="C1" s="78"/>
      <c r="D1" s="78"/>
      <c r="E1" s="78"/>
      <c r="F1" s="78"/>
      <c r="G1" s="78"/>
      <c r="H1" s="78"/>
    </row>
    <row r="2" spans="1:10" s="1" customFormat="1" ht="14.4" customHeight="1" x14ac:dyDescent="0.35">
      <c r="A2" s="79" t="s">
        <v>123</v>
      </c>
      <c r="B2" s="79"/>
      <c r="C2" s="79"/>
      <c r="D2" s="79"/>
      <c r="E2" s="79"/>
      <c r="F2" s="79"/>
      <c r="G2" s="79"/>
      <c r="H2" s="79"/>
    </row>
    <row r="3" spans="1:10" s="1" customFormat="1" x14ac:dyDescent="0.35">
      <c r="A3" s="45"/>
      <c r="B3" s="45"/>
      <c r="C3" s="45"/>
      <c r="D3" s="45"/>
      <c r="E3" s="45"/>
    </row>
    <row r="4" spans="1:10" ht="14.4" customHeight="1" x14ac:dyDescent="0.35">
      <c r="A4" s="77" t="s">
        <v>0</v>
      </c>
      <c r="B4" s="77" t="s">
        <v>25</v>
      </c>
      <c r="C4" s="77" t="s">
        <v>19</v>
      </c>
      <c r="D4" s="77" t="s">
        <v>20</v>
      </c>
      <c r="E4" s="77" t="s">
        <v>21</v>
      </c>
      <c r="F4" s="82" t="s">
        <v>22</v>
      </c>
      <c r="G4" s="82"/>
      <c r="H4" s="82"/>
    </row>
    <row r="5" spans="1:10" ht="26" x14ac:dyDescent="0.35">
      <c r="A5" s="77"/>
      <c r="B5" s="77"/>
      <c r="C5" s="77"/>
      <c r="D5" s="77"/>
      <c r="E5" s="77"/>
      <c r="F5" s="35" t="s">
        <v>23</v>
      </c>
      <c r="G5" s="34" t="s">
        <v>24</v>
      </c>
      <c r="H5" s="34" t="s">
        <v>26</v>
      </c>
    </row>
    <row r="6" spans="1:10" ht="26" x14ac:dyDescent="0.35">
      <c r="A6" s="46">
        <v>1</v>
      </c>
      <c r="B6" s="37" t="s">
        <v>126</v>
      </c>
      <c r="C6" s="38" t="s">
        <v>60</v>
      </c>
      <c r="D6" s="38">
        <v>3</v>
      </c>
      <c r="E6" s="38">
        <v>10</v>
      </c>
      <c r="F6" s="17"/>
      <c r="G6" s="41">
        <f>D6*F6</f>
        <v>0</v>
      </c>
      <c r="H6" s="42">
        <f t="shared" ref="H6:H12" si="0">IF(G6&gt;E6,E6,G6)</f>
        <v>0</v>
      </c>
      <c r="J6" s="47"/>
    </row>
    <row r="7" spans="1:10" ht="26" x14ac:dyDescent="0.35">
      <c r="A7" s="46">
        <v>2</v>
      </c>
      <c r="B7" s="37" t="s">
        <v>61</v>
      </c>
      <c r="C7" s="38" t="s">
        <v>62</v>
      </c>
      <c r="D7" s="38">
        <v>1</v>
      </c>
      <c r="E7" s="93">
        <v>15</v>
      </c>
      <c r="F7" s="17"/>
      <c r="G7" s="87">
        <f>SUMPRODUCT(D7:D10, F7:F10)</f>
        <v>0</v>
      </c>
      <c r="H7" s="90">
        <f t="shared" si="0"/>
        <v>0</v>
      </c>
    </row>
    <row r="8" spans="1:10" x14ac:dyDescent="0.35">
      <c r="A8" s="46">
        <v>3</v>
      </c>
      <c r="B8" s="37" t="s">
        <v>127</v>
      </c>
      <c r="C8" s="38" t="s">
        <v>130</v>
      </c>
      <c r="D8" s="38">
        <v>1</v>
      </c>
      <c r="E8" s="94"/>
      <c r="F8" s="17"/>
      <c r="G8" s="88"/>
      <c r="H8" s="91"/>
    </row>
    <row r="9" spans="1:10" x14ac:dyDescent="0.35">
      <c r="A9" s="46">
        <v>4</v>
      </c>
      <c r="B9" s="37" t="s">
        <v>128</v>
      </c>
      <c r="C9" s="38" t="s">
        <v>130</v>
      </c>
      <c r="D9" s="38">
        <v>0.25</v>
      </c>
      <c r="E9" s="94"/>
      <c r="F9" s="17"/>
      <c r="G9" s="88"/>
      <c r="H9" s="91"/>
    </row>
    <row r="10" spans="1:10" x14ac:dyDescent="0.35">
      <c r="A10" s="46">
        <v>5</v>
      </c>
      <c r="B10" s="37" t="s">
        <v>129</v>
      </c>
      <c r="C10" s="38" t="s">
        <v>131</v>
      </c>
      <c r="D10" s="38">
        <v>0.5</v>
      </c>
      <c r="E10" s="95"/>
      <c r="F10" s="17"/>
      <c r="G10" s="89"/>
      <c r="H10" s="92"/>
    </row>
    <row r="11" spans="1:10" ht="26" x14ac:dyDescent="0.35">
      <c r="A11" s="46">
        <v>6</v>
      </c>
      <c r="B11" s="37" t="s">
        <v>63</v>
      </c>
      <c r="C11" s="38" t="s">
        <v>64</v>
      </c>
      <c r="D11" s="38">
        <v>2.5</v>
      </c>
      <c r="E11" s="38">
        <v>20</v>
      </c>
      <c r="F11" s="17"/>
      <c r="G11" s="41">
        <f t="shared" ref="G11:G12" si="1">D11*F11</f>
        <v>0</v>
      </c>
      <c r="H11" s="42">
        <f t="shared" si="0"/>
        <v>0</v>
      </c>
    </row>
    <row r="12" spans="1:10" ht="39" x14ac:dyDescent="0.35">
      <c r="A12" s="46">
        <v>7</v>
      </c>
      <c r="B12" s="37" t="s">
        <v>65</v>
      </c>
      <c r="C12" s="38" t="s">
        <v>64</v>
      </c>
      <c r="D12" s="38">
        <v>0.25</v>
      </c>
      <c r="E12" s="38">
        <v>5</v>
      </c>
      <c r="F12" s="17"/>
      <c r="G12" s="41">
        <f t="shared" si="1"/>
        <v>0</v>
      </c>
      <c r="H12" s="42">
        <f t="shared" si="0"/>
        <v>0</v>
      </c>
    </row>
    <row r="13" spans="1:10" ht="39" x14ac:dyDescent="0.35">
      <c r="A13" s="46">
        <v>8</v>
      </c>
      <c r="B13" s="37" t="s">
        <v>66</v>
      </c>
      <c r="C13" s="38" t="s">
        <v>64</v>
      </c>
      <c r="D13" s="38">
        <v>1.25</v>
      </c>
      <c r="E13" s="38">
        <v>10</v>
      </c>
      <c r="F13" s="17"/>
      <c r="G13" s="41">
        <f t="shared" ref="G13:G19" si="2">D13*F13</f>
        <v>0</v>
      </c>
      <c r="H13" s="42">
        <f t="shared" ref="H13:H20" si="3">IF(G13&gt;E13,E13,G13)</f>
        <v>0</v>
      </c>
    </row>
    <row r="14" spans="1:10" ht="52" x14ac:dyDescent="0.35">
      <c r="A14" s="46">
        <v>9</v>
      </c>
      <c r="B14" s="37" t="s">
        <v>67</v>
      </c>
      <c r="C14" s="38" t="s">
        <v>64</v>
      </c>
      <c r="D14" s="38">
        <v>1</v>
      </c>
      <c r="E14" s="38">
        <v>5</v>
      </c>
      <c r="F14" s="17"/>
      <c r="G14" s="41">
        <f t="shared" si="2"/>
        <v>0</v>
      </c>
      <c r="H14" s="42">
        <f t="shared" si="3"/>
        <v>0</v>
      </c>
    </row>
    <row r="15" spans="1:10" ht="26" x14ac:dyDescent="0.35">
      <c r="A15" s="46">
        <v>10</v>
      </c>
      <c r="B15" s="37" t="s">
        <v>68</v>
      </c>
      <c r="C15" s="38" t="s">
        <v>69</v>
      </c>
      <c r="D15" s="38">
        <v>3</v>
      </c>
      <c r="E15" s="38">
        <v>15</v>
      </c>
      <c r="F15" s="17"/>
      <c r="G15" s="41">
        <f t="shared" si="2"/>
        <v>0</v>
      </c>
      <c r="H15" s="42">
        <f t="shared" si="3"/>
        <v>0</v>
      </c>
    </row>
    <row r="16" spans="1:10" ht="26" x14ac:dyDescent="0.35">
      <c r="A16" s="46">
        <v>11</v>
      </c>
      <c r="B16" s="37" t="s">
        <v>70</v>
      </c>
      <c r="C16" s="38" t="s">
        <v>71</v>
      </c>
      <c r="D16" s="38">
        <v>2</v>
      </c>
      <c r="E16" s="83">
        <v>10</v>
      </c>
      <c r="F16" s="17"/>
      <c r="G16" s="97">
        <f>SUMPRODUCT(D16:D18, F16:F18)</f>
        <v>0</v>
      </c>
      <c r="H16" s="98">
        <f t="shared" si="3"/>
        <v>0</v>
      </c>
    </row>
    <row r="17" spans="1:8" ht="26" x14ac:dyDescent="0.35">
      <c r="A17" s="46">
        <v>12</v>
      </c>
      <c r="B17" s="37" t="s">
        <v>72</v>
      </c>
      <c r="C17" s="38" t="s">
        <v>71</v>
      </c>
      <c r="D17" s="38">
        <v>1</v>
      </c>
      <c r="E17" s="83"/>
      <c r="F17" s="17"/>
      <c r="G17" s="97"/>
      <c r="H17" s="98"/>
    </row>
    <row r="18" spans="1:8" ht="26" x14ac:dyDescent="0.35">
      <c r="A18" s="46">
        <v>13</v>
      </c>
      <c r="B18" s="37" t="s">
        <v>73</v>
      </c>
      <c r="C18" s="38" t="s">
        <v>71</v>
      </c>
      <c r="D18" s="38">
        <v>0.5</v>
      </c>
      <c r="E18" s="83"/>
      <c r="F18" s="17"/>
      <c r="G18" s="97"/>
      <c r="H18" s="98"/>
    </row>
    <row r="19" spans="1:8" ht="26" x14ac:dyDescent="0.35">
      <c r="A19" s="46">
        <v>14</v>
      </c>
      <c r="B19" s="37" t="s">
        <v>74</v>
      </c>
      <c r="C19" s="38" t="s">
        <v>71</v>
      </c>
      <c r="D19" s="38">
        <v>1</v>
      </c>
      <c r="E19" s="39">
        <v>5</v>
      </c>
      <c r="F19" s="17"/>
      <c r="G19" s="41">
        <f t="shared" si="2"/>
        <v>0</v>
      </c>
      <c r="H19" s="42">
        <f t="shared" si="3"/>
        <v>0</v>
      </c>
    </row>
    <row r="20" spans="1:8" ht="26" x14ac:dyDescent="0.35">
      <c r="A20" s="46">
        <v>15</v>
      </c>
      <c r="B20" s="37" t="s">
        <v>75</v>
      </c>
      <c r="C20" s="38" t="s">
        <v>76</v>
      </c>
      <c r="D20" s="38">
        <v>0.5</v>
      </c>
      <c r="E20" s="83">
        <v>5</v>
      </c>
      <c r="F20" s="17"/>
      <c r="G20" s="97">
        <f>SUMPRODUCT(D20:D22, F20:F22)</f>
        <v>0</v>
      </c>
      <c r="H20" s="98">
        <f t="shared" si="3"/>
        <v>0</v>
      </c>
    </row>
    <row r="21" spans="1:8" ht="26" x14ac:dyDescent="0.35">
      <c r="A21" s="46">
        <v>16</v>
      </c>
      <c r="B21" s="37" t="s">
        <v>77</v>
      </c>
      <c r="C21" s="38" t="s">
        <v>76</v>
      </c>
      <c r="D21" s="38">
        <v>0.25</v>
      </c>
      <c r="E21" s="83"/>
      <c r="F21" s="17"/>
      <c r="G21" s="97"/>
      <c r="H21" s="98"/>
    </row>
    <row r="22" spans="1:8" ht="26" x14ac:dyDescent="0.35">
      <c r="A22" s="46">
        <v>17</v>
      </c>
      <c r="B22" s="37" t="s">
        <v>78</v>
      </c>
      <c r="C22" s="38" t="s">
        <v>76</v>
      </c>
      <c r="D22" s="38">
        <v>0.125</v>
      </c>
      <c r="E22" s="83"/>
      <c r="F22" s="17"/>
      <c r="G22" s="97"/>
      <c r="H22" s="98"/>
    </row>
    <row r="23" spans="1:8" x14ac:dyDescent="0.35">
      <c r="A23" s="96" t="s">
        <v>59</v>
      </c>
      <c r="B23" s="96"/>
      <c r="C23" s="96"/>
      <c r="D23" s="96"/>
      <c r="E23" s="96"/>
      <c r="F23" s="96"/>
      <c r="G23" s="40">
        <f>SUM(G6:G22)</f>
        <v>0</v>
      </c>
      <c r="H23" s="40">
        <f>IF(SUM(H6:H22)&gt;100,100,SUM(H6:H22))</f>
        <v>0</v>
      </c>
    </row>
  </sheetData>
  <sheetProtection password="89C6" sheet="1" objects="1" scenarios="1"/>
  <mergeCells count="18">
    <mergeCell ref="E7:E10"/>
    <mergeCell ref="G7:G10"/>
    <mergeCell ref="H7:H10"/>
    <mergeCell ref="F4:H4"/>
    <mergeCell ref="A23:F23"/>
    <mergeCell ref="E16:E18"/>
    <mergeCell ref="E20:E22"/>
    <mergeCell ref="G16:G18"/>
    <mergeCell ref="H16:H18"/>
    <mergeCell ref="G20:G22"/>
    <mergeCell ref="H20:H22"/>
    <mergeCell ref="A1:H1"/>
    <mergeCell ref="A2:H2"/>
    <mergeCell ref="A4:A5"/>
    <mergeCell ref="B4:B5"/>
    <mergeCell ref="C4:C5"/>
    <mergeCell ref="D4:D5"/>
    <mergeCell ref="E4:E5"/>
  </mergeCells>
  <printOptions horizontalCentered="1"/>
  <pageMargins left="0.78740157480314965" right="0.78740157480314965" top="0.98425196850393704" bottom="0.59055118110236227" header="0.31496062992125984" footer="0.31496062992125984"/>
  <pageSetup paperSize="9" scale="97" fitToHeight="0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activeCell="F19" sqref="F19"/>
    </sheetView>
  </sheetViews>
  <sheetFormatPr defaultRowHeight="14.5" x14ac:dyDescent="0.35"/>
  <cols>
    <col min="1" max="1" width="6.6328125" style="50" customWidth="1"/>
    <col min="2" max="2" width="60.6328125" style="61" customWidth="1"/>
    <col min="3" max="3" width="20.6328125" style="61" customWidth="1"/>
    <col min="4" max="4" width="6.6328125" style="50" customWidth="1"/>
    <col min="5" max="5" width="8.453125" style="50" customWidth="1"/>
    <col min="6" max="6" width="9.08984375" style="50" customWidth="1"/>
    <col min="7" max="8" width="10.6328125" style="50" customWidth="1"/>
    <col min="9" max="9" width="71" style="50" customWidth="1"/>
    <col min="10" max="16384" width="8.7265625" style="50"/>
  </cols>
  <sheetData>
    <row r="1" spans="1:9" s="48" customFormat="1" ht="18" customHeight="1" x14ac:dyDescent="0.35">
      <c r="A1" s="101" t="s">
        <v>136</v>
      </c>
      <c r="B1" s="101"/>
      <c r="C1" s="101"/>
      <c r="D1" s="101"/>
      <c r="E1" s="101"/>
      <c r="F1" s="101"/>
      <c r="G1" s="101"/>
      <c r="H1" s="101"/>
    </row>
    <row r="2" spans="1:9" s="48" customFormat="1" ht="14.4" customHeight="1" x14ac:dyDescent="0.35">
      <c r="A2" s="102" t="s">
        <v>123</v>
      </c>
      <c r="B2" s="102"/>
      <c r="C2" s="102"/>
      <c r="D2" s="102"/>
      <c r="E2" s="102"/>
      <c r="F2" s="102"/>
      <c r="G2" s="102"/>
      <c r="H2" s="102"/>
    </row>
    <row r="3" spans="1:9" s="48" customFormat="1" x14ac:dyDescent="0.35">
      <c r="A3" s="49"/>
      <c r="B3" s="49"/>
      <c r="C3" s="49"/>
      <c r="D3" s="49"/>
      <c r="E3" s="49"/>
    </row>
    <row r="4" spans="1:9" ht="14.4" customHeight="1" x14ac:dyDescent="0.35">
      <c r="A4" s="103" t="s">
        <v>0</v>
      </c>
      <c r="B4" s="103" t="s">
        <v>25</v>
      </c>
      <c r="C4" s="103" t="s">
        <v>19</v>
      </c>
      <c r="D4" s="103" t="s">
        <v>20</v>
      </c>
      <c r="E4" s="103" t="s">
        <v>21</v>
      </c>
      <c r="F4" s="99" t="s">
        <v>22</v>
      </c>
      <c r="G4" s="99"/>
      <c r="H4" s="99"/>
    </row>
    <row r="5" spans="1:9" ht="26" x14ac:dyDescent="0.35">
      <c r="A5" s="103"/>
      <c r="B5" s="103"/>
      <c r="C5" s="103"/>
      <c r="D5" s="103"/>
      <c r="E5" s="103"/>
      <c r="F5" s="51" t="s">
        <v>23</v>
      </c>
      <c r="G5" s="52" t="s">
        <v>24</v>
      </c>
      <c r="H5" s="52" t="s">
        <v>26</v>
      </c>
    </row>
    <row r="6" spans="1:9" x14ac:dyDescent="0.35">
      <c r="A6" s="53">
        <v>1</v>
      </c>
      <c r="B6" s="54" t="s">
        <v>79</v>
      </c>
      <c r="C6" s="53" t="s">
        <v>124</v>
      </c>
      <c r="D6" s="53">
        <v>20</v>
      </c>
      <c r="E6" s="104">
        <v>45</v>
      </c>
      <c r="F6" s="55"/>
      <c r="G6" s="105">
        <f>SUMPRODUCT(D6:D31, F6:F31)</f>
        <v>0</v>
      </c>
      <c r="H6" s="106">
        <f t="shared" ref="H6" si="0">IF(G6&gt;E6,E6,G6)</f>
        <v>0</v>
      </c>
    </row>
    <row r="7" spans="1:9" x14ac:dyDescent="0.35">
      <c r="A7" s="53">
        <v>2</v>
      </c>
      <c r="B7" s="54" t="s">
        <v>80</v>
      </c>
      <c r="C7" s="53" t="s">
        <v>124</v>
      </c>
      <c r="D7" s="53">
        <v>16</v>
      </c>
      <c r="E7" s="104"/>
      <c r="F7" s="55"/>
      <c r="G7" s="105"/>
      <c r="H7" s="106"/>
    </row>
    <row r="8" spans="1:9" x14ac:dyDescent="0.35">
      <c r="A8" s="53">
        <v>3</v>
      </c>
      <c r="B8" s="54" t="s">
        <v>81</v>
      </c>
      <c r="C8" s="53" t="s">
        <v>124</v>
      </c>
      <c r="D8" s="53">
        <v>12</v>
      </c>
      <c r="E8" s="104"/>
      <c r="F8" s="55"/>
      <c r="G8" s="105"/>
      <c r="H8" s="106"/>
    </row>
    <row r="9" spans="1:9" x14ac:dyDescent="0.35">
      <c r="A9" s="53">
        <v>4</v>
      </c>
      <c r="B9" s="54" t="s">
        <v>82</v>
      </c>
      <c r="C9" s="53" t="s">
        <v>124</v>
      </c>
      <c r="D9" s="53">
        <v>16</v>
      </c>
      <c r="E9" s="104"/>
      <c r="F9" s="55"/>
      <c r="G9" s="105"/>
      <c r="H9" s="106"/>
    </row>
    <row r="10" spans="1:9" x14ac:dyDescent="0.35">
      <c r="A10" s="53">
        <v>5</v>
      </c>
      <c r="B10" s="54" t="s">
        <v>83</v>
      </c>
      <c r="C10" s="53" t="s">
        <v>124</v>
      </c>
      <c r="D10" s="53">
        <v>16</v>
      </c>
      <c r="E10" s="104"/>
      <c r="F10" s="55"/>
      <c r="G10" s="105"/>
      <c r="H10" s="106"/>
    </row>
    <row r="11" spans="1:9" x14ac:dyDescent="0.35">
      <c r="A11" s="53">
        <v>6</v>
      </c>
      <c r="B11" s="54" t="s">
        <v>84</v>
      </c>
      <c r="C11" s="53" t="s">
        <v>124</v>
      </c>
      <c r="D11" s="53">
        <v>4</v>
      </c>
      <c r="E11" s="104"/>
      <c r="F11" s="55"/>
      <c r="G11" s="105"/>
      <c r="H11" s="106"/>
    </row>
    <row r="12" spans="1:9" x14ac:dyDescent="0.35">
      <c r="A12" s="53">
        <v>7</v>
      </c>
      <c r="B12" s="54" t="s">
        <v>85</v>
      </c>
      <c r="C12" s="53" t="s">
        <v>124</v>
      </c>
      <c r="D12" s="53">
        <v>20</v>
      </c>
      <c r="E12" s="104"/>
      <c r="F12" s="55"/>
      <c r="G12" s="105"/>
      <c r="H12" s="106"/>
    </row>
    <row r="13" spans="1:9" x14ac:dyDescent="0.35">
      <c r="A13" s="53">
        <v>8</v>
      </c>
      <c r="B13" s="54" t="s">
        <v>86</v>
      </c>
      <c r="C13" s="53" t="s">
        <v>124</v>
      </c>
      <c r="D13" s="53">
        <v>16</v>
      </c>
      <c r="E13" s="104"/>
      <c r="F13" s="55"/>
      <c r="G13" s="105"/>
      <c r="H13" s="106"/>
    </row>
    <row r="14" spans="1:9" x14ac:dyDescent="0.35">
      <c r="A14" s="53">
        <v>9</v>
      </c>
      <c r="B14" s="54" t="s">
        <v>87</v>
      </c>
      <c r="C14" s="53" t="s">
        <v>124</v>
      </c>
      <c r="D14" s="53">
        <v>16</v>
      </c>
      <c r="E14" s="104"/>
      <c r="F14" s="55"/>
      <c r="G14" s="105"/>
      <c r="H14" s="106"/>
    </row>
    <row r="15" spans="1:9" x14ac:dyDescent="0.35">
      <c r="A15" s="53">
        <v>10</v>
      </c>
      <c r="B15" s="54" t="s">
        <v>88</v>
      </c>
      <c r="C15" s="53" t="s">
        <v>124</v>
      </c>
      <c r="D15" s="53">
        <v>12</v>
      </c>
      <c r="E15" s="104"/>
      <c r="F15" s="55"/>
      <c r="G15" s="105"/>
      <c r="H15" s="106"/>
    </row>
    <row r="16" spans="1:9" x14ac:dyDescent="0.35">
      <c r="A16" s="53">
        <v>11</v>
      </c>
      <c r="B16" s="54" t="s">
        <v>89</v>
      </c>
      <c r="C16" s="53" t="s">
        <v>124</v>
      </c>
      <c r="D16" s="53">
        <v>16</v>
      </c>
      <c r="E16" s="104"/>
      <c r="F16" s="55"/>
      <c r="G16" s="105"/>
      <c r="H16" s="106"/>
      <c r="I16" s="56"/>
    </row>
    <row r="17" spans="1:9" x14ac:dyDescent="0.35">
      <c r="A17" s="53">
        <v>12</v>
      </c>
      <c r="B17" s="54" t="s">
        <v>90</v>
      </c>
      <c r="C17" s="53" t="s">
        <v>124</v>
      </c>
      <c r="D17" s="53">
        <v>12</v>
      </c>
      <c r="E17" s="104"/>
      <c r="F17" s="55"/>
      <c r="G17" s="105"/>
      <c r="H17" s="106"/>
    </row>
    <row r="18" spans="1:9" x14ac:dyDescent="0.35">
      <c r="A18" s="53">
        <v>13</v>
      </c>
      <c r="B18" s="54" t="s">
        <v>91</v>
      </c>
      <c r="C18" s="53" t="s">
        <v>124</v>
      </c>
      <c r="D18" s="53">
        <v>9</v>
      </c>
      <c r="E18" s="104"/>
      <c r="F18" s="55"/>
      <c r="G18" s="105"/>
      <c r="H18" s="106"/>
      <c r="I18" s="56"/>
    </row>
    <row r="19" spans="1:9" x14ac:dyDescent="0.35">
      <c r="A19" s="53">
        <v>14</v>
      </c>
      <c r="B19" s="54" t="s">
        <v>92</v>
      </c>
      <c r="C19" s="53" t="s">
        <v>124</v>
      </c>
      <c r="D19" s="53">
        <v>6</v>
      </c>
      <c r="E19" s="104"/>
      <c r="F19" s="55"/>
      <c r="G19" s="105"/>
      <c r="H19" s="106"/>
      <c r="I19" s="56"/>
    </row>
    <row r="20" spans="1:9" ht="26" x14ac:dyDescent="0.35">
      <c r="A20" s="53">
        <v>15</v>
      </c>
      <c r="B20" s="54" t="s">
        <v>93</v>
      </c>
      <c r="C20" s="53" t="s">
        <v>124</v>
      </c>
      <c r="D20" s="53">
        <v>8</v>
      </c>
      <c r="E20" s="104"/>
      <c r="F20" s="55"/>
      <c r="G20" s="105"/>
      <c r="H20" s="106"/>
      <c r="I20" s="56"/>
    </row>
    <row r="21" spans="1:9" x14ac:dyDescent="0.35">
      <c r="A21" s="53">
        <v>16</v>
      </c>
      <c r="B21" s="54" t="s">
        <v>94</v>
      </c>
      <c r="C21" s="53" t="s">
        <v>124</v>
      </c>
      <c r="D21" s="53">
        <v>6</v>
      </c>
      <c r="E21" s="104"/>
      <c r="F21" s="55"/>
      <c r="G21" s="105"/>
      <c r="H21" s="106"/>
      <c r="I21" s="56"/>
    </row>
    <row r="22" spans="1:9" ht="26" x14ac:dyDescent="0.35">
      <c r="A22" s="53">
        <v>17</v>
      </c>
      <c r="B22" s="54" t="s">
        <v>95</v>
      </c>
      <c r="C22" s="53" t="s">
        <v>124</v>
      </c>
      <c r="D22" s="53">
        <v>4</v>
      </c>
      <c r="E22" s="104"/>
      <c r="F22" s="55"/>
      <c r="G22" s="105"/>
      <c r="H22" s="106"/>
    </row>
    <row r="23" spans="1:9" x14ac:dyDescent="0.35">
      <c r="A23" s="53">
        <v>18</v>
      </c>
      <c r="B23" s="54" t="s">
        <v>96</v>
      </c>
      <c r="C23" s="53" t="s">
        <v>124</v>
      </c>
      <c r="D23" s="53">
        <v>12</v>
      </c>
      <c r="E23" s="104"/>
      <c r="F23" s="55"/>
      <c r="G23" s="105"/>
      <c r="H23" s="106"/>
    </row>
    <row r="24" spans="1:9" x14ac:dyDescent="0.35">
      <c r="A24" s="53">
        <v>19</v>
      </c>
      <c r="B24" s="54" t="s">
        <v>97</v>
      </c>
      <c r="C24" s="53" t="s">
        <v>124</v>
      </c>
      <c r="D24" s="53">
        <v>10</v>
      </c>
      <c r="E24" s="104"/>
      <c r="F24" s="55"/>
      <c r="G24" s="105"/>
      <c r="H24" s="106"/>
      <c r="I24" s="56"/>
    </row>
    <row r="25" spans="1:9" x14ac:dyDescent="0.35">
      <c r="A25" s="53">
        <v>20</v>
      </c>
      <c r="B25" s="54" t="s">
        <v>125</v>
      </c>
      <c r="C25" s="53" t="s">
        <v>124</v>
      </c>
      <c r="D25" s="53">
        <v>7</v>
      </c>
      <c r="E25" s="104"/>
      <c r="F25" s="55"/>
      <c r="G25" s="105"/>
      <c r="H25" s="106"/>
      <c r="I25" s="56"/>
    </row>
    <row r="26" spans="1:9" x14ac:dyDescent="0.35">
      <c r="A26" s="53">
        <v>21</v>
      </c>
      <c r="B26" s="54" t="s">
        <v>98</v>
      </c>
      <c r="C26" s="53" t="s">
        <v>124</v>
      </c>
      <c r="D26" s="53">
        <v>8</v>
      </c>
      <c r="E26" s="104"/>
      <c r="F26" s="55"/>
      <c r="G26" s="105"/>
      <c r="H26" s="106"/>
    </row>
    <row r="27" spans="1:9" x14ac:dyDescent="0.35">
      <c r="A27" s="53">
        <v>22</v>
      </c>
      <c r="B27" s="54" t="s">
        <v>99</v>
      </c>
      <c r="C27" s="53" t="s">
        <v>124</v>
      </c>
      <c r="D27" s="53">
        <v>10</v>
      </c>
      <c r="E27" s="104"/>
      <c r="F27" s="55"/>
      <c r="G27" s="105"/>
      <c r="H27" s="106"/>
    </row>
    <row r="28" spans="1:9" x14ac:dyDescent="0.35">
      <c r="A28" s="53">
        <v>23</v>
      </c>
      <c r="B28" s="54" t="s">
        <v>100</v>
      </c>
      <c r="C28" s="53" t="s">
        <v>124</v>
      </c>
      <c r="D28" s="53">
        <v>6</v>
      </c>
      <c r="E28" s="104"/>
      <c r="F28" s="55"/>
      <c r="G28" s="105"/>
      <c r="H28" s="106"/>
    </row>
    <row r="29" spans="1:9" x14ac:dyDescent="0.35">
      <c r="A29" s="53">
        <v>24</v>
      </c>
      <c r="B29" s="54" t="s">
        <v>101</v>
      </c>
      <c r="C29" s="53" t="s">
        <v>124</v>
      </c>
      <c r="D29" s="53">
        <v>10</v>
      </c>
      <c r="E29" s="104"/>
      <c r="F29" s="55"/>
      <c r="G29" s="105"/>
      <c r="H29" s="106"/>
    </row>
    <row r="30" spans="1:9" x14ac:dyDescent="0.35">
      <c r="A30" s="53">
        <v>25</v>
      </c>
      <c r="B30" s="54" t="s">
        <v>102</v>
      </c>
      <c r="C30" s="53" t="s">
        <v>124</v>
      </c>
      <c r="D30" s="53">
        <v>8</v>
      </c>
      <c r="E30" s="104"/>
      <c r="F30" s="55"/>
      <c r="G30" s="105"/>
      <c r="H30" s="106"/>
    </row>
    <row r="31" spans="1:9" x14ac:dyDescent="0.35">
      <c r="A31" s="53">
        <v>26</v>
      </c>
      <c r="B31" s="54" t="s">
        <v>103</v>
      </c>
      <c r="C31" s="53" t="s">
        <v>124</v>
      </c>
      <c r="D31" s="53">
        <v>8</v>
      </c>
      <c r="E31" s="104"/>
      <c r="F31" s="55"/>
      <c r="G31" s="105"/>
      <c r="H31" s="106"/>
    </row>
    <row r="32" spans="1:9" ht="39" x14ac:dyDescent="0.35">
      <c r="A32" s="53">
        <v>27</v>
      </c>
      <c r="B32" s="54" t="s">
        <v>104</v>
      </c>
      <c r="C32" s="53" t="s">
        <v>105</v>
      </c>
      <c r="D32" s="53">
        <v>5</v>
      </c>
      <c r="E32" s="104">
        <v>15</v>
      </c>
      <c r="F32" s="55"/>
      <c r="G32" s="105">
        <f>SUMPRODUCT(D32:D33, F32:F33)</f>
        <v>0</v>
      </c>
      <c r="H32" s="106">
        <f t="shared" ref="H32:H40" si="1">IF(G32&gt;E32,E32,G32)</f>
        <v>0</v>
      </c>
    </row>
    <row r="33" spans="1:9" ht="39" x14ac:dyDescent="0.35">
      <c r="A33" s="53">
        <v>28</v>
      </c>
      <c r="B33" s="54" t="s">
        <v>106</v>
      </c>
      <c r="C33" s="53" t="s">
        <v>105</v>
      </c>
      <c r="D33" s="53">
        <v>2.5</v>
      </c>
      <c r="E33" s="104"/>
      <c r="F33" s="55"/>
      <c r="G33" s="105"/>
      <c r="H33" s="106"/>
    </row>
    <row r="34" spans="1:9" x14ac:dyDescent="0.35">
      <c r="A34" s="53">
        <v>29</v>
      </c>
      <c r="B34" s="54" t="s">
        <v>107</v>
      </c>
      <c r="C34" s="53" t="s">
        <v>1</v>
      </c>
      <c r="D34" s="53">
        <v>5</v>
      </c>
      <c r="E34" s="104">
        <v>10</v>
      </c>
      <c r="F34" s="55"/>
      <c r="G34" s="105">
        <f>SUMPRODUCT(D34:D35, F34:F35)</f>
        <v>0</v>
      </c>
      <c r="H34" s="106">
        <f t="shared" si="1"/>
        <v>0</v>
      </c>
    </row>
    <row r="35" spans="1:9" x14ac:dyDescent="0.35">
      <c r="A35" s="53">
        <v>30</v>
      </c>
      <c r="B35" s="54" t="s">
        <v>108</v>
      </c>
      <c r="C35" s="53" t="s">
        <v>1</v>
      </c>
      <c r="D35" s="53">
        <v>10</v>
      </c>
      <c r="E35" s="104"/>
      <c r="F35" s="55"/>
      <c r="G35" s="105"/>
      <c r="H35" s="106"/>
    </row>
    <row r="36" spans="1:9" ht="20.25" customHeight="1" x14ac:dyDescent="0.35">
      <c r="A36" s="53">
        <v>31</v>
      </c>
      <c r="B36" s="54" t="s">
        <v>109</v>
      </c>
      <c r="C36" s="53" t="s">
        <v>110</v>
      </c>
      <c r="D36" s="53">
        <v>0.5</v>
      </c>
      <c r="E36" s="104">
        <v>10</v>
      </c>
      <c r="F36" s="55"/>
      <c r="G36" s="105">
        <f>SUMPRODUCT(D36:D39, F36:F39)</f>
        <v>0</v>
      </c>
      <c r="H36" s="106">
        <f t="shared" si="1"/>
        <v>0</v>
      </c>
    </row>
    <row r="37" spans="1:9" ht="26" x14ac:dyDescent="0.35">
      <c r="A37" s="53">
        <v>32</v>
      </c>
      <c r="B37" s="54" t="s">
        <v>133</v>
      </c>
      <c r="C37" s="53" t="s">
        <v>134</v>
      </c>
      <c r="D37" s="53">
        <v>0.5</v>
      </c>
      <c r="E37" s="104"/>
      <c r="F37" s="55"/>
      <c r="G37" s="105"/>
      <c r="H37" s="106"/>
    </row>
    <row r="38" spans="1:9" ht="26" x14ac:dyDescent="0.35">
      <c r="A38" s="53">
        <v>33</v>
      </c>
      <c r="B38" s="54" t="s">
        <v>132</v>
      </c>
      <c r="C38" s="53" t="s">
        <v>135</v>
      </c>
      <c r="D38" s="53">
        <v>0.75</v>
      </c>
      <c r="E38" s="104"/>
      <c r="F38" s="55"/>
      <c r="G38" s="105"/>
      <c r="H38" s="106"/>
    </row>
    <row r="39" spans="1:9" ht="27.75" customHeight="1" x14ac:dyDescent="0.35">
      <c r="A39" s="53">
        <v>34</v>
      </c>
      <c r="B39" s="54" t="s">
        <v>111</v>
      </c>
      <c r="C39" s="53" t="s">
        <v>56</v>
      </c>
      <c r="D39" s="53">
        <v>0.5</v>
      </c>
      <c r="E39" s="104"/>
      <c r="F39" s="55"/>
      <c r="G39" s="105"/>
      <c r="H39" s="106"/>
      <c r="I39" s="57"/>
    </row>
    <row r="40" spans="1:9" x14ac:dyDescent="0.35">
      <c r="A40" s="53">
        <v>35</v>
      </c>
      <c r="B40" s="54" t="s">
        <v>112</v>
      </c>
      <c r="C40" s="53" t="s">
        <v>56</v>
      </c>
      <c r="D40" s="53">
        <v>10</v>
      </c>
      <c r="E40" s="58">
        <v>20</v>
      </c>
      <c r="F40" s="55"/>
      <c r="G40" s="59">
        <f t="shared" ref="G40" si="2">D40*F40</f>
        <v>0</v>
      </c>
      <c r="H40" s="60">
        <f t="shared" si="1"/>
        <v>0</v>
      </c>
      <c r="I40" s="56"/>
    </row>
    <row r="41" spans="1:9" x14ac:dyDescent="0.35">
      <c r="A41" s="100" t="s">
        <v>139</v>
      </c>
      <c r="B41" s="100"/>
      <c r="C41" s="100"/>
      <c r="D41" s="100"/>
      <c r="E41" s="100"/>
      <c r="F41" s="100"/>
      <c r="G41" s="60">
        <f>SUM(G6:G40)</f>
        <v>0</v>
      </c>
      <c r="H41" s="60">
        <f>IF(SUM(H6:H40)&gt;100,100,SUM(H6:H40))</f>
        <v>0</v>
      </c>
    </row>
  </sheetData>
  <sheetProtection password="89C6" sheet="1" objects="1" scenarios="1"/>
  <mergeCells count="21">
    <mergeCell ref="H32:H33"/>
    <mergeCell ref="H34:H35"/>
    <mergeCell ref="G34:G35"/>
    <mergeCell ref="G36:G39"/>
    <mergeCell ref="H36:H39"/>
    <mergeCell ref="F4:H4"/>
    <mergeCell ref="A41:F41"/>
    <mergeCell ref="A1:H1"/>
    <mergeCell ref="A2:H2"/>
    <mergeCell ref="A4:A5"/>
    <mergeCell ref="B4:B5"/>
    <mergeCell ref="C4:C5"/>
    <mergeCell ref="D4:D5"/>
    <mergeCell ref="E4:E5"/>
    <mergeCell ref="E6:E31"/>
    <mergeCell ref="G6:G31"/>
    <mergeCell ref="H6:H31"/>
    <mergeCell ref="G32:G33"/>
    <mergeCell ref="E32:E33"/>
    <mergeCell ref="E34:E35"/>
    <mergeCell ref="E36:E39"/>
  </mergeCells>
  <printOptions horizontalCentered="1"/>
  <pageMargins left="0.78740157480314965" right="0.78740157480314965" top="0.98425196850393704" bottom="0.59055118110236227" header="0.31496062992125984" footer="0.31496062992125984"/>
  <pageSetup paperSize="9" scale="97" fitToHeight="0" orientation="landscape" r:id="rId1"/>
  <headerFooter differentFirst="1"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0"/>
  <sheetViews>
    <sheetView zoomScaleNormal="100" workbookViewId="0">
      <selection activeCell="B34" sqref="B34"/>
    </sheetView>
  </sheetViews>
  <sheetFormatPr defaultColWidth="11.453125" defaultRowHeight="14.5" x14ac:dyDescent="0.35"/>
  <cols>
    <col min="1" max="1" width="4.36328125" customWidth="1"/>
    <col min="2" max="2" width="59.6328125" customWidth="1"/>
    <col min="3" max="3" width="16.36328125" style="2" customWidth="1"/>
    <col min="4" max="6" width="15.6328125" style="2" customWidth="1"/>
  </cols>
  <sheetData>
    <row r="1" spans="2:6" ht="39.75" customHeight="1" x14ac:dyDescent="0.35">
      <c r="B1" s="110" t="s">
        <v>16</v>
      </c>
      <c r="C1" s="110"/>
      <c r="D1" s="110"/>
      <c r="E1" s="110"/>
      <c r="F1" s="110"/>
    </row>
    <row r="2" spans="2:6" x14ac:dyDescent="0.35">
      <c r="B2" s="3"/>
      <c r="C2" s="3"/>
      <c r="D2" s="3"/>
      <c r="E2" s="3"/>
      <c r="F2" s="3"/>
    </row>
    <row r="3" spans="2:6" ht="15.5" x14ac:dyDescent="0.35">
      <c r="B3" s="4" t="s">
        <v>3</v>
      </c>
      <c r="C3" s="107">
        <f>Identification!C5</f>
        <v>0</v>
      </c>
      <c r="D3" s="108"/>
      <c r="E3" s="108"/>
      <c r="F3" s="109"/>
    </row>
    <row r="4" spans="2:6" ht="29" customHeight="1" x14ac:dyDescent="0.35"/>
    <row r="5" spans="2:6" ht="15.5" x14ac:dyDescent="0.35">
      <c r="B5" s="4" t="s">
        <v>113</v>
      </c>
      <c r="C5" s="5"/>
    </row>
    <row r="6" spans="2:6" ht="14.25" customHeight="1" x14ac:dyDescent="0.35"/>
    <row r="7" spans="2:6" ht="27.65" customHeight="1" x14ac:dyDescent="0.35">
      <c r="B7" s="6"/>
      <c r="C7" s="7" t="s">
        <v>114</v>
      </c>
      <c r="D7" s="7" t="s">
        <v>26</v>
      </c>
      <c r="E7" s="7" t="s">
        <v>115</v>
      </c>
      <c r="F7" s="7" t="s">
        <v>116</v>
      </c>
    </row>
    <row r="8" spans="2:6" x14ac:dyDescent="0.35">
      <c r="B8" s="8" t="s">
        <v>17</v>
      </c>
      <c r="C8" s="9">
        <f>'Technical-scientific component'!G25</f>
        <v>0</v>
      </c>
      <c r="D8" s="9">
        <f>'Technical-scientific component'!H25</f>
        <v>0</v>
      </c>
      <c r="E8" s="10">
        <v>0.5</v>
      </c>
      <c r="F8" s="11">
        <f>D8*E8</f>
        <v>0</v>
      </c>
    </row>
    <row r="9" spans="2:6" x14ac:dyDescent="0.35">
      <c r="B9" s="8" t="s">
        <v>117</v>
      </c>
      <c r="C9" s="9">
        <f>'Pedagogical component'!G23</f>
        <v>0</v>
      </c>
      <c r="D9" s="9">
        <f>'Pedagogical component'!H23</f>
        <v>0</v>
      </c>
      <c r="E9" s="10">
        <v>0.25</v>
      </c>
      <c r="F9" s="11">
        <f t="shared" ref="F9:F10" si="0">D9*E9</f>
        <v>0</v>
      </c>
    </row>
    <row r="10" spans="2:6" x14ac:dyDescent="0.35">
      <c r="B10" s="8" t="s">
        <v>137</v>
      </c>
      <c r="C10" s="9">
        <f>'Organizational component'!G41</f>
        <v>0</v>
      </c>
      <c r="D10" s="9">
        <f>'Organizational component'!H41</f>
        <v>0</v>
      </c>
      <c r="E10" s="10">
        <v>0.25</v>
      </c>
      <c r="F10" s="11">
        <f t="shared" si="0"/>
        <v>0</v>
      </c>
    </row>
    <row r="11" spans="2:6" x14ac:dyDescent="0.35">
      <c r="B11" s="12" t="s">
        <v>118</v>
      </c>
      <c r="C11" s="13">
        <f>SUM(C8:C10)</f>
        <v>0</v>
      </c>
      <c r="D11" s="13">
        <f>SUM(D8:D10)</f>
        <v>0</v>
      </c>
      <c r="E11" s="14">
        <f>SUM(E8:E10)</f>
        <v>1</v>
      </c>
      <c r="F11" s="13">
        <f>SUM(F8:F10)</f>
        <v>0</v>
      </c>
    </row>
    <row r="12" spans="2:6" ht="29" customHeight="1" x14ac:dyDescent="0.35">
      <c r="B12" s="50"/>
      <c r="C12" s="61"/>
    </row>
    <row r="13" spans="2:6" ht="15.5" x14ac:dyDescent="0.35">
      <c r="B13" s="62" t="s">
        <v>119</v>
      </c>
      <c r="C13" s="61"/>
    </row>
    <row r="14" spans="2:6" x14ac:dyDescent="0.35">
      <c r="B14" s="50"/>
      <c r="C14" s="61"/>
    </row>
    <row r="15" spans="2:6" x14ac:dyDescent="0.35">
      <c r="B15" s="63" t="s">
        <v>120</v>
      </c>
      <c r="C15" s="64">
        <f>D8</f>
        <v>0</v>
      </c>
      <c r="D15" s="18"/>
      <c r="E15" s="1"/>
      <c r="F15" s="1"/>
    </row>
    <row r="16" spans="2:6" x14ac:dyDescent="0.35">
      <c r="B16" s="63" t="s">
        <v>121</v>
      </c>
      <c r="C16" s="64">
        <f>D9</f>
        <v>0</v>
      </c>
      <c r="D16" s="18"/>
      <c r="E16" s="15"/>
      <c r="F16" s="15"/>
    </row>
    <row r="17" spans="2:6" x14ac:dyDescent="0.35">
      <c r="B17" s="63" t="s">
        <v>138</v>
      </c>
      <c r="C17" s="64">
        <f>D10</f>
        <v>0</v>
      </c>
      <c r="D17" s="18"/>
      <c r="E17" s="15"/>
      <c r="F17" s="15"/>
    </row>
    <row r="18" spans="2:6" x14ac:dyDescent="0.35">
      <c r="B18" s="65"/>
      <c r="C18" s="66"/>
    </row>
    <row r="19" spans="2:6" x14ac:dyDescent="0.35">
      <c r="B19" s="50"/>
      <c r="C19" s="61"/>
    </row>
    <row r="20" spans="2:6" x14ac:dyDescent="0.35">
      <c r="B20" s="50"/>
      <c r="C20" s="61"/>
    </row>
  </sheetData>
  <sheetProtection password="89C6" sheet="1" objects="1" scenarios="1"/>
  <mergeCells count="2">
    <mergeCell ref="C3:F3"/>
    <mergeCell ref="B1:F1"/>
  </mergeCells>
  <printOptions horizontalCentered="1"/>
  <pageMargins left="0.78740157480314965" right="0.78740157480314965" top="0.98425196850393704" bottom="0.59055118110236227" header="0.31496062992125984" footer="0.31496062992125984"/>
  <pageSetup paperSize="9" fitToWidth="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7</vt:i4>
      </vt:variant>
    </vt:vector>
  </HeadingPairs>
  <TitlesOfParts>
    <vt:vector size="12" baseType="lpstr">
      <vt:lpstr>Identification</vt:lpstr>
      <vt:lpstr>Technical-scientific component</vt:lpstr>
      <vt:lpstr>Pedagogical component</vt:lpstr>
      <vt:lpstr>Organizational component</vt:lpstr>
      <vt:lpstr>Final Classification</vt:lpstr>
      <vt:lpstr>'Final Classification'!Área_de_Impressão</vt:lpstr>
      <vt:lpstr>Identification!Área_de_Impressão</vt:lpstr>
      <vt:lpstr>'Organizational component'!Área_de_Impressão</vt:lpstr>
      <vt:lpstr>'Pedagogical component'!Área_de_Impressão</vt:lpstr>
      <vt:lpstr>'Technical-scientific component'!Área_de_Impressão</vt:lpstr>
      <vt:lpstr>'Organizational component'!Títulos_de_Impressão</vt:lpstr>
      <vt:lpstr>'Technical-scientific component'!Títulos_de_Impressão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Fortes</dc:creator>
  <cp:lastModifiedBy>Maria Inês de Almeida</cp:lastModifiedBy>
  <cp:lastPrinted>2024-03-07T10:25:30Z</cp:lastPrinted>
  <dcterms:created xsi:type="dcterms:W3CDTF">2020-12-06T20:00:24Z</dcterms:created>
  <dcterms:modified xsi:type="dcterms:W3CDTF">2024-05-31T09:24:52Z</dcterms:modified>
</cp:coreProperties>
</file>