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dgrh\Concursos\Docentes\2024\ESTGOH\PRPD-1-2024_Prof Adjunto_EngInfor_1p\6.Publ obrigatórias\"/>
    </mc:Choice>
  </mc:AlternateContent>
  <bookViews>
    <workbookView xWindow="0" yWindow="0" windowWidth="28800" windowHeight="11870"/>
  </bookViews>
  <sheets>
    <sheet name="Identificação" sheetId="10" r:id="rId1"/>
    <sheet name="Componente técnico-científica" sheetId="5" r:id="rId2"/>
    <sheet name="Componente pedagógica" sheetId="6" r:id="rId3"/>
    <sheet name="Componente organizacional" sheetId="7" r:id="rId4"/>
    <sheet name="Classificação final" sheetId="9" r:id="rId5"/>
  </sheets>
  <definedNames>
    <definedName name="_xlnm.Print_Area" localSheetId="4">'Classificação final'!$B$1:$F$17</definedName>
    <definedName name="_xlnm.Print_Area" localSheetId="3">'Componente organizacional'!$A$1:$H$41</definedName>
    <definedName name="_xlnm.Print_Area" localSheetId="2">'Componente pedagógica'!$A$1:$H$24</definedName>
    <definedName name="_xlnm.Print_Area" localSheetId="1">'Componente técnico-científica'!$A$1:$H$25</definedName>
    <definedName name="_xlnm.Print_Area" localSheetId="0">Identificação!$A$1:$G$24</definedName>
    <definedName name="_xlnm.Print_Titles" localSheetId="3">'Componente organizacional'!$1:$5</definedName>
    <definedName name="_xlnm.Print_Titles" localSheetId="1">'Componente técnico-científica'!$1:$5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7" l="1"/>
  <c r="H40" i="7"/>
  <c r="H41" i="7"/>
  <c r="D10" i="9"/>
  <c r="C17" i="9"/>
  <c r="G7" i="6"/>
  <c r="G12" i="5"/>
  <c r="H12" i="5" s="1"/>
  <c r="G13" i="5"/>
  <c r="H13" i="5" s="1"/>
  <c r="G14" i="5"/>
  <c r="H14" i="5" s="1"/>
  <c r="G34" i="7"/>
  <c r="G6" i="6"/>
  <c r="H6" i="6" s="1"/>
  <c r="H7" i="6"/>
  <c r="G11" i="6"/>
  <c r="H11" i="6"/>
  <c r="G12" i="6"/>
  <c r="G13" i="6"/>
  <c r="H13" i="6" s="1"/>
  <c r="G14" i="6"/>
  <c r="H14" i="6" s="1"/>
  <c r="G15" i="6"/>
  <c r="H15" i="6" s="1"/>
  <c r="G16" i="6"/>
  <c r="H16" i="6" s="1"/>
  <c r="G19" i="6"/>
  <c r="H19" i="6"/>
  <c r="G20" i="6"/>
  <c r="H20" i="6"/>
  <c r="G24" i="5"/>
  <c r="H24" i="5"/>
  <c r="G6" i="5"/>
  <c r="H6" i="5" s="1"/>
  <c r="G9" i="5"/>
  <c r="H9" i="5" s="1"/>
  <c r="G10" i="5"/>
  <c r="H10" i="5" s="1"/>
  <c r="G11" i="5"/>
  <c r="H11" i="5" s="1"/>
  <c r="G15" i="5"/>
  <c r="H15" i="5"/>
  <c r="G16" i="5"/>
  <c r="H16" i="5"/>
  <c r="G18" i="5"/>
  <c r="H18" i="5"/>
  <c r="G20" i="5"/>
  <c r="H20" i="5"/>
  <c r="G21" i="5"/>
  <c r="H21" i="5"/>
  <c r="G36" i="7"/>
  <c r="G6" i="7"/>
  <c r="G32" i="7"/>
  <c r="C3" i="9"/>
  <c r="H32" i="7"/>
  <c r="H34" i="7"/>
  <c r="H36" i="7"/>
  <c r="H6" i="7"/>
  <c r="E11" i="9"/>
  <c r="G41" i="7"/>
  <c r="C10" i="9"/>
  <c r="F10" i="9"/>
  <c r="G23" i="6" l="1"/>
  <c r="C9" i="9" s="1"/>
  <c r="H12" i="6"/>
  <c r="H23" i="6" s="1"/>
  <c r="D9" i="9" s="1"/>
  <c r="H25" i="5"/>
  <c r="D8" i="9" s="1"/>
  <c r="G25" i="5"/>
  <c r="C8" i="9" s="1"/>
  <c r="C11" i="9" l="1"/>
  <c r="F9" i="9"/>
  <c r="C16" i="9"/>
  <c r="D11" i="9"/>
  <c r="C15" i="9"/>
  <c r="F8" i="9"/>
  <c r="F11" i="9" l="1"/>
</calcChain>
</file>

<file path=xl/sharedStrings.xml><?xml version="1.0" encoding="utf-8"?>
<sst xmlns="http://schemas.openxmlformats.org/spreadsheetml/2006/main" count="208" uniqueCount="143">
  <si>
    <t>Presidente do Conselho Técnico-Científico</t>
  </si>
  <si>
    <t>Presidente do Conselho Pedagógico</t>
  </si>
  <si>
    <t>Secretário do Conselho Técnico-Científico</t>
  </si>
  <si>
    <t>Secretário do Conselho Pedagógico</t>
  </si>
  <si>
    <t>Diretor de curso de licenciatura</t>
  </si>
  <si>
    <t>Coordenador de curso de mestrado</t>
  </si>
  <si>
    <t>Coordenador de CTeSP</t>
  </si>
  <si>
    <t>Coordenador de CET</t>
  </si>
  <si>
    <t>Vogal da comissão coordenadora de mestrado</t>
  </si>
  <si>
    <t>por organização</t>
  </si>
  <si>
    <t>por concurso</t>
  </si>
  <si>
    <t>Pontos</t>
  </si>
  <si>
    <t>Unidades</t>
  </si>
  <si>
    <t>Vice-Presidente ou Subdiretor de UO</t>
  </si>
  <si>
    <t>Membro do Conselho Técnico-Científico (exceto presidente e secretário)</t>
  </si>
  <si>
    <t>Membro do Conselho Pedagógico (exceto presidente e secretário)</t>
  </si>
  <si>
    <t>Critérios</t>
  </si>
  <si>
    <t>Máximo</t>
  </si>
  <si>
    <t>Item</t>
  </si>
  <si>
    <t>COMPONENTE PEDAGÓGICA</t>
  </si>
  <si>
    <t>por unidade curricular</t>
  </si>
  <si>
    <t>por ano letivo ou fração</t>
  </si>
  <si>
    <t>por unidade curricular em cada ano letivo</t>
  </si>
  <si>
    <t>por orientação</t>
  </si>
  <si>
    <t>-</t>
  </si>
  <si>
    <t>por projeto</t>
  </si>
  <si>
    <t>por livro</t>
  </si>
  <si>
    <t>por artigo</t>
  </si>
  <si>
    <t>por encontro</t>
  </si>
  <si>
    <t>por júri</t>
  </si>
  <si>
    <t>por capítulo</t>
  </si>
  <si>
    <t>por revista</t>
  </si>
  <si>
    <t>por mobilidade</t>
  </si>
  <si>
    <t>Ponderação de 25% na pontuação final</t>
  </si>
  <si>
    <t xml:space="preserve">          IDENTIFICAÇÃO</t>
  </si>
  <si>
    <t>Nome do candidato:</t>
  </si>
  <si>
    <t>Especialidade</t>
  </si>
  <si>
    <t>Instituição</t>
  </si>
  <si>
    <t>Ano</t>
  </si>
  <si>
    <t>Mestrado</t>
  </si>
  <si>
    <t>Doutoramento</t>
  </si>
  <si>
    <t>Pontuação Total</t>
    <phoneticPr fontId="0" type="noConversion"/>
  </si>
  <si>
    <t>N.º ou fração</t>
  </si>
  <si>
    <t>Auto-pontuação do candidato</t>
  </si>
  <si>
    <t>Pontuação a considerar</t>
  </si>
  <si>
    <t>Total da componente pedagógica</t>
  </si>
  <si>
    <t>Factor de ponderação</t>
    <phoneticPr fontId="0" type="noConversion"/>
  </si>
  <si>
    <t xml:space="preserve">Pontuação a considerar </t>
  </si>
  <si>
    <t>Componente pedagógica</t>
  </si>
  <si>
    <t>Pontuação total</t>
  </si>
  <si>
    <t>Pontuação ponderada</t>
  </si>
  <si>
    <t>Classificação final</t>
  </si>
  <si>
    <t>E-mail:</t>
  </si>
  <si>
    <t>Habilitações académicas</t>
  </si>
  <si>
    <t>Título de especialista</t>
  </si>
  <si>
    <t>Área disciplinar</t>
  </si>
  <si>
    <t>Doutoramento em Engenharia Informática</t>
  </si>
  <si>
    <t>por doutoramento</t>
  </si>
  <si>
    <t xml:space="preserve">Doutoramento em área disciplinar afim </t>
  </si>
  <si>
    <t>Título de especialista na área CNAEF 481 – Ciências Informáticas</t>
  </si>
  <si>
    <t>por título de especialista</t>
  </si>
  <si>
    <t>por Centro de Investigação</t>
  </si>
  <si>
    <t>Experiência profissional relevante no âmbito da missão da ESTGOH na área de desenvolvimento de software ou experiência industrial (exclui atividade letiva/académica)</t>
  </si>
  <si>
    <t>por ano</t>
  </si>
  <si>
    <t>Ponderação de 50% na pontuação final</t>
  </si>
  <si>
    <t>COMPONENTE TÉCNICO-CIENTÍFICA E PROFISSIONAL</t>
  </si>
  <si>
    <t>Total da componente técnico-científica e profissional</t>
  </si>
  <si>
    <t>Componente técnico-científica e profissional</t>
  </si>
  <si>
    <t>Componente organizacional e outras atividades relevantes</t>
  </si>
  <si>
    <t>COMPONENTE ORGANIZACIONAL E OUTRAS ATIVIDADES RELEVANTES</t>
  </si>
  <si>
    <t>Presidente ou Reitor de Instituição de Ensino Superior (IES)</t>
  </si>
  <si>
    <t>Vice-Presidente ou Vice-Reitor de IES</t>
  </si>
  <si>
    <t>Pró-Presidente ou Pró-Reitor de IES</t>
  </si>
  <si>
    <t>Administrador de IES</t>
  </si>
  <si>
    <t>Administrador dos Serviços de Ação Social de IES</t>
  </si>
  <si>
    <t>Membro do Conselho Geral ou Senado de IES</t>
  </si>
  <si>
    <t>Presidente ou Diretor de Unidade Orgânica (UO)</t>
  </si>
  <si>
    <t>Presidente da Assembleia de Representantes ou Conselho de Escola</t>
  </si>
  <si>
    <t>Secretário da Assembleia de Representantes ou Conselho de Escola</t>
  </si>
  <si>
    <t>Membro da Assembleia de Representantes ou Conselho de Escola (exceto presidente e secretário)</t>
  </si>
  <si>
    <t>Presidente de departamento</t>
  </si>
  <si>
    <t>Vice-Presidente de departamento</t>
  </si>
  <si>
    <t>Coordenador de área científica</t>
  </si>
  <si>
    <t>Membro efetivo de associação pública representativa dos diplomados em cursos de Engenharia</t>
  </si>
  <si>
    <t>Membro Sénior de associação pública representativa dos diplomados em cursos de Engenharia</t>
  </si>
  <si>
    <t>Participação em atividades de representação oficial, nomeado pela presidência do IES ou da UOE</t>
  </si>
  <si>
    <t>Realização de trabalhos de pós-doutoramento devidamente enquadrados num grupo de investigação</t>
  </si>
  <si>
    <t>Total da componente organizacional e outras atividades relevantes</t>
  </si>
  <si>
    <t>Apuramento da classificação final:</t>
  </si>
  <si>
    <t>Critérios de desempate a usar sucessivamente:</t>
  </si>
  <si>
    <t>CONCURSO PARA RECRUTAMENTO DE UM POSTO DE TRABALHO NA 
CATEGORIA DE PROFESSOR ADJUNTO NA ÁREA DISCIPLINAR DE ENGENHARIA INFORMÁTICA NA ESTGOH-IPC</t>
  </si>
  <si>
    <t>1. Pontuação da componente técnico-científica e profissional</t>
  </si>
  <si>
    <t>2. Pontuação da componente pedagógica</t>
  </si>
  <si>
    <t>Capítulo de livro técnico-científico com ISBN indexado na SCOPUS, a partir de 2019 (inclusive)</t>
  </si>
  <si>
    <t>Membro de comissão organizadora de encontro técnico-científico, a partir de 2019 (inclusive)</t>
  </si>
  <si>
    <t>Membro de comissão científica de encontro técnico-científico, a partir de 2019 (inclusive)</t>
  </si>
  <si>
    <t>Membro integrado de Centro de Investigação acreditado pela FCT, a partir de 2019 (inclusive)</t>
  </si>
  <si>
    <t>Membro colaborador de Centro de Investigação acreditado pela FCT, a partir de 2019 (inclusive)</t>
  </si>
  <si>
    <t>Número total de unidades curriculares diferentes lecionadas na área disciplinar do concurso, a partir de 2019 (inclusive)</t>
  </si>
  <si>
    <t>Unidades curriculares de Arquitetura de Computadores, de Computação Gráfica, ou afins, lecionadas em cursos de CTeSP ou Licenciatura, a partir de 2019 (inclusive)</t>
  </si>
  <si>
    <t>Unidades curriculares lecionadas em cursos de CTeSP ou Licenciatura na área disciplinar do concurso ou área afim (exceto de Arquitetura de Computadores, de Computação Gráfica, ou afins), a partir de 2019 (inclusive)</t>
  </si>
  <si>
    <t>Responsabilidade por unidades curriculares de Arquitetura de Computadores, de Computação Gráfica, ou afins (com pelo menos 90% da carga horária da UC lecionada), a partir de 2019 (inclusive)</t>
  </si>
  <si>
    <t>Responsabilidade por unidades curriculares (exceto de Arquitetura de Computadores, de Computação Gráfica, ou afins) em cursos de CTeSP ou Licenciatura na área disciplinar do concurso ou área afim (com pelo menos 90% da carga horária da UC lecionada), a partir de 2019 (inclusive)</t>
  </si>
  <si>
    <t>Participação em programas de mobilidade internacional tipo Erasmus+, a partir de 2019 (inclusive)</t>
  </si>
  <si>
    <t>Orientação de dissertação, projeto ou estágio de mestrado (concluído), a partir de 2019 (inclusive)</t>
  </si>
  <si>
    <t>Membro de júri de apreciação de dissertação, projeto ou estágio de mestrado (exceto orientador), a partir de 2019 (inclusive)</t>
  </si>
  <si>
    <t>Primeiro autor de artigo em revista científica indexada no primeiro quartil do Journal Citation Report (Science Edition) da ISI Web of Knowledge ou no primeiro quartil do Scimago Journal &amp; Country Rank, no ano correspondente à publicação, a partir de 2019 (inclusive), considerando-se a categoria com o quartil mais elevado</t>
  </si>
  <si>
    <t>Primeiro autor de artigo em revista científica indexada no segundo quartil do Journal Citation Report (Science Edition) da ISI Web of Knowledge ou no segundo quartil do Scimago Journal &amp; Country Rank, no ano correspondente à publicação, a partir de 2019 (inclusive), considerando-se a categoria com o quartil mais elevado</t>
  </si>
  <si>
    <t>Coautor de artigo em revista científica indexada no primeiro quartil do Journal Citation Report (Science Edition) da ISI Web of Knowledge ou no primeiro quartil do Scimago Journal &amp; Country Rank, no ano correspondente à publicação, a partir de 2019 (inclusive), considerando-se a categoria com o quartil mais elevado, (não contabilizado em 6)</t>
  </si>
  <si>
    <t>Coautor de artigo em revista científica indexada no segundo quartil do Journal Citation Report (Science Edition) da ISI Web of Knowledge ou no segundo quartil do Scimago Journal &amp; Country Rank, no ano correspondente à publicação, a partir de 2019 (inclusive), considerando-se a categoria com o quartil mais elevado (não contabilizado em 7)</t>
  </si>
  <si>
    <t>Artigo publicado em atas de encontro técnico-científico com arbitragem indexadas na ISI Web of Knowledge/SCOPUS, a partir de 2019 (inclusive)</t>
  </si>
  <si>
    <t>Editor chefe de revista científica indexada na ISI Web of Knowledge/SCOPUS, a partir de 2019 (inclusive)</t>
  </si>
  <si>
    <t>Membro do conselho editorial de revista científica indexada na ISI Web of Knowledge/SCOPUS, a partir de 2019 (inclusive)</t>
  </si>
  <si>
    <t>Citação de artigo comprovada pela SCOPUS, a partir de 2019 (inclusive)</t>
  </si>
  <si>
    <t>por citação</t>
  </si>
  <si>
    <t>Editor de livro técnico-científico com ISBN indexado na SCOPUS, a partir de 2019 (inclusive) (não são considerados livros de atas de encontro técnico-científico)</t>
  </si>
  <si>
    <t>Classificação</t>
  </si>
  <si>
    <t>Participação em projeto de investigação, a partir de 2019 (inclusive)</t>
  </si>
  <si>
    <t>Organização de seminários, palestras e workshops</t>
  </si>
  <si>
    <t>Orientação de projeto ou estágio de licenciatura (concluído), a partir de 2019 (inclusive)</t>
  </si>
  <si>
    <t>Orientação de projeto ou estágio de CTeSP (concluído), a partir de 2019 (inclusive)</t>
  </si>
  <si>
    <t xml:space="preserve">Supervisor em meio profissional de alunos de licenciatura em contexto de estágio </t>
  </si>
  <si>
    <t xml:space="preserve">Membro de júri de apreciação de projeto ou estágio de licenciatura (exceto orientador), a partir de 2019 (inclusive) </t>
  </si>
  <si>
    <t>Membro de júri de apreciação de projeto ou estágio de CTeSP (exceto orientador), a partir de 2019 (inclusive)</t>
  </si>
  <si>
    <t>Vogal de júri de concurso de acesso e ingresso de estudantes (maiores de 23 anos; concursos especiais; estudantes internacionais; mestrados; CTeSPs)</t>
  </si>
  <si>
    <t>por supervisão</t>
  </si>
  <si>
    <t>Presidente de júri de concurso de acesso e ingresso de estudantes (maiores de 23 anos; concursos especiais; estudantes internacionais; mestrados; CTeSPs)</t>
  </si>
  <si>
    <t>O preenchimento do e-mail presume o consentimento para a sua utilização em comunicações futuras</t>
  </si>
  <si>
    <t>Licenciatura</t>
  </si>
  <si>
    <t>por ano ou fração</t>
  </si>
  <si>
    <t>Membro do Conselho de Departamento (exceto presidente e vice-presidente)</t>
  </si>
  <si>
    <t>Experiência docente no ensino superior em regime de tempo integral (para colaborações a tempo parcial, considerar a proporção correspondente)</t>
  </si>
  <si>
    <t>Publicações pedagógicas com ISBN</t>
  </si>
  <si>
    <t>Publicações pedagógicas sem ISBN</t>
  </si>
  <si>
    <t>Criação de laboratórios de apoio ao ensino</t>
  </si>
  <si>
    <t>por publicação</t>
  </si>
  <si>
    <t>por laboratório</t>
  </si>
  <si>
    <t>Atividades de formação, de prestação de serviços e consultadoria ao exterior</t>
  </si>
  <si>
    <t>por formação, serviço ou consultadoria</t>
  </si>
  <si>
    <t>Publicações técnicas, normas e patentes registadas</t>
  </si>
  <si>
    <t>por publicação, norma ou patente</t>
  </si>
  <si>
    <t>3. Pontuação da componente organizacional e outras atividades relevantes</t>
  </si>
  <si>
    <t>CONCURSO PARA RECRUTAMENTO DE UM POSTO DE TRABALHO NA 
CATEGORIA DE PROFESSOR ADJUNTO NA ÁREA DISCIPLINAR DE ENGENHARIA INFORMÁTICA - ESTGOH-IPC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</si>
</sst>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i/>
      <sz val="11"/>
      <color theme="1"/>
      <name val="Calibri"/>
      <family val="2"/>
      <scheme val="minor"/>
    </font>
    <font>
      <sz val="10"/>
      <color theme="1"/>
      <name val="Calibri"/>
      <family val="2"/>
      <scheme val="minor"/>
    </font>
    <font>
      <b/>
      <sz val="11"/>
      <color theme="1"/>
      <name val="Calibri"/>
      <family val="2"/>
      <scheme val="minor"/>
    </font>
    <font>
      <b/>
      <sz val="10"/>
      <color rgb="FF000000"/>
      <name val="Calibri"/>
      <family val="2"/>
    </font>
    <font>
      <sz val="11"/>
      <color rgb="FF000000"/>
      <name val="Calibri"/>
      <family val="2"/>
    </font>
    <font>
      <b/>
      <sz val="10"/>
      <name val="Calibri"/>
      <family val="2"/>
    </font>
    <font>
      <b/>
      <sz val="10"/>
      <name val="Calibri"/>
      <family val="2"/>
      <scheme val="minor"/>
    </font>
    <font>
      <b/>
      <sz val="14"/>
      <color theme="1"/>
      <name val="Calibri"/>
      <family val="2"/>
      <scheme val="minor"/>
    </font>
    <font>
      <b/>
      <sz val="12"/>
      <name val="Calibri"/>
      <family val="2"/>
      <scheme val="minor"/>
    </font>
    <font>
      <sz val="11"/>
      <color indexed="8"/>
      <name val="Calibri"/>
      <family val="2"/>
      <scheme val="minor"/>
    </font>
    <font>
      <b/>
      <sz val="14"/>
      <name val="Calibri"/>
      <family val="2"/>
      <scheme val="minor"/>
    </font>
    <font>
      <b/>
      <sz val="11"/>
      <color indexed="8"/>
      <name val="Calibri"/>
      <family val="2"/>
      <scheme val="minor"/>
    </font>
    <font>
      <b/>
      <sz val="11"/>
      <color theme="6" tint="-0.499984740745262"/>
      <name val="Calibri"/>
      <family val="2"/>
      <scheme val="minor"/>
    </font>
    <font>
      <b/>
      <sz val="11"/>
      <color theme="9" tint="-0.499984740745262"/>
      <name val="Calibri"/>
      <family val="2"/>
      <scheme val="minor"/>
    </font>
    <font>
      <sz val="11"/>
      <color rgb="FF000000"/>
      <name val="Calibri"/>
      <family val="2"/>
      <scheme val="minor"/>
    </font>
    <font>
      <sz val="10"/>
      <color rgb="FF000000"/>
      <name val="Calibri"/>
      <family val="2"/>
      <scheme val="minor"/>
    </font>
    <font>
      <u/>
      <sz val="11"/>
      <color rgb="FF0000FF"/>
      <name val="Calibri"/>
      <family val="2"/>
      <scheme val="minor"/>
    </font>
    <font>
      <sz val="8"/>
      <name val="Calibri"/>
      <family val="2"/>
      <scheme val="minor"/>
    </font>
    <font>
      <b/>
      <sz val="11"/>
      <color rgb="FF000000"/>
      <name val="Calibri"/>
      <family val="2"/>
      <scheme val="minor"/>
    </font>
    <font>
      <b/>
      <i/>
      <sz val="11"/>
      <color rgb="FF000000"/>
      <name val="Calibri"/>
      <family val="2"/>
      <scheme val="minor"/>
    </font>
    <font>
      <b/>
      <sz val="11"/>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sz val="10"/>
      <name val="Calibri"/>
      <family val="2"/>
      <scheme val="minor"/>
    </font>
    <font>
      <b/>
      <sz val="10"/>
      <color rgb="FF000000"/>
      <name val="Calibri"/>
      <family val="2"/>
      <scheme val="minor"/>
    </font>
    <font>
      <sz val="11"/>
      <color rgb="FF0000FF"/>
      <name val="Calibri"/>
      <family val="2"/>
      <scheme val="minor"/>
    </font>
  </fonts>
  <fills count="6">
    <fill>
      <patternFill patternType="none"/>
    </fill>
    <fill>
      <patternFill patternType="gray125"/>
    </fill>
    <fill>
      <patternFill patternType="solid">
        <fgColor rgb="FFF2F2F2"/>
        <bgColor rgb="FFF2F2F2"/>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s>
  <cellStyleXfs count="2">
    <xf numFmtId="0" fontId="0" fillId="0" borderId="0"/>
    <xf numFmtId="0" fontId="6" fillId="0" borderId="0"/>
  </cellStyleXfs>
  <cellXfs count="109">
    <xf numFmtId="0" fontId="0" fillId="0" borderId="0" xfId="0"/>
    <xf numFmtId="0" fontId="0" fillId="0" borderId="0" xfId="0" applyAlignment="1">
      <alignment horizontal="left" vertical="center" wrapText="1"/>
    </xf>
    <xf numFmtId="0" fontId="0" fillId="0" borderId="0" xfId="0" applyAlignment="1">
      <alignment wrapText="1"/>
    </xf>
    <xf numFmtId="0" fontId="22" fillId="0" borderId="0" xfId="0" applyFont="1" applyAlignment="1">
      <alignment horizontal="center" vertical="center" wrapText="1"/>
    </xf>
    <xf numFmtId="0" fontId="23" fillId="0" borderId="0" xfId="0" applyFont="1"/>
    <xf numFmtId="0" fontId="4" fillId="0" borderId="0" xfId="0" applyFont="1" applyAlignment="1">
      <alignment wrapText="1"/>
    </xf>
    <xf numFmtId="0" fontId="11" fillId="0" borderId="0" xfId="0" applyFont="1" applyAlignment="1">
      <alignment vertical="center"/>
    </xf>
    <xf numFmtId="0" fontId="13" fillId="3" borderId="1" xfId="0" applyFont="1" applyFill="1" applyBorder="1" applyAlignment="1">
      <alignment horizontal="center" vertical="center" wrapText="1"/>
    </xf>
    <xf numFmtId="0" fontId="13" fillId="0" borderId="1" xfId="0" applyFont="1" applyBorder="1" applyAlignment="1">
      <alignment horizontal="left" vertical="center"/>
    </xf>
    <xf numFmtId="2" fontId="14" fillId="0" borderId="1" xfId="0"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0" fontId="13" fillId="4" borderId="1" xfId="0" applyFont="1" applyFill="1" applyBorder="1" applyAlignment="1">
      <alignment vertical="center"/>
    </xf>
    <xf numFmtId="2" fontId="13"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0" fontId="0" fillId="0" borderId="0" xfId="0" applyAlignment="1">
      <alignment vertical="center" wrapText="1"/>
    </xf>
    <xf numFmtId="0" fontId="26" fillId="0" borderId="4"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6" fillId="0" borderId="1" xfId="1" applyFont="1" applyBorder="1" applyAlignment="1" applyProtection="1">
      <alignment horizontal="left" vertical="center" wrapText="1"/>
      <protection locked="0"/>
    </xf>
    <xf numFmtId="0" fontId="12" fillId="0" borderId="0" xfId="1" applyFont="1" applyAlignment="1">
      <alignment vertical="center" wrapText="1"/>
    </xf>
    <xf numFmtId="0" fontId="10" fillId="0" borderId="0" xfId="1" applyFont="1" applyAlignment="1">
      <alignment vertical="center" wrapText="1"/>
    </xf>
    <xf numFmtId="0" fontId="16" fillId="0" borderId="0" xfId="1" applyFont="1" applyAlignment="1">
      <alignment vertical="center"/>
    </xf>
    <xf numFmtId="0" fontId="18" fillId="0" borderId="0" xfId="1" applyFont="1" applyAlignment="1">
      <alignment vertical="center"/>
    </xf>
    <xf numFmtId="0" fontId="16" fillId="0" borderId="0" xfId="1" applyFont="1" applyAlignment="1">
      <alignment horizontal="left" vertical="center"/>
    </xf>
    <xf numFmtId="0" fontId="19" fillId="0" borderId="0" xfId="1" applyFont="1" applyAlignment="1">
      <alignment vertical="top" wrapText="1"/>
    </xf>
    <xf numFmtId="0" fontId="16" fillId="0" borderId="0" xfId="1" applyFont="1"/>
    <xf numFmtId="0" fontId="20" fillId="2" borderId="1" xfId="1" applyFont="1" applyFill="1" applyBorder="1" applyAlignment="1">
      <alignment horizontal="center" vertical="center" wrapText="1"/>
    </xf>
    <xf numFmtId="0" fontId="20" fillId="2" borderId="1" xfId="1" applyFont="1" applyFill="1" applyBorder="1" applyAlignment="1">
      <alignment horizontal="center" vertical="center"/>
    </xf>
    <xf numFmtId="0" fontId="20" fillId="2" borderId="1" xfId="1" applyFont="1" applyFill="1" applyBorder="1" applyAlignment="1">
      <alignment horizontal="left" vertical="center"/>
    </xf>
    <xf numFmtId="0" fontId="16" fillId="0" borderId="0" xfId="1" applyFont="1" applyAlignment="1">
      <alignment horizontal="right"/>
    </xf>
    <xf numFmtId="0" fontId="21" fillId="0" borderId="0" xfId="1" applyFont="1" applyAlignment="1">
      <alignment horizontal="right"/>
    </xf>
    <xf numFmtId="0" fontId="1" fillId="0" borderId="0" xfId="0" applyFont="1"/>
    <xf numFmtId="0" fontId="2" fillId="0" borderId="0" xfId="0" applyFont="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2" fontId="3" fillId="0" borderId="6" xfId="0" applyNumberFormat="1" applyFont="1" applyBorder="1" applyAlignment="1">
      <alignment horizontal="center" vertical="center"/>
    </xf>
    <xf numFmtId="2" fontId="26"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17" fillId="0" borderId="2"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17" fillId="5" borderId="1" xfId="0" applyFont="1" applyFill="1" applyBorder="1" applyAlignment="1">
      <alignment horizontal="center" vertical="center" wrapText="1"/>
    </xf>
    <xf numFmtId="0" fontId="24" fillId="0" borderId="0" xfId="0" applyFont="1" applyAlignment="1">
      <alignment horizontal="left" vertical="center"/>
    </xf>
    <xf numFmtId="0" fontId="25" fillId="0" borderId="0" xfId="0" applyFont="1"/>
    <xf numFmtId="0" fontId="25" fillId="0" borderId="0" xfId="0" quotePrefix="1" applyFont="1"/>
    <xf numFmtId="0" fontId="0" fillId="0" borderId="0" xfId="0" applyFill="1" applyAlignment="1">
      <alignment horizontal="center" vertical="center" wrapText="1"/>
    </xf>
    <xf numFmtId="0" fontId="0" fillId="0" borderId="0" xfId="0" applyFill="1" applyAlignment="1">
      <alignment horizontal="left" vertical="center" wrapText="1"/>
    </xf>
    <xf numFmtId="0" fontId="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26"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xf>
    <xf numFmtId="2" fontId="26"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0" fillId="0" borderId="0" xfId="0" applyFill="1"/>
    <xf numFmtId="0" fontId="0" fillId="0" borderId="0" xfId="0" applyFill="1" applyAlignment="1">
      <alignment wrapText="1"/>
    </xf>
    <xf numFmtId="0" fontId="23" fillId="0" borderId="0" xfId="0" applyFont="1" applyFill="1"/>
    <xf numFmtId="0" fontId="0" fillId="0" borderId="1" xfId="0" applyFill="1" applyBorder="1" applyAlignment="1">
      <alignment vertical="center"/>
    </xf>
    <xf numFmtId="2" fontId="4" fillId="0" borderId="1" xfId="0" applyNumberFormat="1" applyFont="1" applyFill="1" applyBorder="1" applyAlignment="1">
      <alignment horizontal="center" wrapText="1"/>
    </xf>
    <xf numFmtId="2" fontId="4" fillId="0" borderId="9" xfId="0" applyNumberFormat="1" applyFont="1" applyFill="1" applyBorder="1" applyAlignment="1">
      <alignment horizontal="center" wrapText="1"/>
    </xf>
    <xf numFmtId="0" fontId="3" fillId="0" borderId="0" xfId="0" applyFont="1" applyFill="1" applyAlignment="1">
      <alignment vertical="center"/>
    </xf>
    <xf numFmtId="0" fontId="3" fillId="0" borderId="0" xfId="0" applyFont="1" applyFill="1" applyAlignment="1">
      <alignment vertical="center" wrapText="1"/>
    </xf>
    <xf numFmtId="0" fontId="20" fillId="0" borderId="2" xfId="1" applyFont="1" applyBorder="1" applyAlignment="1" applyProtection="1">
      <alignment horizontal="center" vertical="center"/>
      <protection locked="0"/>
    </xf>
    <xf numFmtId="0" fontId="20" fillId="0" borderId="4" xfId="1" applyFont="1" applyBorder="1" applyAlignment="1" applyProtection="1">
      <alignment horizontal="center" vertical="center"/>
      <protection locked="0"/>
    </xf>
    <xf numFmtId="0" fontId="10" fillId="0" borderId="0" xfId="1" applyFont="1" applyAlignment="1">
      <alignment horizontal="center" vertical="center" wrapText="1"/>
    </xf>
    <xf numFmtId="0" fontId="27" fillId="0" borderId="0" xfId="1" applyFont="1" applyAlignment="1">
      <alignment horizontal="right" vertical="center"/>
    </xf>
    <xf numFmtId="0" fontId="12" fillId="0" borderId="0" xfId="1" applyFont="1" applyAlignment="1">
      <alignment horizontal="center" vertical="center" wrapText="1"/>
    </xf>
    <xf numFmtId="0" fontId="20" fillId="5" borderId="2" xfId="1" applyFont="1" applyFill="1" applyBorder="1" applyAlignment="1">
      <alignment horizontal="center" vertical="center"/>
    </xf>
    <xf numFmtId="0" fontId="20" fillId="5" borderId="4" xfId="1" applyFont="1" applyFill="1" applyBorder="1" applyAlignment="1">
      <alignment horizontal="center" vertical="center"/>
    </xf>
    <xf numFmtId="0" fontId="19" fillId="0" borderId="0" xfId="1" applyFont="1" applyAlignment="1">
      <alignment horizontal="left" vertical="top" wrapText="1"/>
    </xf>
    <xf numFmtId="0" fontId="16" fillId="0" borderId="0" xfId="1" applyFont="1" applyAlignment="1" applyProtection="1">
      <alignment horizontal="left" vertical="center"/>
      <protection locked="0"/>
    </xf>
    <xf numFmtId="0" fontId="28" fillId="0" borderId="8" xfId="1" applyFont="1" applyBorder="1" applyAlignment="1" applyProtection="1">
      <alignment horizontal="left" vertical="center"/>
      <protection locked="0"/>
    </xf>
    <xf numFmtId="2" fontId="3" fillId="0" borderId="5" xfId="0" applyNumberFormat="1" applyFont="1" applyBorder="1" applyAlignment="1">
      <alignment horizontal="center" vertical="center"/>
    </xf>
    <xf numFmtId="2" fontId="3" fillId="0" borderId="7" xfId="0" applyNumberFormat="1" applyFont="1" applyBorder="1" applyAlignment="1">
      <alignment horizontal="center" vertical="center"/>
    </xf>
    <xf numFmtId="2" fontId="3" fillId="0" borderId="6" xfId="0" applyNumberFormat="1" applyFont="1" applyBorder="1" applyAlignment="1">
      <alignment horizontal="center" vertical="center"/>
    </xf>
    <xf numFmtId="2" fontId="26" fillId="0" borderId="5" xfId="0" applyNumberFormat="1" applyFont="1" applyBorder="1" applyAlignment="1">
      <alignment horizontal="center" vertical="center" wrapText="1"/>
    </xf>
    <xf numFmtId="2" fontId="26" fillId="0" borderId="6" xfId="0" applyNumberFormat="1" applyFont="1" applyBorder="1" applyAlignment="1">
      <alignment horizontal="center" vertical="center" wrapText="1"/>
    </xf>
    <xf numFmtId="0" fontId="5" fillId="5" borderId="1" xfId="0" applyFont="1" applyFill="1" applyBorder="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7" fillId="5"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2" fontId="26" fillId="0" borderId="7"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8" fillId="5" borderId="1" xfId="0" applyFont="1" applyFill="1" applyBorder="1" applyAlignment="1">
      <alignment horizontal="center" vertical="center" wrapText="1"/>
    </xf>
    <xf numFmtId="0" fontId="27" fillId="0" borderId="6" xfId="0" applyFont="1" applyBorder="1" applyAlignment="1">
      <alignment horizontal="center" vertical="center"/>
    </xf>
    <xf numFmtId="2" fontId="26"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xf>
    <xf numFmtId="0" fontId="27" fillId="5"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2" fontId="2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2" fillId="0" borderId="0" xfId="0" applyFont="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Normal="100" zoomScaleSheetLayoutView="100" workbookViewId="0">
      <selection sqref="A1:G1"/>
    </sheetView>
  </sheetViews>
  <sheetFormatPr defaultColWidth="8.90625" defaultRowHeight="18.5" x14ac:dyDescent="0.35"/>
  <cols>
    <col min="1" max="1" width="23" style="19" customWidth="1"/>
    <col min="2" max="2" width="21.08984375" style="19" customWidth="1"/>
    <col min="3" max="3" width="20.08984375" style="19" customWidth="1"/>
    <col min="4" max="4" width="36.6328125" style="19" customWidth="1"/>
    <col min="5" max="5" width="36" style="19" customWidth="1"/>
    <col min="6" max="6" width="15.08984375" style="19" customWidth="1"/>
    <col min="7" max="7" width="9.90625" style="19" customWidth="1"/>
    <col min="8" max="16384" width="8.90625" style="19"/>
  </cols>
  <sheetData>
    <row r="1" spans="1:7" ht="37.5" customHeight="1" x14ac:dyDescent="0.35">
      <c r="A1" s="70" t="s">
        <v>142</v>
      </c>
      <c r="B1" s="70"/>
      <c r="C1" s="70"/>
      <c r="D1" s="70"/>
      <c r="E1" s="70"/>
      <c r="F1" s="70"/>
      <c r="G1" s="70"/>
    </row>
    <row r="2" spans="1:7" ht="15.65" customHeight="1" x14ac:dyDescent="0.35">
      <c r="A2"/>
      <c r="B2" s="20"/>
      <c r="C2" s="20"/>
      <c r="D2" s="20"/>
      <c r="E2" s="20"/>
      <c r="F2" s="20"/>
      <c r="G2" s="20"/>
    </row>
    <row r="3" spans="1:7" ht="15.65" customHeight="1" x14ac:dyDescent="0.35">
      <c r="A3" s="68" t="s">
        <v>34</v>
      </c>
      <c r="B3" s="68"/>
      <c r="C3" s="68"/>
      <c r="D3" s="68"/>
      <c r="E3" s="68"/>
      <c r="F3" s="68"/>
      <c r="G3" s="68"/>
    </row>
    <row r="4" spans="1:7" ht="15.65" customHeight="1" x14ac:dyDescent="0.35">
      <c r="A4"/>
      <c r="B4" s="68"/>
      <c r="C4" s="68"/>
      <c r="D4" s="68"/>
      <c r="E4" s="68"/>
      <c r="F4" s="68"/>
      <c r="G4" s="68"/>
    </row>
    <row r="5" spans="1:7" ht="14.4" customHeight="1" x14ac:dyDescent="0.35">
      <c r="A5" s="69" t="s">
        <v>35</v>
      </c>
      <c r="B5" s="69"/>
      <c r="C5" s="74"/>
      <c r="D5" s="74"/>
      <c r="E5" s="21"/>
      <c r="F5" s="21"/>
      <c r="G5" s="21"/>
    </row>
    <row r="6" spans="1:7" ht="15" customHeight="1" x14ac:dyDescent="0.35">
      <c r="A6" s="69" t="s">
        <v>52</v>
      </c>
      <c r="B6" s="69"/>
      <c r="C6" s="75"/>
      <c r="D6" s="75"/>
      <c r="E6" s="22"/>
      <c r="F6" s="22"/>
      <c r="G6" s="23"/>
    </row>
    <row r="7" spans="1:7" ht="17.25" customHeight="1" x14ac:dyDescent="0.35">
      <c r="A7"/>
      <c r="B7" s="24"/>
      <c r="C7" s="73" t="s">
        <v>127</v>
      </c>
      <c r="D7" s="73"/>
      <c r="E7" s="73"/>
      <c r="F7" s="73"/>
      <c r="G7" s="24"/>
    </row>
    <row r="8" spans="1:7" ht="23.25" customHeight="1" x14ac:dyDescent="0.35">
      <c r="A8"/>
      <c r="B8" s="25"/>
      <c r="C8" s="25"/>
      <c r="D8" s="25"/>
      <c r="E8" s="25"/>
      <c r="F8" s="25"/>
      <c r="G8" s="25"/>
    </row>
    <row r="9" spans="1:7" ht="15.75" customHeight="1" x14ac:dyDescent="0.35">
      <c r="A9" s="26" t="s">
        <v>53</v>
      </c>
      <c r="B9" s="71" t="s">
        <v>55</v>
      </c>
      <c r="C9" s="72"/>
      <c r="D9" s="27" t="s">
        <v>36</v>
      </c>
      <c r="E9" s="27" t="s">
        <v>37</v>
      </c>
      <c r="F9" s="27" t="s">
        <v>116</v>
      </c>
      <c r="G9" s="27" t="s">
        <v>38</v>
      </c>
    </row>
    <row r="10" spans="1:7" ht="14.4" customHeight="1" x14ac:dyDescent="0.35">
      <c r="A10" s="28" t="s">
        <v>40</v>
      </c>
      <c r="B10" s="66"/>
      <c r="C10" s="67"/>
      <c r="D10" s="18"/>
      <c r="E10" s="18"/>
      <c r="F10" s="18"/>
      <c r="G10" s="18"/>
    </row>
    <row r="11" spans="1:7" ht="14.4" customHeight="1" x14ac:dyDescent="0.35">
      <c r="A11" s="28" t="s">
        <v>54</v>
      </c>
      <c r="B11" s="66"/>
      <c r="C11" s="67"/>
      <c r="D11" s="18"/>
      <c r="E11" s="18"/>
      <c r="F11" s="18"/>
      <c r="G11" s="18"/>
    </row>
    <row r="12" spans="1:7" ht="14.4" customHeight="1" x14ac:dyDescent="0.35">
      <c r="A12" s="28" t="s">
        <v>39</v>
      </c>
      <c r="B12" s="66"/>
      <c r="C12" s="67"/>
      <c r="D12" s="18"/>
      <c r="E12" s="18"/>
      <c r="F12" s="18"/>
      <c r="G12" s="18"/>
    </row>
    <row r="13" spans="1:7" ht="14.4" customHeight="1" x14ac:dyDescent="0.35">
      <c r="A13" s="28" t="s">
        <v>128</v>
      </c>
      <c r="B13" s="66"/>
      <c r="C13" s="67"/>
      <c r="D13" s="18"/>
      <c r="E13" s="18"/>
      <c r="F13" s="18"/>
      <c r="G13" s="18"/>
    </row>
    <row r="14" spans="1:7" ht="15" customHeight="1" x14ac:dyDescent="0.35">
      <c r="A14"/>
      <c r="B14" s="29"/>
      <c r="C14" s="30"/>
      <c r="D14" s="30"/>
      <c r="E14" s="25"/>
      <c r="F14" s="25"/>
      <c r="G14" s="25"/>
    </row>
    <row r="15" spans="1:7" ht="14.4" customHeight="1" x14ac:dyDescent="0.35">
      <c r="A15"/>
      <c r="B15" s="31"/>
      <c r="C15" s="31"/>
      <c r="D15" s="31"/>
      <c r="E15" s="31"/>
      <c r="F15" s="31"/>
      <c r="G15" s="31"/>
    </row>
    <row r="16" spans="1:7" ht="19.75" customHeight="1" x14ac:dyDescent="0.35"/>
    <row r="17" ht="14.4" customHeight="1" x14ac:dyDescent="0.35"/>
    <row r="18" ht="14.4" customHeight="1" x14ac:dyDescent="0.35"/>
    <row r="19" ht="14.4" customHeight="1" x14ac:dyDescent="0.35"/>
    <row r="20" ht="14.4" customHeight="1" x14ac:dyDescent="0.35"/>
    <row r="21" ht="14.4" customHeight="1" x14ac:dyDescent="0.35"/>
    <row r="22" ht="14.4" customHeight="1" x14ac:dyDescent="0.35"/>
  </sheetData>
  <sheetProtection password="89C6" sheet="1" objects="1" scenarios="1"/>
  <mergeCells count="13">
    <mergeCell ref="B12:C12"/>
    <mergeCell ref="B13:C13"/>
    <mergeCell ref="A3:G3"/>
    <mergeCell ref="A6:B6"/>
    <mergeCell ref="A1:G1"/>
    <mergeCell ref="B9:C9"/>
    <mergeCell ref="B10:C10"/>
    <mergeCell ref="B11:C11"/>
    <mergeCell ref="B4:G4"/>
    <mergeCell ref="C7:F7"/>
    <mergeCell ref="A5:B5"/>
    <mergeCell ref="C5:D5"/>
    <mergeCell ref="C6:D6"/>
  </mergeCells>
  <printOptions horizontalCentered="1"/>
  <pageMargins left="0.78740157480314965" right="0.78740157480314965" top="0.98425196850393704" bottom="0.59055118110236227" header="0.31496062992125984" footer="0.31496062992125984"/>
  <pageSetup paperSize="9" scale="79" fitToHeight="0" orientation="landscape" verticalDpi="0" r:id="rId1"/>
  <headerFooter>
    <oddHeader>&amp;L&amp;G</oddHeader>
  </headerFooter>
  <rowBreaks count="1" manualBreakCount="1">
    <brk id="27" max="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selection activeCell="F6" sqref="F6"/>
    </sheetView>
  </sheetViews>
  <sheetFormatPr defaultRowHeight="14.5" x14ac:dyDescent="0.35"/>
  <cols>
    <col min="1" max="1" width="6.6328125" customWidth="1"/>
    <col min="2" max="2" width="60.6328125" style="2" customWidth="1"/>
    <col min="3" max="3" width="20.6328125" style="2" customWidth="1"/>
    <col min="4" max="4" width="7.54296875" customWidth="1"/>
    <col min="5" max="5" width="6.6328125" customWidth="1"/>
    <col min="6" max="6" width="9.36328125" customWidth="1"/>
    <col min="7" max="7" width="10.6328125" customWidth="1"/>
    <col min="8" max="8" width="10.6328125" style="43" customWidth="1"/>
    <col min="9" max="9" width="76.36328125" customWidth="1"/>
  </cols>
  <sheetData>
    <row r="1" spans="1:8" s="1" customFormat="1" ht="15.65" customHeight="1" x14ac:dyDescent="0.35">
      <c r="A1" s="82" t="s">
        <v>65</v>
      </c>
      <c r="B1" s="82"/>
      <c r="C1" s="82"/>
      <c r="D1" s="82"/>
      <c r="E1" s="82"/>
      <c r="F1" s="82"/>
      <c r="G1" s="82"/>
      <c r="H1" s="82"/>
    </row>
    <row r="2" spans="1:8" s="1" customFormat="1" ht="14.4" customHeight="1" x14ac:dyDescent="0.35">
      <c r="A2" s="83" t="s">
        <v>64</v>
      </c>
      <c r="B2" s="83"/>
      <c r="C2" s="83"/>
      <c r="D2" s="83"/>
      <c r="E2" s="83"/>
      <c r="F2" s="83"/>
      <c r="G2" s="83"/>
      <c r="H2" s="83"/>
    </row>
    <row r="3" spans="1:8" s="1" customFormat="1" x14ac:dyDescent="0.35">
      <c r="A3" s="32"/>
      <c r="B3" s="32"/>
      <c r="C3" s="32"/>
      <c r="D3" s="32"/>
      <c r="E3" s="32"/>
    </row>
    <row r="4" spans="1:8" s="1" customFormat="1" x14ac:dyDescent="0.35">
      <c r="A4" s="81" t="s">
        <v>18</v>
      </c>
      <c r="B4" s="81" t="s">
        <v>16</v>
      </c>
      <c r="C4" s="81" t="s">
        <v>12</v>
      </c>
      <c r="D4" s="81" t="s">
        <v>11</v>
      </c>
      <c r="E4" s="81" t="s">
        <v>17</v>
      </c>
      <c r="F4" s="86" t="s">
        <v>43</v>
      </c>
      <c r="G4" s="86"/>
      <c r="H4" s="86"/>
    </row>
    <row r="5" spans="1:8" ht="26" x14ac:dyDescent="0.35">
      <c r="A5" s="81"/>
      <c r="B5" s="81"/>
      <c r="C5" s="81"/>
      <c r="D5" s="81"/>
      <c r="E5" s="81"/>
      <c r="F5" s="34" t="s">
        <v>42</v>
      </c>
      <c r="G5" s="33" t="s">
        <v>41</v>
      </c>
      <c r="H5" s="33" t="s">
        <v>44</v>
      </c>
    </row>
    <row r="6" spans="1:8" x14ac:dyDescent="0.35">
      <c r="A6" s="35">
        <v>1</v>
      </c>
      <c r="B6" s="36" t="s">
        <v>56</v>
      </c>
      <c r="C6" s="37" t="s">
        <v>57</v>
      </c>
      <c r="D6" s="38">
        <v>10</v>
      </c>
      <c r="E6" s="87">
        <v>10</v>
      </c>
      <c r="F6" s="16"/>
      <c r="G6" s="79">
        <f>SUMPRODUCT(D6:D8, F6:F8)</f>
        <v>0</v>
      </c>
      <c r="H6" s="76">
        <f t="shared" ref="H6:H18" si="0">IF(G6&gt;E6,E6,G6)</f>
        <v>0</v>
      </c>
    </row>
    <row r="7" spans="1:8" x14ac:dyDescent="0.35">
      <c r="A7" s="35">
        <v>2</v>
      </c>
      <c r="B7" s="36" t="s">
        <v>58</v>
      </c>
      <c r="C7" s="37" t="s">
        <v>57</v>
      </c>
      <c r="D7" s="38">
        <v>5</v>
      </c>
      <c r="E7" s="87"/>
      <c r="F7" s="16"/>
      <c r="G7" s="91"/>
      <c r="H7" s="77"/>
    </row>
    <row r="8" spans="1:8" ht="17.25" customHeight="1" x14ac:dyDescent="0.35">
      <c r="A8" s="35">
        <v>3</v>
      </c>
      <c r="B8" s="36" t="s">
        <v>59</v>
      </c>
      <c r="C8" s="37" t="s">
        <v>60</v>
      </c>
      <c r="D8" s="38">
        <v>5</v>
      </c>
      <c r="E8" s="87"/>
      <c r="F8" s="16"/>
      <c r="G8" s="80"/>
      <c r="H8" s="78"/>
    </row>
    <row r="9" spans="1:8" ht="39" x14ac:dyDescent="0.35">
      <c r="A9" s="35">
        <v>4</v>
      </c>
      <c r="B9" s="36" t="s">
        <v>115</v>
      </c>
      <c r="C9" s="37" t="s">
        <v>26</v>
      </c>
      <c r="D9" s="38">
        <v>1</v>
      </c>
      <c r="E9" s="37">
        <v>5</v>
      </c>
      <c r="F9" s="16"/>
      <c r="G9" s="40">
        <f t="shared" ref="G9:G24" si="1">D9*F9</f>
        <v>0</v>
      </c>
      <c r="H9" s="41">
        <f t="shared" si="0"/>
        <v>0</v>
      </c>
    </row>
    <row r="10" spans="1:8" ht="26" x14ac:dyDescent="0.35">
      <c r="A10" s="35">
        <v>5</v>
      </c>
      <c r="B10" s="36" t="s">
        <v>93</v>
      </c>
      <c r="C10" s="37" t="s">
        <v>30</v>
      </c>
      <c r="D10" s="38">
        <v>0.5</v>
      </c>
      <c r="E10" s="37">
        <v>5</v>
      </c>
      <c r="F10" s="16"/>
      <c r="G10" s="40">
        <f t="shared" si="1"/>
        <v>0</v>
      </c>
      <c r="H10" s="41">
        <f t="shared" si="0"/>
        <v>0</v>
      </c>
    </row>
    <row r="11" spans="1:8" ht="65" x14ac:dyDescent="0.35">
      <c r="A11" s="35">
        <v>6</v>
      </c>
      <c r="B11" s="36" t="s">
        <v>106</v>
      </c>
      <c r="C11" s="37" t="s">
        <v>27</v>
      </c>
      <c r="D11" s="38">
        <v>2</v>
      </c>
      <c r="E11" s="37">
        <v>10</v>
      </c>
      <c r="F11" s="16"/>
      <c r="G11" s="40">
        <f t="shared" si="1"/>
        <v>0</v>
      </c>
      <c r="H11" s="41">
        <f t="shared" si="0"/>
        <v>0</v>
      </c>
    </row>
    <row r="12" spans="1:8" ht="65" x14ac:dyDescent="0.35">
      <c r="A12" s="35">
        <v>7</v>
      </c>
      <c r="B12" s="36" t="s">
        <v>107</v>
      </c>
      <c r="C12" s="37" t="s">
        <v>27</v>
      </c>
      <c r="D12" s="38">
        <v>1</v>
      </c>
      <c r="E12" s="37">
        <v>5</v>
      </c>
      <c r="F12" s="16"/>
      <c r="G12" s="40">
        <f t="shared" ref="G12:G14" si="2">D12*F12</f>
        <v>0</v>
      </c>
      <c r="H12" s="41">
        <f t="shared" ref="H12:H14" si="3">IF(G12&gt;E12,E12,G12)</f>
        <v>0</v>
      </c>
    </row>
    <row r="13" spans="1:8" ht="65" x14ac:dyDescent="0.35">
      <c r="A13" s="35">
        <v>8</v>
      </c>
      <c r="B13" s="36" t="s">
        <v>108</v>
      </c>
      <c r="C13" s="37" t="s">
        <v>27</v>
      </c>
      <c r="D13" s="38">
        <v>0.75</v>
      </c>
      <c r="E13" s="37">
        <v>10</v>
      </c>
      <c r="F13" s="16"/>
      <c r="G13" s="40">
        <f t="shared" si="2"/>
        <v>0</v>
      </c>
      <c r="H13" s="41">
        <f t="shared" si="3"/>
        <v>0</v>
      </c>
    </row>
    <row r="14" spans="1:8" ht="65" x14ac:dyDescent="0.35">
      <c r="A14" s="35">
        <v>9</v>
      </c>
      <c r="B14" s="36" t="s">
        <v>109</v>
      </c>
      <c r="C14" s="37" t="s">
        <v>27</v>
      </c>
      <c r="D14" s="38">
        <v>0.5</v>
      </c>
      <c r="E14" s="37">
        <v>5</v>
      </c>
      <c r="F14" s="16"/>
      <c r="G14" s="40">
        <f t="shared" si="2"/>
        <v>0</v>
      </c>
      <c r="H14" s="41">
        <f t="shared" si="3"/>
        <v>0</v>
      </c>
    </row>
    <row r="15" spans="1:8" ht="26" x14ac:dyDescent="0.35">
      <c r="A15" s="35">
        <v>10</v>
      </c>
      <c r="B15" s="36" t="s">
        <v>110</v>
      </c>
      <c r="C15" s="37" t="s">
        <v>27</v>
      </c>
      <c r="D15" s="38">
        <v>0.4</v>
      </c>
      <c r="E15" s="37">
        <v>10</v>
      </c>
      <c r="F15" s="16"/>
      <c r="G15" s="40">
        <f t="shared" si="1"/>
        <v>0</v>
      </c>
      <c r="H15" s="41">
        <f t="shared" si="0"/>
        <v>0</v>
      </c>
    </row>
    <row r="16" spans="1:8" ht="26" x14ac:dyDescent="0.35">
      <c r="A16" s="35">
        <v>11</v>
      </c>
      <c r="B16" s="36" t="s">
        <v>94</v>
      </c>
      <c r="C16" s="37" t="s">
        <v>28</v>
      </c>
      <c r="D16" s="38">
        <v>1</v>
      </c>
      <c r="E16" s="87">
        <v>5</v>
      </c>
      <c r="F16" s="16"/>
      <c r="G16" s="79">
        <f>SUMPRODUCT(D16:D17, F16:F17)</f>
        <v>0</v>
      </c>
      <c r="H16" s="76">
        <f t="shared" si="0"/>
        <v>0</v>
      </c>
    </row>
    <row r="17" spans="1:8" ht="26" x14ac:dyDescent="0.35">
      <c r="A17" s="35">
        <v>12</v>
      </c>
      <c r="B17" s="36" t="s">
        <v>95</v>
      </c>
      <c r="C17" s="37" t="s">
        <v>28</v>
      </c>
      <c r="D17" s="38">
        <v>1</v>
      </c>
      <c r="E17" s="87"/>
      <c r="F17" s="16"/>
      <c r="G17" s="80"/>
      <c r="H17" s="78"/>
    </row>
    <row r="18" spans="1:8" ht="26" x14ac:dyDescent="0.35">
      <c r="A18" s="35">
        <v>13</v>
      </c>
      <c r="B18" s="36" t="s">
        <v>111</v>
      </c>
      <c r="C18" s="37" t="s">
        <v>31</v>
      </c>
      <c r="D18" s="38">
        <v>10</v>
      </c>
      <c r="E18" s="87">
        <v>10</v>
      </c>
      <c r="F18" s="16"/>
      <c r="G18" s="79">
        <f>SUMPRODUCT(D18:D19, F18:F19)</f>
        <v>0</v>
      </c>
      <c r="H18" s="76">
        <f t="shared" si="0"/>
        <v>0</v>
      </c>
    </row>
    <row r="19" spans="1:8" ht="26" x14ac:dyDescent="0.35">
      <c r="A19" s="35">
        <v>14</v>
      </c>
      <c r="B19" s="36" t="s">
        <v>112</v>
      </c>
      <c r="C19" s="37" t="s">
        <v>31</v>
      </c>
      <c r="D19" s="38">
        <v>0.5</v>
      </c>
      <c r="E19" s="87"/>
      <c r="F19" s="16"/>
      <c r="G19" s="80"/>
      <c r="H19" s="78"/>
    </row>
    <row r="20" spans="1:8" x14ac:dyDescent="0.35">
      <c r="A20" s="35">
        <v>15</v>
      </c>
      <c r="B20" s="36" t="s">
        <v>113</v>
      </c>
      <c r="C20" s="37" t="s">
        <v>114</v>
      </c>
      <c r="D20" s="38">
        <v>2.5000000000000001E-3</v>
      </c>
      <c r="E20" s="42">
        <v>5</v>
      </c>
      <c r="F20" s="17"/>
      <c r="G20" s="40">
        <f t="shared" si="1"/>
        <v>0</v>
      </c>
      <c r="H20" s="41">
        <f>IF(G20&gt;E20,E20,G20)</f>
        <v>0</v>
      </c>
    </row>
    <row r="21" spans="1:8" x14ac:dyDescent="0.35">
      <c r="A21" s="35">
        <v>16</v>
      </c>
      <c r="B21" s="36" t="s">
        <v>117</v>
      </c>
      <c r="C21" s="37" t="s">
        <v>25</v>
      </c>
      <c r="D21" s="38">
        <v>1</v>
      </c>
      <c r="E21" s="88">
        <v>5</v>
      </c>
      <c r="F21" s="17"/>
      <c r="G21" s="79">
        <f>SUMPRODUCT(D21:D23, F21:F23)</f>
        <v>0</v>
      </c>
      <c r="H21" s="76">
        <f t="shared" ref="H21:H24" si="4">IF(G21&gt;E21,E21,G21)</f>
        <v>0</v>
      </c>
    </row>
    <row r="22" spans="1:8" ht="26" x14ac:dyDescent="0.35">
      <c r="A22" s="35">
        <v>17</v>
      </c>
      <c r="B22" s="36" t="s">
        <v>96</v>
      </c>
      <c r="C22" s="37" t="s">
        <v>61</v>
      </c>
      <c r="D22" s="38">
        <v>2</v>
      </c>
      <c r="E22" s="89"/>
      <c r="F22" s="17"/>
      <c r="G22" s="91"/>
      <c r="H22" s="77"/>
    </row>
    <row r="23" spans="1:8" ht="26" x14ac:dyDescent="0.35">
      <c r="A23" s="35">
        <v>18</v>
      </c>
      <c r="B23" s="36" t="s">
        <v>97</v>
      </c>
      <c r="C23" s="37" t="s">
        <v>61</v>
      </c>
      <c r="D23" s="38">
        <v>1</v>
      </c>
      <c r="E23" s="90"/>
      <c r="F23" s="17"/>
      <c r="G23" s="80"/>
      <c r="H23" s="78"/>
    </row>
    <row r="24" spans="1:8" ht="39" x14ac:dyDescent="0.35">
      <c r="A24" s="35">
        <v>19</v>
      </c>
      <c r="B24" s="36" t="s">
        <v>62</v>
      </c>
      <c r="C24" s="37" t="s">
        <v>63</v>
      </c>
      <c r="D24" s="38">
        <v>2.5</v>
      </c>
      <c r="E24" s="38">
        <v>15</v>
      </c>
      <c r="F24" s="17"/>
      <c r="G24" s="40">
        <f t="shared" si="1"/>
        <v>0</v>
      </c>
      <c r="H24" s="41">
        <f t="shared" si="4"/>
        <v>0</v>
      </c>
    </row>
    <row r="25" spans="1:8" x14ac:dyDescent="0.35">
      <c r="A25" s="84" t="s">
        <v>66</v>
      </c>
      <c r="B25" s="85"/>
      <c r="C25" s="85"/>
      <c r="D25" s="85"/>
      <c r="E25" s="85"/>
      <c r="F25" s="85"/>
      <c r="G25" s="41">
        <f>SUM(G6:G24)</f>
        <v>0</v>
      </c>
      <c r="H25" s="41">
        <f>IF(SUM(H6:H24)&gt;100,100,SUM(H6:H24))</f>
        <v>0</v>
      </c>
    </row>
  </sheetData>
  <sheetProtection password="89C6" sheet="1" objects="1" scenarios="1"/>
  <mergeCells count="21">
    <mergeCell ref="D4:D5"/>
    <mergeCell ref="E4:E5"/>
    <mergeCell ref="A1:H1"/>
    <mergeCell ref="A2:H2"/>
    <mergeCell ref="A25:F25"/>
    <mergeCell ref="F4:H4"/>
    <mergeCell ref="A4:A5"/>
    <mergeCell ref="B4:B5"/>
    <mergeCell ref="C4:C5"/>
    <mergeCell ref="E6:E8"/>
    <mergeCell ref="E16:E17"/>
    <mergeCell ref="E18:E19"/>
    <mergeCell ref="E21:E23"/>
    <mergeCell ref="G6:G8"/>
    <mergeCell ref="G21:G23"/>
    <mergeCell ref="H21:H23"/>
    <mergeCell ref="H6:H8"/>
    <mergeCell ref="G16:G17"/>
    <mergeCell ref="H16:H17"/>
    <mergeCell ref="G18:G19"/>
    <mergeCell ref="H18:H19"/>
  </mergeCells>
  <printOptions horizontalCentered="1"/>
  <pageMargins left="0.78740157480314965" right="0.78740157480314965" top="0.98425196850393704" bottom="0.59055118110236227" header="0.31496062992125984" footer="0.31496062992125984"/>
  <pageSetup paperSize="9" scale="97"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opLeftCell="A2" zoomScaleNormal="100" workbookViewId="0">
      <selection activeCell="D14" sqref="D14"/>
    </sheetView>
  </sheetViews>
  <sheetFormatPr defaultRowHeight="14.5" x14ac:dyDescent="0.35"/>
  <cols>
    <col min="1" max="1" width="6.6328125" customWidth="1"/>
    <col min="2" max="2" width="60.6328125" style="2" customWidth="1"/>
    <col min="3" max="3" width="20.6328125" style="2" customWidth="1"/>
    <col min="4" max="5" width="6.6328125" customWidth="1"/>
    <col min="6" max="6" width="9" customWidth="1"/>
    <col min="7" max="8" width="10.6328125" customWidth="1"/>
    <col min="9" max="9" width="3.08984375" bestFit="1" customWidth="1"/>
  </cols>
  <sheetData>
    <row r="1" spans="1:10" s="1" customFormat="1" ht="18" customHeight="1" x14ac:dyDescent="0.35">
      <c r="A1" s="82" t="s">
        <v>19</v>
      </c>
      <c r="B1" s="82"/>
      <c r="C1" s="82"/>
      <c r="D1" s="82"/>
      <c r="E1" s="82"/>
      <c r="F1" s="82"/>
      <c r="G1" s="82"/>
      <c r="H1" s="82"/>
    </row>
    <row r="2" spans="1:10" s="1" customFormat="1" ht="14.4" customHeight="1" x14ac:dyDescent="0.35">
      <c r="A2" s="83" t="s">
        <v>33</v>
      </c>
      <c r="B2" s="83"/>
      <c r="C2" s="83"/>
      <c r="D2" s="83"/>
      <c r="E2" s="83"/>
      <c r="F2" s="83"/>
      <c r="G2" s="83"/>
      <c r="H2" s="83"/>
    </row>
    <row r="3" spans="1:10" s="1" customFormat="1" x14ac:dyDescent="0.35">
      <c r="A3" s="44"/>
      <c r="B3" s="44"/>
      <c r="C3" s="44"/>
      <c r="D3" s="44"/>
      <c r="E3" s="44"/>
    </row>
    <row r="4" spans="1:10" x14ac:dyDescent="0.35">
      <c r="A4" s="99" t="s">
        <v>18</v>
      </c>
      <c r="B4" s="99" t="s">
        <v>16</v>
      </c>
      <c r="C4" s="99" t="s">
        <v>12</v>
      </c>
      <c r="D4" s="99" t="s">
        <v>11</v>
      </c>
      <c r="E4" s="99" t="s">
        <v>17</v>
      </c>
      <c r="F4" s="95" t="s">
        <v>43</v>
      </c>
      <c r="G4" s="95"/>
      <c r="H4" s="95"/>
    </row>
    <row r="5" spans="1:10" ht="26" x14ac:dyDescent="0.35">
      <c r="A5" s="99"/>
      <c r="B5" s="99"/>
      <c r="C5" s="99"/>
      <c r="D5" s="99"/>
      <c r="E5" s="99"/>
      <c r="F5" s="34" t="s">
        <v>42</v>
      </c>
      <c r="G5" s="34" t="s">
        <v>41</v>
      </c>
      <c r="H5" s="34" t="s">
        <v>44</v>
      </c>
    </row>
    <row r="6" spans="1:10" ht="26" x14ac:dyDescent="0.35">
      <c r="A6" s="45">
        <v>1</v>
      </c>
      <c r="B6" s="36" t="s">
        <v>131</v>
      </c>
      <c r="C6" s="37" t="s">
        <v>21</v>
      </c>
      <c r="D6" s="37">
        <v>3</v>
      </c>
      <c r="E6" s="37">
        <v>10</v>
      </c>
      <c r="F6" s="17"/>
      <c r="G6" s="40">
        <f>D6*F6</f>
        <v>0</v>
      </c>
      <c r="H6" s="41">
        <f t="shared" ref="H6:H12" si="0">IF(G6&gt;E6,E6,G6)</f>
        <v>0</v>
      </c>
      <c r="J6" s="46"/>
    </row>
    <row r="7" spans="1:10" ht="26" x14ac:dyDescent="0.35">
      <c r="A7" s="45">
        <v>2</v>
      </c>
      <c r="B7" s="36" t="s">
        <v>98</v>
      </c>
      <c r="C7" s="37" t="s">
        <v>20</v>
      </c>
      <c r="D7" s="37">
        <v>1</v>
      </c>
      <c r="E7" s="92">
        <v>15</v>
      </c>
      <c r="F7" s="17"/>
      <c r="G7" s="79">
        <f>SUMPRODUCT(D7:D10, F7:F10)</f>
        <v>0</v>
      </c>
      <c r="H7" s="76">
        <f t="shared" si="0"/>
        <v>0</v>
      </c>
    </row>
    <row r="8" spans="1:10" x14ac:dyDescent="0.35">
      <c r="A8" s="45">
        <v>3</v>
      </c>
      <c r="B8" s="36" t="s">
        <v>132</v>
      </c>
      <c r="C8" s="37" t="s">
        <v>135</v>
      </c>
      <c r="D8" s="37">
        <v>1</v>
      </c>
      <c r="E8" s="93"/>
      <c r="F8" s="17"/>
      <c r="G8" s="91"/>
      <c r="H8" s="77"/>
    </row>
    <row r="9" spans="1:10" x14ac:dyDescent="0.35">
      <c r="A9" s="45">
        <v>4</v>
      </c>
      <c r="B9" s="36" t="s">
        <v>133</v>
      </c>
      <c r="C9" s="37" t="s">
        <v>135</v>
      </c>
      <c r="D9" s="37">
        <v>0.25</v>
      </c>
      <c r="E9" s="93"/>
      <c r="F9" s="17"/>
      <c r="G9" s="91"/>
      <c r="H9" s="77"/>
    </row>
    <row r="10" spans="1:10" x14ac:dyDescent="0.35">
      <c r="A10" s="45">
        <v>5</v>
      </c>
      <c r="B10" s="36" t="s">
        <v>134</v>
      </c>
      <c r="C10" s="37" t="s">
        <v>136</v>
      </c>
      <c r="D10" s="37">
        <v>0.5</v>
      </c>
      <c r="E10" s="94"/>
      <c r="F10" s="17"/>
      <c r="G10" s="80"/>
      <c r="H10" s="78"/>
    </row>
    <row r="11" spans="1:10" ht="39" x14ac:dyDescent="0.35">
      <c r="A11" s="45">
        <v>6</v>
      </c>
      <c r="B11" s="36" t="s">
        <v>99</v>
      </c>
      <c r="C11" s="37" t="s">
        <v>22</v>
      </c>
      <c r="D11" s="37">
        <v>2.5</v>
      </c>
      <c r="E11" s="37">
        <v>20</v>
      </c>
      <c r="F11" s="17"/>
      <c r="G11" s="40">
        <f t="shared" ref="G11:G12" si="1">D11*F11</f>
        <v>0</v>
      </c>
      <c r="H11" s="41">
        <f t="shared" si="0"/>
        <v>0</v>
      </c>
    </row>
    <row r="12" spans="1:10" ht="39" x14ac:dyDescent="0.35">
      <c r="A12" s="45">
        <v>7</v>
      </c>
      <c r="B12" s="36" t="s">
        <v>100</v>
      </c>
      <c r="C12" s="37" t="s">
        <v>22</v>
      </c>
      <c r="D12" s="37">
        <v>0.25</v>
      </c>
      <c r="E12" s="37">
        <v>5</v>
      </c>
      <c r="F12" s="17"/>
      <c r="G12" s="40">
        <f t="shared" si="1"/>
        <v>0</v>
      </c>
      <c r="H12" s="41">
        <f t="shared" si="0"/>
        <v>0</v>
      </c>
    </row>
    <row r="13" spans="1:10" ht="39" x14ac:dyDescent="0.35">
      <c r="A13" s="45">
        <v>8</v>
      </c>
      <c r="B13" s="36" t="s">
        <v>101</v>
      </c>
      <c r="C13" s="37" t="s">
        <v>22</v>
      </c>
      <c r="D13" s="37">
        <v>1.25</v>
      </c>
      <c r="E13" s="37">
        <v>10</v>
      </c>
      <c r="F13" s="17"/>
      <c r="G13" s="40">
        <f t="shared" ref="G13:G19" si="2">D13*F13</f>
        <v>0</v>
      </c>
      <c r="H13" s="41">
        <f t="shared" ref="H13:H20" si="3">IF(G13&gt;E13,E13,G13)</f>
        <v>0</v>
      </c>
    </row>
    <row r="14" spans="1:10" ht="52" x14ac:dyDescent="0.35">
      <c r="A14" s="45">
        <v>9</v>
      </c>
      <c r="B14" s="36" t="s">
        <v>102</v>
      </c>
      <c r="C14" s="37" t="s">
        <v>22</v>
      </c>
      <c r="D14" s="37">
        <v>1</v>
      </c>
      <c r="E14" s="37">
        <v>5</v>
      </c>
      <c r="F14" s="17"/>
      <c r="G14" s="40">
        <f t="shared" si="2"/>
        <v>0</v>
      </c>
      <c r="H14" s="41">
        <f t="shared" si="3"/>
        <v>0</v>
      </c>
    </row>
    <row r="15" spans="1:10" ht="26" x14ac:dyDescent="0.35">
      <c r="A15" s="45">
        <v>10</v>
      </c>
      <c r="B15" s="36" t="s">
        <v>103</v>
      </c>
      <c r="C15" s="37" t="s">
        <v>32</v>
      </c>
      <c r="D15" s="37">
        <v>3</v>
      </c>
      <c r="E15" s="37">
        <v>15</v>
      </c>
      <c r="F15" s="17"/>
      <c r="G15" s="40">
        <f t="shared" si="2"/>
        <v>0</v>
      </c>
      <c r="H15" s="41">
        <f t="shared" si="3"/>
        <v>0</v>
      </c>
    </row>
    <row r="16" spans="1:10" ht="26" x14ac:dyDescent="0.35">
      <c r="A16" s="45">
        <v>11</v>
      </c>
      <c r="B16" s="36" t="s">
        <v>104</v>
      </c>
      <c r="C16" s="37" t="s">
        <v>23</v>
      </c>
      <c r="D16" s="37">
        <v>2</v>
      </c>
      <c r="E16" s="87">
        <v>10</v>
      </c>
      <c r="F16" s="17"/>
      <c r="G16" s="97">
        <f>SUMPRODUCT(D16:D18, F16:F18)</f>
        <v>0</v>
      </c>
      <c r="H16" s="98">
        <f t="shared" si="3"/>
        <v>0</v>
      </c>
    </row>
    <row r="17" spans="1:8" ht="26" x14ac:dyDescent="0.35">
      <c r="A17" s="45">
        <v>12</v>
      </c>
      <c r="B17" s="36" t="s">
        <v>119</v>
      </c>
      <c r="C17" s="37" t="s">
        <v>23</v>
      </c>
      <c r="D17" s="37">
        <v>1</v>
      </c>
      <c r="E17" s="87"/>
      <c r="F17" s="17"/>
      <c r="G17" s="97"/>
      <c r="H17" s="98"/>
    </row>
    <row r="18" spans="1:8" ht="26" x14ac:dyDescent="0.35">
      <c r="A18" s="45">
        <v>13</v>
      </c>
      <c r="B18" s="36" t="s">
        <v>120</v>
      </c>
      <c r="C18" s="37" t="s">
        <v>23</v>
      </c>
      <c r="D18" s="37">
        <v>0.5</v>
      </c>
      <c r="E18" s="87"/>
      <c r="F18" s="17"/>
      <c r="G18" s="97"/>
      <c r="H18" s="98"/>
    </row>
    <row r="19" spans="1:8" ht="26" x14ac:dyDescent="0.35">
      <c r="A19" s="45">
        <v>14</v>
      </c>
      <c r="B19" s="36" t="s">
        <v>121</v>
      </c>
      <c r="C19" s="37" t="s">
        <v>125</v>
      </c>
      <c r="D19" s="37">
        <v>1</v>
      </c>
      <c r="E19" s="38">
        <v>5</v>
      </c>
      <c r="F19" s="17"/>
      <c r="G19" s="40">
        <f t="shared" si="2"/>
        <v>0</v>
      </c>
      <c r="H19" s="41">
        <f t="shared" si="3"/>
        <v>0</v>
      </c>
    </row>
    <row r="20" spans="1:8" ht="26" x14ac:dyDescent="0.35">
      <c r="A20" s="45">
        <v>15</v>
      </c>
      <c r="B20" s="36" t="s">
        <v>105</v>
      </c>
      <c r="C20" s="37" t="s">
        <v>29</v>
      </c>
      <c r="D20" s="37">
        <v>0.5</v>
      </c>
      <c r="E20" s="87">
        <v>5</v>
      </c>
      <c r="F20" s="17"/>
      <c r="G20" s="97">
        <f>SUMPRODUCT(D20:D22, F20:F22)</f>
        <v>0</v>
      </c>
      <c r="H20" s="98">
        <f t="shared" si="3"/>
        <v>0</v>
      </c>
    </row>
    <row r="21" spans="1:8" ht="26" x14ac:dyDescent="0.35">
      <c r="A21" s="45">
        <v>16</v>
      </c>
      <c r="B21" s="36" t="s">
        <v>122</v>
      </c>
      <c r="C21" s="37" t="s">
        <v>29</v>
      </c>
      <c r="D21" s="37">
        <v>0.25</v>
      </c>
      <c r="E21" s="87"/>
      <c r="F21" s="17"/>
      <c r="G21" s="97"/>
      <c r="H21" s="98"/>
    </row>
    <row r="22" spans="1:8" ht="26" x14ac:dyDescent="0.35">
      <c r="A22" s="45">
        <v>17</v>
      </c>
      <c r="B22" s="36" t="s">
        <v>123</v>
      </c>
      <c r="C22" s="37" t="s">
        <v>29</v>
      </c>
      <c r="D22" s="37">
        <v>0.125</v>
      </c>
      <c r="E22" s="87"/>
      <c r="F22" s="17"/>
      <c r="G22" s="97"/>
      <c r="H22" s="98"/>
    </row>
    <row r="23" spans="1:8" x14ac:dyDescent="0.35">
      <c r="A23" s="96" t="s">
        <v>45</v>
      </c>
      <c r="B23" s="96"/>
      <c r="C23" s="96"/>
      <c r="D23" s="96"/>
      <c r="E23" s="96"/>
      <c r="F23" s="96"/>
      <c r="G23" s="39">
        <f>SUM(G6:G22)</f>
        <v>0</v>
      </c>
      <c r="H23" s="39">
        <f>IF(SUM(H6:H22)&gt;100,100,SUM(H6:H22))</f>
        <v>0</v>
      </c>
    </row>
  </sheetData>
  <sheetProtection password="89C6" sheet="1" objects="1" scenarios="1"/>
  <mergeCells count="18">
    <mergeCell ref="A1:H1"/>
    <mergeCell ref="A2:H2"/>
    <mergeCell ref="A4:A5"/>
    <mergeCell ref="B4:B5"/>
    <mergeCell ref="C4:C5"/>
    <mergeCell ref="D4:D5"/>
    <mergeCell ref="E4:E5"/>
    <mergeCell ref="E7:E10"/>
    <mergeCell ref="G7:G10"/>
    <mergeCell ref="H7:H10"/>
    <mergeCell ref="F4:H4"/>
    <mergeCell ref="A23:F23"/>
    <mergeCell ref="E16:E18"/>
    <mergeCell ref="E20:E22"/>
    <mergeCell ref="G16:G18"/>
    <mergeCell ref="H16:H18"/>
    <mergeCell ref="G20:G22"/>
    <mergeCell ref="H20:H22"/>
  </mergeCells>
  <printOptions horizontalCentered="1"/>
  <pageMargins left="0.78740157480314965" right="0.78740157480314965" top="0.98425196850393704" bottom="0.59055118110236227" header="0.31496062992125984" footer="0.31496062992125984"/>
  <pageSetup paperSize="9" scale="98"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F6" sqref="F6:F40"/>
    </sheetView>
  </sheetViews>
  <sheetFormatPr defaultRowHeight="14.5" x14ac:dyDescent="0.35"/>
  <cols>
    <col min="1" max="1" width="6.6328125" customWidth="1"/>
    <col min="2" max="2" width="60.6328125" style="2" customWidth="1"/>
    <col min="3" max="3" width="20.6328125" style="2" customWidth="1"/>
    <col min="4" max="5" width="6.6328125" customWidth="1"/>
    <col min="6" max="6" width="9.08984375" customWidth="1"/>
    <col min="7" max="8" width="10.6328125" customWidth="1"/>
    <col min="9" max="9" width="71" customWidth="1"/>
  </cols>
  <sheetData>
    <row r="1" spans="1:9" s="1" customFormat="1" ht="18" customHeight="1" x14ac:dyDescent="0.35">
      <c r="A1" s="82" t="s">
        <v>69</v>
      </c>
      <c r="B1" s="82"/>
      <c r="C1" s="82"/>
      <c r="D1" s="82"/>
      <c r="E1" s="82"/>
      <c r="F1" s="82"/>
      <c r="G1" s="82"/>
      <c r="H1" s="82"/>
    </row>
    <row r="2" spans="1:9" s="1" customFormat="1" ht="14.4" customHeight="1" x14ac:dyDescent="0.35">
      <c r="A2" s="83" t="s">
        <v>33</v>
      </c>
      <c r="B2" s="83"/>
      <c r="C2" s="83"/>
      <c r="D2" s="83"/>
      <c r="E2" s="83"/>
      <c r="F2" s="83"/>
      <c r="G2" s="83"/>
      <c r="H2" s="83"/>
    </row>
    <row r="3" spans="1:9" s="1" customFormat="1" x14ac:dyDescent="0.35">
      <c r="A3" s="49"/>
      <c r="B3" s="49"/>
      <c r="C3" s="49"/>
      <c r="D3" s="49"/>
      <c r="E3" s="49"/>
      <c r="F3" s="50"/>
      <c r="G3" s="50"/>
      <c r="H3" s="50"/>
    </row>
    <row r="4" spans="1:9" x14ac:dyDescent="0.35">
      <c r="A4" s="103" t="s">
        <v>18</v>
      </c>
      <c r="B4" s="103" t="s">
        <v>16</v>
      </c>
      <c r="C4" s="103" t="s">
        <v>12</v>
      </c>
      <c r="D4" s="103" t="s">
        <v>11</v>
      </c>
      <c r="E4" s="103" t="s">
        <v>17</v>
      </c>
      <c r="F4" s="102" t="s">
        <v>43</v>
      </c>
      <c r="G4" s="102"/>
      <c r="H4" s="102"/>
    </row>
    <row r="5" spans="1:9" ht="26" x14ac:dyDescent="0.35">
      <c r="A5" s="103"/>
      <c r="B5" s="103"/>
      <c r="C5" s="103"/>
      <c r="D5" s="103"/>
      <c r="E5" s="103"/>
      <c r="F5" s="51" t="s">
        <v>42</v>
      </c>
      <c r="G5" s="51" t="s">
        <v>41</v>
      </c>
      <c r="H5" s="51" t="s">
        <v>44</v>
      </c>
    </row>
    <row r="6" spans="1:9" x14ac:dyDescent="0.35">
      <c r="A6" s="52">
        <v>1</v>
      </c>
      <c r="B6" s="53" t="s">
        <v>70</v>
      </c>
      <c r="C6" s="52" t="s">
        <v>129</v>
      </c>
      <c r="D6" s="52">
        <v>20</v>
      </c>
      <c r="E6" s="104">
        <v>45</v>
      </c>
      <c r="F6" s="54"/>
      <c r="G6" s="101">
        <f>SUMPRODUCT(D6:D31, F6:F31)</f>
        <v>0</v>
      </c>
      <c r="H6" s="100">
        <f t="shared" ref="H6" si="0">IF(G6&gt;E6,E6,G6)</f>
        <v>0</v>
      </c>
    </row>
    <row r="7" spans="1:9" x14ac:dyDescent="0.35">
      <c r="A7" s="52">
        <v>2</v>
      </c>
      <c r="B7" s="53" t="s">
        <v>71</v>
      </c>
      <c r="C7" s="52" t="s">
        <v>129</v>
      </c>
      <c r="D7" s="52">
        <v>16</v>
      </c>
      <c r="E7" s="104"/>
      <c r="F7" s="54"/>
      <c r="G7" s="101"/>
      <c r="H7" s="100"/>
    </row>
    <row r="8" spans="1:9" x14ac:dyDescent="0.35">
      <c r="A8" s="52">
        <v>3</v>
      </c>
      <c r="B8" s="53" t="s">
        <v>72</v>
      </c>
      <c r="C8" s="52" t="s">
        <v>129</v>
      </c>
      <c r="D8" s="52">
        <v>12</v>
      </c>
      <c r="E8" s="104"/>
      <c r="F8" s="54"/>
      <c r="G8" s="101"/>
      <c r="H8" s="100"/>
    </row>
    <row r="9" spans="1:9" x14ac:dyDescent="0.35">
      <c r="A9" s="52">
        <v>4</v>
      </c>
      <c r="B9" s="53" t="s">
        <v>73</v>
      </c>
      <c r="C9" s="52" t="s">
        <v>129</v>
      </c>
      <c r="D9" s="52">
        <v>16</v>
      </c>
      <c r="E9" s="104"/>
      <c r="F9" s="54"/>
      <c r="G9" s="101"/>
      <c r="H9" s="100"/>
    </row>
    <row r="10" spans="1:9" x14ac:dyDescent="0.35">
      <c r="A10" s="52">
        <v>5</v>
      </c>
      <c r="B10" s="53" t="s">
        <v>74</v>
      </c>
      <c r="C10" s="52" t="s">
        <v>129</v>
      </c>
      <c r="D10" s="52">
        <v>16</v>
      </c>
      <c r="E10" s="104"/>
      <c r="F10" s="54"/>
      <c r="G10" s="101"/>
      <c r="H10" s="100"/>
    </row>
    <row r="11" spans="1:9" x14ac:dyDescent="0.35">
      <c r="A11" s="52">
        <v>6</v>
      </c>
      <c r="B11" s="53" t="s">
        <v>75</v>
      </c>
      <c r="C11" s="52" t="s">
        <v>129</v>
      </c>
      <c r="D11" s="52">
        <v>4</v>
      </c>
      <c r="E11" s="104"/>
      <c r="F11" s="54"/>
      <c r="G11" s="101"/>
      <c r="H11" s="100"/>
    </row>
    <row r="12" spans="1:9" x14ac:dyDescent="0.35">
      <c r="A12" s="52">
        <v>7</v>
      </c>
      <c r="B12" s="53" t="s">
        <v>76</v>
      </c>
      <c r="C12" s="52" t="s">
        <v>129</v>
      </c>
      <c r="D12" s="52">
        <v>20</v>
      </c>
      <c r="E12" s="104"/>
      <c r="F12" s="54"/>
      <c r="G12" s="101"/>
      <c r="H12" s="100"/>
    </row>
    <row r="13" spans="1:9" x14ac:dyDescent="0.35">
      <c r="A13" s="52">
        <v>8</v>
      </c>
      <c r="B13" s="53" t="s">
        <v>13</v>
      </c>
      <c r="C13" s="52" t="s">
        <v>129</v>
      </c>
      <c r="D13" s="52">
        <v>16</v>
      </c>
      <c r="E13" s="104"/>
      <c r="F13" s="54"/>
      <c r="G13" s="101"/>
      <c r="H13" s="100"/>
    </row>
    <row r="14" spans="1:9" x14ac:dyDescent="0.35">
      <c r="A14" s="52">
        <v>9</v>
      </c>
      <c r="B14" s="53" t="s">
        <v>0</v>
      </c>
      <c r="C14" s="52" t="s">
        <v>129</v>
      </c>
      <c r="D14" s="52">
        <v>16</v>
      </c>
      <c r="E14" s="104"/>
      <c r="F14" s="54"/>
      <c r="G14" s="101"/>
      <c r="H14" s="100"/>
    </row>
    <row r="15" spans="1:9" x14ac:dyDescent="0.35">
      <c r="A15" s="52">
        <v>10</v>
      </c>
      <c r="B15" s="53" t="s">
        <v>1</v>
      </c>
      <c r="C15" s="52" t="s">
        <v>129</v>
      </c>
      <c r="D15" s="52">
        <v>12</v>
      </c>
      <c r="E15" s="104"/>
      <c r="F15" s="54"/>
      <c r="G15" s="101"/>
      <c r="H15" s="100"/>
    </row>
    <row r="16" spans="1:9" x14ac:dyDescent="0.35">
      <c r="A16" s="52">
        <v>11</v>
      </c>
      <c r="B16" s="53" t="s">
        <v>77</v>
      </c>
      <c r="C16" s="52" t="s">
        <v>129</v>
      </c>
      <c r="D16" s="52">
        <v>16</v>
      </c>
      <c r="E16" s="104"/>
      <c r="F16" s="54"/>
      <c r="G16" s="101"/>
      <c r="H16" s="100"/>
      <c r="I16" s="47"/>
    </row>
    <row r="17" spans="1:9" x14ac:dyDescent="0.35">
      <c r="A17" s="52">
        <v>12</v>
      </c>
      <c r="B17" s="53" t="s">
        <v>2</v>
      </c>
      <c r="C17" s="52" t="s">
        <v>129</v>
      </c>
      <c r="D17" s="52">
        <v>12</v>
      </c>
      <c r="E17" s="104"/>
      <c r="F17" s="54"/>
      <c r="G17" s="101"/>
      <c r="H17" s="100"/>
    </row>
    <row r="18" spans="1:9" x14ac:dyDescent="0.35">
      <c r="A18" s="52">
        <v>13</v>
      </c>
      <c r="B18" s="53" t="s">
        <v>3</v>
      </c>
      <c r="C18" s="52" t="s">
        <v>129</v>
      </c>
      <c r="D18" s="52">
        <v>9</v>
      </c>
      <c r="E18" s="104"/>
      <c r="F18" s="54"/>
      <c r="G18" s="101"/>
      <c r="H18" s="100"/>
      <c r="I18" s="47"/>
    </row>
    <row r="19" spans="1:9" x14ac:dyDescent="0.35">
      <c r="A19" s="52">
        <v>14</v>
      </c>
      <c r="B19" s="53" t="s">
        <v>78</v>
      </c>
      <c r="C19" s="52" t="s">
        <v>129</v>
      </c>
      <c r="D19" s="52">
        <v>6</v>
      </c>
      <c r="E19" s="104"/>
      <c r="F19" s="54"/>
      <c r="G19" s="101"/>
      <c r="H19" s="100"/>
      <c r="I19" s="47"/>
    </row>
    <row r="20" spans="1:9" x14ac:dyDescent="0.35">
      <c r="A20" s="52">
        <v>15</v>
      </c>
      <c r="B20" s="53" t="s">
        <v>14</v>
      </c>
      <c r="C20" s="52" t="s">
        <v>129</v>
      </c>
      <c r="D20" s="52">
        <v>8</v>
      </c>
      <c r="E20" s="104"/>
      <c r="F20" s="54"/>
      <c r="G20" s="101"/>
      <c r="H20" s="100"/>
      <c r="I20" s="47"/>
    </row>
    <row r="21" spans="1:9" x14ac:dyDescent="0.35">
      <c r="A21" s="52">
        <v>16</v>
      </c>
      <c r="B21" s="53" t="s">
        <v>15</v>
      </c>
      <c r="C21" s="52" t="s">
        <v>129</v>
      </c>
      <c r="D21" s="52">
        <v>6</v>
      </c>
      <c r="E21" s="104"/>
      <c r="F21" s="54"/>
      <c r="G21" s="101"/>
      <c r="H21" s="100"/>
      <c r="I21" s="47"/>
    </row>
    <row r="22" spans="1:9" ht="26" x14ac:dyDescent="0.35">
      <c r="A22" s="52">
        <v>17</v>
      </c>
      <c r="B22" s="53" t="s">
        <v>79</v>
      </c>
      <c r="C22" s="52" t="s">
        <v>129</v>
      </c>
      <c r="D22" s="52">
        <v>4</v>
      </c>
      <c r="E22" s="104"/>
      <c r="F22" s="54"/>
      <c r="G22" s="101"/>
      <c r="H22" s="100"/>
    </row>
    <row r="23" spans="1:9" x14ac:dyDescent="0.35">
      <c r="A23" s="52">
        <v>18</v>
      </c>
      <c r="B23" s="53" t="s">
        <v>80</v>
      </c>
      <c r="C23" s="52" t="s">
        <v>129</v>
      </c>
      <c r="D23" s="52">
        <v>12</v>
      </c>
      <c r="E23" s="104"/>
      <c r="F23" s="54"/>
      <c r="G23" s="101"/>
      <c r="H23" s="100"/>
    </row>
    <row r="24" spans="1:9" x14ac:dyDescent="0.35">
      <c r="A24" s="52">
        <v>19</v>
      </c>
      <c r="B24" s="53" t="s">
        <v>81</v>
      </c>
      <c r="C24" s="52" t="s">
        <v>129</v>
      </c>
      <c r="D24" s="52">
        <v>10</v>
      </c>
      <c r="E24" s="104"/>
      <c r="F24" s="54"/>
      <c r="G24" s="101"/>
      <c r="H24" s="100"/>
      <c r="I24" s="47"/>
    </row>
    <row r="25" spans="1:9" ht="18" customHeight="1" x14ac:dyDescent="0.35">
      <c r="A25" s="52">
        <v>20</v>
      </c>
      <c r="B25" s="53" t="s">
        <v>130</v>
      </c>
      <c r="C25" s="52" t="s">
        <v>129</v>
      </c>
      <c r="D25" s="52">
        <v>7</v>
      </c>
      <c r="E25" s="104"/>
      <c r="F25" s="54"/>
      <c r="G25" s="101"/>
      <c r="H25" s="100"/>
      <c r="I25" s="47"/>
    </row>
    <row r="26" spans="1:9" x14ac:dyDescent="0.35">
      <c r="A26" s="52">
        <v>21</v>
      </c>
      <c r="B26" s="53" t="s">
        <v>82</v>
      </c>
      <c r="C26" s="52" t="s">
        <v>129</v>
      </c>
      <c r="D26" s="52">
        <v>8</v>
      </c>
      <c r="E26" s="104"/>
      <c r="F26" s="54"/>
      <c r="G26" s="101"/>
      <c r="H26" s="100"/>
    </row>
    <row r="27" spans="1:9" x14ac:dyDescent="0.35">
      <c r="A27" s="52">
        <v>22</v>
      </c>
      <c r="B27" s="53" t="s">
        <v>5</v>
      </c>
      <c r="C27" s="52" t="s">
        <v>129</v>
      </c>
      <c r="D27" s="52">
        <v>10</v>
      </c>
      <c r="E27" s="104"/>
      <c r="F27" s="54"/>
      <c r="G27" s="101"/>
      <c r="H27" s="100"/>
    </row>
    <row r="28" spans="1:9" x14ac:dyDescent="0.35">
      <c r="A28" s="52">
        <v>23</v>
      </c>
      <c r="B28" s="53" t="s">
        <v>8</v>
      </c>
      <c r="C28" s="52" t="s">
        <v>129</v>
      </c>
      <c r="D28" s="52">
        <v>6</v>
      </c>
      <c r="E28" s="104"/>
      <c r="F28" s="54"/>
      <c r="G28" s="101"/>
      <c r="H28" s="100"/>
    </row>
    <row r="29" spans="1:9" x14ac:dyDescent="0.35">
      <c r="A29" s="52">
        <v>24</v>
      </c>
      <c r="B29" s="53" t="s">
        <v>4</v>
      </c>
      <c r="C29" s="52" t="s">
        <v>129</v>
      </c>
      <c r="D29" s="52">
        <v>10</v>
      </c>
      <c r="E29" s="104"/>
      <c r="F29" s="54"/>
      <c r="G29" s="101"/>
      <c r="H29" s="100"/>
    </row>
    <row r="30" spans="1:9" x14ac:dyDescent="0.35">
      <c r="A30" s="52">
        <v>25</v>
      </c>
      <c r="B30" s="53" t="s">
        <v>6</v>
      </c>
      <c r="C30" s="52" t="s">
        <v>129</v>
      </c>
      <c r="D30" s="52">
        <v>8</v>
      </c>
      <c r="E30" s="104"/>
      <c r="F30" s="54"/>
      <c r="G30" s="101"/>
      <c r="H30" s="100"/>
    </row>
    <row r="31" spans="1:9" x14ac:dyDescent="0.35">
      <c r="A31" s="52">
        <v>26</v>
      </c>
      <c r="B31" s="53" t="s">
        <v>7</v>
      </c>
      <c r="C31" s="52" t="s">
        <v>129</v>
      </c>
      <c r="D31" s="52">
        <v>8</v>
      </c>
      <c r="E31" s="104"/>
      <c r="F31" s="54"/>
      <c r="G31" s="101"/>
      <c r="H31" s="100"/>
    </row>
    <row r="32" spans="1:9" ht="39" x14ac:dyDescent="0.35">
      <c r="A32" s="52">
        <v>27</v>
      </c>
      <c r="B32" s="53" t="s">
        <v>126</v>
      </c>
      <c r="C32" s="52" t="s">
        <v>10</v>
      </c>
      <c r="D32" s="52">
        <v>5</v>
      </c>
      <c r="E32" s="104">
        <v>15</v>
      </c>
      <c r="F32" s="54"/>
      <c r="G32" s="101">
        <f>SUMPRODUCT(D32:D33, F32:F33)</f>
        <v>0</v>
      </c>
      <c r="H32" s="100">
        <f t="shared" ref="H32:H40" si="1">IF(G32&gt;E32,E32,G32)</f>
        <v>0</v>
      </c>
    </row>
    <row r="33" spans="1:9" ht="26" x14ac:dyDescent="0.35">
      <c r="A33" s="52">
        <v>28</v>
      </c>
      <c r="B33" s="53" t="s">
        <v>124</v>
      </c>
      <c r="C33" s="52" t="s">
        <v>10</v>
      </c>
      <c r="D33" s="52">
        <v>2.5</v>
      </c>
      <c r="E33" s="104"/>
      <c r="F33" s="54"/>
      <c r="G33" s="101"/>
      <c r="H33" s="100"/>
    </row>
    <row r="34" spans="1:9" ht="26" x14ac:dyDescent="0.35">
      <c r="A34" s="52">
        <v>29</v>
      </c>
      <c r="B34" s="53" t="s">
        <v>83</v>
      </c>
      <c r="C34" s="52" t="s">
        <v>24</v>
      </c>
      <c r="D34" s="52">
        <v>5</v>
      </c>
      <c r="E34" s="104">
        <v>10</v>
      </c>
      <c r="F34" s="54"/>
      <c r="G34" s="101">
        <f>SUMPRODUCT(D34:D35, F34:F35)</f>
        <v>0</v>
      </c>
      <c r="H34" s="100">
        <f t="shared" si="1"/>
        <v>0</v>
      </c>
    </row>
    <row r="35" spans="1:9" ht="26" x14ac:dyDescent="0.35">
      <c r="A35" s="52">
        <v>30</v>
      </c>
      <c r="B35" s="53" t="s">
        <v>84</v>
      </c>
      <c r="C35" s="52" t="s">
        <v>24</v>
      </c>
      <c r="D35" s="52">
        <v>10</v>
      </c>
      <c r="E35" s="104"/>
      <c r="F35" s="54"/>
      <c r="G35" s="101"/>
      <c r="H35" s="100"/>
    </row>
    <row r="36" spans="1:9" ht="20.25" customHeight="1" x14ac:dyDescent="0.35">
      <c r="A36" s="52">
        <v>31</v>
      </c>
      <c r="B36" s="53" t="s">
        <v>118</v>
      </c>
      <c r="C36" s="52" t="s">
        <v>9</v>
      </c>
      <c r="D36" s="52">
        <v>0.5</v>
      </c>
      <c r="E36" s="104">
        <v>10</v>
      </c>
      <c r="F36" s="54"/>
      <c r="G36" s="101">
        <f>SUMPRODUCT(D36:D39, F36:F39)</f>
        <v>0</v>
      </c>
      <c r="H36" s="100">
        <f t="shared" si="1"/>
        <v>0</v>
      </c>
    </row>
    <row r="37" spans="1:9" ht="26" x14ac:dyDescent="0.35">
      <c r="A37" s="52">
        <v>32</v>
      </c>
      <c r="B37" s="53" t="s">
        <v>137</v>
      </c>
      <c r="C37" s="52" t="s">
        <v>138</v>
      </c>
      <c r="D37" s="52">
        <v>0.5</v>
      </c>
      <c r="E37" s="104"/>
      <c r="F37" s="54"/>
      <c r="G37" s="101"/>
      <c r="H37" s="100"/>
    </row>
    <row r="38" spans="1:9" ht="26" x14ac:dyDescent="0.35">
      <c r="A38" s="52">
        <v>33</v>
      </c>
      <c r="B38" s="53" t="s">
        <v>139</v>
      </c>
      <c r="C38" s="52" t="s">
        <v>140</v>
      </c>
      <c r="D38" s="52">
        <v>0.75</v>
      </c>
      <c r="E38" s="104"/>
      <c r="F38" s="54"/>
      <c r="G38" s="101"/>
      <c r="H38" s="100"/>
    </row>
    <row r="39" spans="1:9" ht="27.75" customHeight="1" x14ac:dyDescent="0.35">
      <c r="A39" s="52">
        <v>34</v>
      </c>
      <c r="B39" s="53" t="s">
        <v>85</v>
      </c>
      <c r="C39" s="52" t="s">
        <v>63</v>
      </c>
      <c r="D39" s="52">
        <v>0.5</v>
      </c>
      <c r="E39" s="104"/>
      <c r="F39" s="54"/>
      <c r="G39" s="101"/>
      <c r="H39" s="100"/>
      <c r="I39" s="48"/>
    </row>
    <row r="40" spans="1:9" ht="26" x14ac:dyDescent="0.35">
      <c r="A40" s="52">
        <v>35</v>
      </c>
      <c r="B40" s="53" t="s">
        <v>86</v>
      </c>
      <c r="C40" s="52" t="s">
        <v>63</v>
      </c>
      <c r="D40" s="52">
        <v>10</v>
      </c>
      <c r="E40" s="55">
        <v>20</v>
      </c>
      <c r="F40" s="54"/>
      <c r="G40" s="56">
        <f t="shared" ref="G40" si="2">D40*F40</f>
        <v>0</v>
      </c>
      <c r="H40" s="57">
        <f t="shared" si="1"/>
        <v>0</v>
      </c>
      <c r="I40" s="47"/>
    </row>
    <row r="41" spans="1:9" x14ac:dyDescent="0.35">
      <c r="A41" s="103" t="s">
        <v>87</v>
      </c>
      <c r="B41" s="103"/>
      <c r="C41" s="103"/>
      <c r="D41" s="103"/>
      <c r="E41" s="103"/>
      <c r="F41" s="103"/>
      <c r="G41" s="57">
        <f>SUM(G6:G40)</f>
        <v>0</v>
      </c>
      <c r="H41" s="57">
        <f>IF(SUM(H6:H40)&gt;100,100,SUM(H6:H40))</f>
        <v>0</v>
      </c>
    </row>
  </sheetData>
  <sheetProtection password="89C6" sheet="1" objects="1" scenarios="1"/>
  <mergeCells count="21">
    <mergeCell ref="F4:H4"/>
    <mergeCell ref="A41:F41"/>
    <mergeCell ref="A1:H1"/>
    <mergeCell ref="A2:H2"/>
    <mergeCell ref="A4:A5"/>
    <mergeCell ref="B4:B5"/>
    <mergeCell ref="C4:C5"/>
    <mergeCell ref="D4:D5"/>
    <mergeCell ref="E4:E5"/>
    <mergeCell ref="E6:E31"/>
    <mergeCell ref="G6:G31"/>
    <mergeCell ref="H6:H31"/>
    <mergeCell ref="G32:G33"/>
    <mergeCell ref="E32:E33"/>
    <mergeCell ref="E34:E35"/>
    <mergeCell ref="E36:E39"/>
    <mergeCell ref="H32:H33"/>
    <mergeCell ref="H34:H35"/>
    <mergeCell ref="G34:G35"/>
    <mergeCell ref="G36:G39"/>
    <mergeCell ref="H36:H39"/>
  </mergeCells>
  <printOptions horizontalCentered="1"/>
  <pageMargins left="0.78740157480314965" right="0.78740157480314965" top="0.98425196850393704" bottom="0.59055118110236227" header="0.31496062992125984" footer="0.31496062992125984"/>
  <pageSetup paperSize="9" scale="97" fitToHeight="0" orientation="landscape" r:id="rId1"/>
  <headerFooter differentFirst="1">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zoomScaleNormal="100" workbookViewId="0">
      <selection activeCell="E20" sqref="E20"/>
    </sheetView>
  </sheetViews>
  <sheetFormatPr defaultColWidth="11.453125" defaultRowHeight="14.5" x14ac:dyDescent="0.35"/>
  <cols>
    <col min="1" max="1" width="4.36328125" customWidth="1"/>
    <col min="2" max="2" width="63.08984375" customWidth="1"/>
    <col min="3" max="3" width="16.36328125" style="2" customWidth="1"/>
    <col min="4" max="6" width="15.6328125" style="2" customWidth="1"/>
  </cols>
  <sheetData>
    <row r="1" spans="2:6" ht="39.75" customHeight="1" x14ac:dyDescent="0.35">
      <c r="B1" s="108" t="s">
        <v>90</v>
      </c>
      <c r="C1" s="108"/>
      <c r="D1" s="108"/>
      <c r="E1" s="108"/>
      <c r="F1" s="108"/>
    </row>
    <row r="2" spans="2:6" x14ac:dyDescent="0.35">
      <c r="B2" s="3"/>
      <c r="C2" s="3"/>
      <c r="D2" s="3"/>
      <c r="E2" s="3"/>
      <c r="F2" s="3"/>
    </row>
    <row r="3" spans="2:6" ht="15.5" x14ac:dyDescent="0.35">
      <c r="B3" s="4" t="s">
        <v>35</v>
      </c>
      <c r="C3" s="105">
        <f>Identificação!C5</f>
        <v>0</v>
      </c>
      <c r="D3" s="106"/>
      <c r="E3" s="106"/>
      <c r="F3" s="107"/>
    </row>
    <row r="4" spans="2:6" ht="29" customHeight="1" x14ac:dyDescent="0.35"/>
    <row r="5" spans="2:6" ht="15.5" x14ac:dyDescent="0.35">
      <c r="B5" s="4" t="s">
        <v>88</v>
      </c>
      <c r="C5" s="5"/>
    </row>
    <row r="6" spans="2:6" ht="14.25" customHeight="1" x14ac:dyDescent="0.35"/>
    <row r="7" spans="2:6" ht="29" x14ac:dyDescent="0.35">
      <c r="B7" s="6"/>
      <c r="C7" s="7" t="s">
        <v>49</v>
      </c>
      <c r="D7" s="7" t="s">
        <v>47</v>
      </c>
      <c r="E7" s="7" t="s">
        <v>46</v>
      </c>
      <c r="F7" s="7" t="s">
        <v>50</v>
      </c>
    </row>
    <row r="8" spans="2:6" x14ac:dyDescent="0.35">
      <c r="B8" s="8" t="s">
        <v>67</v>
      </c>
      <c r="C8" s="9">
        <f>'Componente técnico-científica'!G25</f>
        <v>0</v>
      </c>
      <c r="D8" s="9">
        <f>'Componente técnico-científica'!H25</f>
        <v>0</v>
      </c>
      <c r="E8" s="10">
        <v>0.5</v>
      </c>
      <c r="F8" s="11">
        <f>D8*E8</f>
        <v>0</v>
      </c>
    </row>
    <row r="9" spans="2:6" x14ac:dyDescent="0.35">
      <c r="B9" s="8" t="s">
        <v>48</v>
      </c>
      <c r="C9" s="9">
        <f>'Componente pedagógica'!G23</f>
        <v>0</v>
      </c>
      <c r="D9" s="9">
        <f>'Componente pedagógica'!H23</f>
        <v>0</v>
      </c>
      <c r="E9" s="10">
        <v>0.25</v>
      </c>
      <c r="F9" s="11">
        <f t="shared" ref="F9:F10" si="0">D9*E9</f>
        <v>0</v>
      </c>
    </row>
    <row r="10" spans="2:6" x14ac:dyDescent="0.35">
      <c r="B10" s="8" t="s">
        <v>68</v>
      </c>
      <c r="C10" s="9">
        <f>'Componente organizacional'!G41</f>
        <v>0</v>
      </c>
      <c r="D10" s="9">
        <f>'Componente organizacional'!H41</f>
        <v>0</v>
      </c>
      <c r="E10" s="10">
        <v>0.25</v>
      </c>
      <c r="F10" s="11">
        <f t="shared" si="0"/>
        <v>0</v>
      </c>
    </row>
    <row r="11" spans="2:6" x14ac:dyDescent="0.35">
      <c r="B11" s="12" t="s">
        <v>51</v>
      </c>
      <c r="C11" s="13">
        <f>SUM(C8:C10)</f>
        <v>0</v>
      </c>
      <c r="D11" s="13">
        <f>SUM(D8:D10)</f>
        <v>0</v>
      </c>
      <c r="E11" s="14">
        <f>SUM(E8:E10)</f>
        <v>1</v>
      </c>
      <c r="F11" s="13">
        <f>SUM(F8:F10)</f>
        <v>0</v>
      </c>
    </row>
    <row r="12" spans="2:6" ht="29" customHeight="1" x14ac:dyDescent="0.35">
      <c r="B12" s="58"/>
      <c r="C12" s="59"/>
      <c r="D12" s="59"/>
    </row>
    <row r="13" spans="2:6" ht="15.5" x14ac:dyDescent="0.35">
      <c r="B13" s="60" t="s">
        <v>89</v>
      </c>
      <c r="C13" s="59"/>
      <c r="D13" s="59"/>
    </row>
    <row r="14" spans="2:6" x14ac:dyDescent="0.35">
      <c r="B14" s="58"/>
      <c r="C14" s="59"/>
      <c r="D14" s="59"/>
    </row>
    <row r="15" spans="2:6" x14ac:dyDescent="0.35">
      <c r="B15" s="61" t="s">
        <v>91</v>
      </c>
      <c r="C15" s="62">
        <f>D8</f>
        <v>0</v>
      </c>
      <c r="D15" s="63"/>
      <c r="E15" s="1"/>
      <c r="F15" s="1"/>
    </row>
    <row r="16" spans="2:6" x14ac:dyDescent="0.35">
      <c r="B16" s="61" t="s">
        <v>92</v>
      </c>
      <c r="C16" s="62">
        <f>D9</f>
        <v>0</v>
      </c>
      <c r="D16" s="63"/>
      <c r="E16" s="15"/>
      <c r="F16" s="15"/>
    </row>
    <row r="17" spans="2:6" x14ac:dyDescent="0.35">
      <c r="B17" s="61" t="s">
        <v>141</v>
      </c>
      <c r="C17" s="62">
        <f>D10</f>
        <v>0</v>
      </c>
      <c r="D17" s="63"/>
      <c r="E17" s="15"/>
      <c r="F17" s="15"/>
    </row>
    <row r="18" spans="2:6" x14ac:dyDescent="0.35">
      <c r="B18" s="64"/>
      <c r="C18" s="65"/>
      <c r="D18" s="59"/>
    </row>
    <row r="19" spans="2:6" x14ac:dyDescent="0.35">
      <c r="B19" s="58"/>
      <c r="C19" s="59"/>
      <c r="D19" s="59"/>
    </row>
    <row r="20" spans="2:6" x14ac:dyDescent="0.35">
      <c r="B20" s="58"/>
      <c r="C20" s="59"/>
      <c r="D20" s="59"/>
    </row>
  </sheetData>
  <sheetProtection password="89C6" sheet="1" objects="1" scenarios="1"/>
  <mergeCells count="2">
    <mergeCell ref="C3:F3"/>
    <mergeCell ref="B1:F1"/>
  </mergeCells>
  <printOptions horizontalCentered="1"/>
  <pageMargins left="0.78740157480314965" right="0.78740157480314965" top="0.98425196850393704" bottom="0.59055118110236227" header="0.31496062992125984" footer="0.31496062992125984"/>
  <pageSetup paperSize="9" fitToWidth="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7</vt:i4>
      </vt:variant>
    </vt:vector>
  </HeadingPairs>
  <TitlesOfParts>
    <vt:vector size="12" baseType="lpstr">
      <vt:lpstr>Identificação</vt:lpstr>
      <vt:lpstr>Componente técnico-científica</vt:lpstr>
      <vt:lpstr>Componente pedagógica</vt:lpstr>
      <vt:lpstr>Componente organizacional</vt:lpstr>
      <vt:lpstr>Classificação final</vt:lpstr>
      <vt:lpstr>'Classificação final'!Área_de_Impressão</vt:lpstr>
      <vt:lpstr>'Componente organizacional'!Área_de_Impressão</vt:lpstr>
      <vt:lpstr>'Componente pedagógica'!Área_de_Impressão</vt:lpstr>
      <vt:lpstr>'Componente técnico-científica'!Área_de_Impressão</vt:lpstr>
      <vt:lpstr>Identificação!Área_de_Impressão</vt:lpstr>
      <vt:lpstr>'Componente organizacional'!Títulos_de_Impressão</vt:lpstr>
      <vt:lpstr>'Componente técnico-científica'!Títulos_de_Impressão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 Fortes</dc:creator>
  <cp:lastModifiedBy>Maria Inês de Almeida</cp:lastModifiedBy>
  <cp:lastPrinted>2024-03-08T00:37:40Z</cp:lastPrinted>
  <dcterms:created xsi:type="dcterms:W3CDTF">2020-12-06T20:00:24Z</dcterms:created>
  <dcterms:modified xsi:type="dcterms:W3CDTF">2024-05-31T09:23:50Z</dcterms:modified>
</cp:coreProperties>
</file>