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nes.almeida\Desktop\"/>
    </mc:Choice>
  </mc:AlternateContent>
  <bookViews>
    <workbookView xWindow="0" yWindow="0" windowWidth="28800" windowHeight="12160" tabRatio="859" activeTab="1"/>
  </bookViews>
  <sheets>
    <sheet name=" Filling Rules" sheetId="7" r:id="rId1"/>
    <sheet name=" 1. Identification" sheetId="1" r:id="rId2"/>
    <sheet name=" 2. Training, Gr and Ti compone" sheetId="6" r:id="rId3"/>
    <sheet name=" 3.Technical-Scientific Compone" sheetId="2" r:id="rId4"/>
    <sheet name=" 4. Pedagogical Component" sheetId="3" r:id="rId5"/>
    <sheet name=" 5.Professional component and O" sheetId="4" r:id="rId6"/>
    <sheet name=" 6. Total Score" sheetId="5" r:id="rId7"/>
  </sheets>
  <externalReferences>
    <externalReference r:id="rId8"/>
    <externalReference r:id="rId9"/>
    <externalReference r:id="rId10"/>
    <externalReference r:id="rId11"/>
    <externalReference r:id="rId12"/>
    <externalReference r:id="rId13"/>
    <externalReference r:id="rId14"/>
  </externalReferences>
  <definedNames>
    <definedName name="_xlnm.Print_Area" localSheetId="1">'[1]1'!$A$1:$J$43</definedName>
    <definedName name="_xlnm.Print_Area" localSheetId="2">'[2]2'!$A$1:$Q$33</definedName>
    <definedName name="_xlnm.Print_Area" localSheetId="3">'[3]3'!$A$1:$Q$116</definedName>
    <definedName name="_xlnm.Print_Area" localSheetId="4">'[4]4'!$A$1:$Q$66</definedName>
    <definedName name="_xlnm.Print_Area" localSheetId="5">'[5]5.Componente Prof'!$A$1:$Q$41</definedName>
    <definedName name="_xlnm.Print_Area" localSheetId="6">'[6]6'!$B$1:$L$31</definedName>
    <definedName name="_xlnm.Print_Area" localSheetId="0">'[7]Regras de Preenchimento'!$A$1:$P$21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4" l="1"/>
  <c r="J18" i="5"/>
  <c r="K33" i="4"/>
  <c r="O34" i="4"/>
  <c r="O35" i="4"/>
  <c r="O36" i="4"/>
  <c r="O37" i="4"/>
  <c r="O38" i="4"/>
  <c r="O33" i="4"/>
  <c r="O22" i="4"/>
  <c r="O23" i="4"/>
  <c r="O24" i="4"/>
  <c r="O25" i="4"/>
  <c r="O26" i="4"/>
  <c r="O27" i="4"/>
  <c r="O28" i="4"/>
  <c r="O29" i="4"/>
  <c r="O30" i="4"/>
  <c r="O31" i="4"/>
  <c r="O21" i="4"/>
  <c r="O15" i="4"/>
  <c r="O16" i="4"/>
  <c r="O17" i="4"/>
  <c r="O18" i="4"/>
  <c r="O19" i="4"/>
  <c r="O14" i="4"/>
  <c r="K38" i="4"/>
  <c r="K36" i="4"/>
  <c r="K34" i="4"/>
  <c r="K22" i="4"/>
  <c r="K23" i="4"/>
  <c r="K24" i="4"/>
  <c r="K25" i="4"/>
  <c r="K26" i="4"/>
  <c r="K27" i="4"/>
  <c r="K28" i="4"/>
  <c r="K29" i="4"/>
  <c r="K30" i="4"/>
  <c r="K31" i="4"/>
  <c r="K21" i="4"/>
  <c r="K14" i="4"/>
  <c r="K15" i="4"/>
  <c r="K16" i="4"/>
  <c r="K17" i="4"/>
  <c r="K18" i="4"/>
  <c r="K19" i="4"/>
  <c r="K59" i="3"/>
  <c r="K60" i="3"/>
  <c r="K61" i="3"/>
  <c r="K62" i="3"/>
  <c r="K63" i="3"/>
  <c r="O63" i="3"/>
  <c r="O61" i="3"/>
  <c r="O59" i="3"/>
  <c r="K57" i="3"/>
  <c r="O57" i="3"/>
  <c r="K55" i="3"/>
  <c r="O55" i="3"/>
  <c r="O50" i="3"/>
  <c r="K50" i="3"/>
  <c r="O48" i="3"/>
  <c r="O49" i="3"/>
  <c r="O51" i="3"/>
  <c r="O52" i="3"/>
  <c r="O53" i="3"/>
  <c r="O54" i="3"/>
  <c r="O56" i="3"/>
  <c r="O58" i="3"/>
  <c r="O60" i="3"/>
  <c r="O62" i="3"/>
  <c r="O47" i="3"/>
  <c r="O35" i="3"/>
  <c r="O36" i="3"/>
  <c r="O37" i="3"/>
  <c r="O38" i="3"/>
  <c r="O39" i="3"/>
  <c r="O40" i="3"/>
  <c r="O41" i="3"/>
  <c r="O42" i="3"/>
  <c r="O43" i="3"/>
  <c r="O44" i="3"/>
  <c r="O45" i="3"/>
  <c r="O34" i="3"/>
  <c r="O24" i="3"/>
  <c r="O25" i="3"/>
  <c r="O26" i="3"/>
  <c r="O27" i="3"/>
  <c r="O28" i="3"/>
  <c r="O29" i="3"/>
  <c r="O30" i="3"/>
  <c r="O31" i="3"/>
  <c r="O32" i="3"/>
  <c r="O23" i="3"/>
  <c r="O15" i="3"/>
  <c r="O16" i="3"/>
  <c r="O17" i="3"/>
  <c r="O18" i="3"/>
  <c r="O19" i="3"/>
  <c r="O20" i="3"/>
  <c r="O21" i="3"/>
  <c r="O14" i="3"/>
  <c r="B66" i="3"/>
  <c r="K15" i="3"/>
  <c r="K16" i="3"/>
  <c r="K17" i="3"/>
  <c r="K18" i="3"/>
  <c r="K19" i="3"/>
  <c r="K20" i="3"/>
  <c r="K21" i="3"/>
  <c r="K14" i="3"/>
  <c r="K48" i="3"/>
  <c r="K49" i="3"/>
  <c r="K51" i="3"/>
  <c r="K52" i="3"/>
  <c r="K53" i="3"/>
  <c r="K54" i="3"/>
  <c r="K56" i="3"/>
  <c r="K58" i="3"/>
  <c r="K35" i="3"/>
  <c r="K36" i="3"/>
  <c r="K37" i="3"/>
  <c r="K38" i="3"/>
  <c r="K39" i="3"/>
  <c r="K40" i="3"/>
  <c r="K41" i="3"/>
  <c r="K42" i="3"/>
  <c r="K43" i="3"/>
  <c r="K44" i="3"/>
  <c r="K45" i="3"/>
  <c r="K24" i="3"/>
  <c r="K25" i="3"/>
  <c r="K26" i="3"/>
  <c r="K27" i="3"/>
  <c r="K28" i="3"/>
  <c r="K29" i="3"/>
  <c r="K30" i="3"/>
  <c r="K31" i="3"/>
  <c r="K32" i="3"/>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70" i="2"/>
  <c r="O50" i="2"/>
  <c r="O51" i="2"/>
  <c r="O52" i="2"/>
  <c r="O53" i="2"/>
  <c r="O54" i="2"/>
  <c r="O55" i="2"/>
  <c r="O56" i="2"/>
  <c r="O57" i="2"/>
  <c r="O58" i="2"/>
  <c r="O59" i="2"/>
  <c r="O60" i="2"/>
  <c r="O61" i="2"/>
  <c r="O62" i="2"/>
  <c r="O63" i="2"/>
  <c r="O64" i="2"/>
  <c r="O65" i="2"/>
  <c r="O66" i="2"/>
  <c r="O67" i="2"/>
  <c r="O68" i="2"/>
  <c r="O49" i="2"/>
  <c r="K50" i="2"/>
  <c r="K51" i="2"/>
  <c r="K52" i="2"/>
  <c r="K53" i="2"/>
  <c r="K54" i="2"/>
  <c r="K55" i="2"/>
  <c r="K56" i="2"/>
  <c r="K57" i="2"/>
  <c r="K58" i="2"/>
  <c r="K59"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14" i="2"/>
  <c r="O23" i="6"/>
  <c r="O24" i="6"/>
  <c r="O25" i="6"/>
  <c r="O26" i="6"/>
  <c r="O27" i="6"/>
  <c r="O28" i="6"/>
  <c r="O29" i="6"/>
  <c r="O22" i="6"/>
  <c r="O19" i="6"/>
  <c r="O18" i="6"/>
  <c r="O21" i="6" s="1"/>
  <c r="O16" i="6"/>
  <c r="O14" i="6"/>
  <c r="K23" i="6"/>
  <c r="K24" i="6"/>
  <c r="K25" i="6"/>
  <c r="K26" i="6"/>
  <c r="K27" i="6"/>
  <c r="K28" i="6"/>
  <c r="K29" i="6"/>
  <c r="K113" i="2"/>
  <c r="K111" i="2"/>
  <c r="K109" i="2"/>
  <c r="K107" i="2"/>
  <c r="K105" i="2"/>
  <c r="K103" i="2"/>
  <c r="K101" i="2"/>
  <c r="K99" i="2"/>
  <c r="K97" i="2"/>
  <c r="K95" i="2"/>
  <c r="K93" i="2"/>
  <c r="K91" i="2"/>
  <c r="K89" i="2"/>
  <c r="K87" i="2"/>
  <c r="K85" i="2"/>
  <c r="K83" i="2"/>
  <c r="K81" i="2"/>
  <c r="K79" i="2"/>
  <c r="K77" i="2"/>
  <c r="K73" i="2"/>
  <c r="K71" i="2"/>
  <c r="K68" i="2"/>
  <c r="K66" i="2"/>
  <c r="K62"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14" i="2"/>
  <c r="K108" i="2"/>
  <c r="K90" i="2"/>
  <c r="K16" i="6"/>
  <c r="B41" i="4"/>
  <c r="B32" i="6"/>
  <c r="J17" i="5"/>
  <c r="J16" i="5"/>
  <c r="J15" i="5"/>
  <c r="J14" i="5"/>
  <c r="O39" i="4" l="1"/>
  <c r="P33" i="4" s="1"/>
  <c r="O32" i="4"/>
  <c r="P21" i="4" s="1"/>
  <c r="K32" i="4"/>
  <c r="K20" i="4"/>
  <c r="L14" i="4" s="1"/>
  <c r="O64" i="3"/>
  <c r="P47" i="3" s="1"/>
  <c r="O46" i="3"/>
  <c r="P34" i="3" s="1"/>
  <c r="O33" i="3"/>
  <c r="P23" i="3" s="1"/>
  <c r="O22" i="3"/>
  <c r="P14" i="3" s="1"/>
  <c r="O114" i="2"/>
  <c r="P70" i="2" s="1"/>
  <c r="O69" i="2"/>
  <c r="P49" i="2" s="1"/>
  <c r="O48" i="2"/>
  <c r="P14" i="2" s="1"/>
  <c r="K48" i="2"/>
  <c r="L14" i="2" s="1"/>
  <c r="O30" i="6"/>
  <c r="P22" i="6" s="1"/>
  <c r="P18" i="6"/>
  <c r="O17" i="6"/>
  <c r="P14" i="6" s="1"/>
  <c r="O20" i="4"/>
  <c r="K22" i="3"/>
  <c r="P14" i="4" l="1"/>
  <c r="P41" i="4" s="1"/>
  <c r="I17" i="5" s="1"/>
  <c r="K17" i="5" s="1"/>
  <c r="F29" i="5" s="1"/>
  <c r="O41" i="4"/>
  <c r="H17" i="5" s="1"/>
  <c r="F30" i="5" s="1"/>
  <c r="L14" i="3"/>
  <c r="O32" i="6"/>
  <c r="H14" i="5" s="1"/>
  <c r="O66" i="3"/>
  <c r="H16" i="5" s="1"/>
  <c r="F28" i="5" s="1"/>
  <c r="P32" i="6"/>
  <c r="I14" i="5" s="1"/>
  <c r="K14" i="5" s="1"/>
  <c r="P116" i="2"/>
  <c r="I15" i="5" s="1"/>
  <c r="K15" i="5" s="1"/>
  <c r="F25" i="5" s="1"/>
  <c r="O116" i="2"/>
  <c r="H15" i="5" s="1"/>
  <c r="F26" i="5" s="1"/>
  <c r="K19" i="6"/>
  <c r="B116" i="2"/>
  <c r="K64" i="2"/>
  <c r="K65" i="2"/>
  <c r="K67" i="2"/>
  <c r="K47" i="3"/>
  <c r="F15" i="5"/>
  <c r="F14" i="5"/>
  <c r="K22" i="6"/>
  <c r="K30" i="6" s="1"/>
  <c r="L22" i="6" s="1"/>
  <c r="K18" i="6"/>
  <c r="K14" i="6"/>
  <c r="K17" i="6" s="1"/>
  <c r="E7" i="6"/>
  <c r="P66" i="3" l="1"/>
  <c r="I16" i="5" s="1"/>
  <c r="K16" i="5" s="1"/>
  <c r="K64" i="3"/>
  <c r="L47" i="3" s="1"/>
  <c r="K21" i="6"/>
  <c r="L18" i="6" s="1"/>
  <c r="L14" i="6"/>
  <c r="K34" i="3"/>
  <c r="K88" i="2"/>
  <c r="F27" i="5" l="1"/>
  <c r="K19" i="5"/>
  <c r="K46" i="3"/>
  <c r="L34" i="3" s="1"/>
  <c r="K32" i="6"/>
  <c r="D14" i="5" s="1"/>
  <c r="L32" i="6"/>
  <c r="E14" i="5" s="1"/>
  <c r="G14" i="5" s="1"/>
  <c r="K84" i="2"/>
  <c r="K80" i="2"/>
  <c r="K35" i="4"/>
  <c r="E7" i="2"/>
  <c r="E7" i="3"/>
  <c r="F17" i="5"/>
  <c r="F16" i="5"/>
  <c r="E7" i="5"/>
  <c r="F18" i="5" l="1"/>
  <c r="K37" i="4"/>
  <c r="K39" i="4" s="1"/>
  <c r="K61" i="2"/>
  <c r="K112" i="2"/>
  <c r="K110" i="2"/>
  <c r="K106" i="2"/>
  <c r="K104" i="2"/>
  <c r="K102" i="2"/>
  <c r="K100" i="2"/>
  <c r="K98" i="2"/>
  <c r="K96" i="2"/>
  <c r="K94" i="2"/>
  <c r="K92" i="2"/>
  <c r="K86" i="2"/>
  <c r="K82" i="2"/>
  <c r="K78" i="2"/>
  <c r="K76" i="2"/>
  <c r="K75" i="2"/>
  <c r="K74" i="2"/>
  <c r="K72" i="2"/>
  <c r="K70" i="2"/>
  <c r="K63" i="2"/>
  <c r="K60" i="2"/>
  <c r="K49" i="2"/>
  <c r="K23" i="3"/>
  <c r="K33" i="3" s="1"/>
  <c r="K66" i="3" l="1"/>
  <c r="L23" i="3"/>
  <c r="K114" i="2"/>
  <c r="L70" i="2" s="1"/>
  <c r="K69" i="2"/>
  <c r="L49" i="2" s="1"/>
  <c r="L66" i="3"/>
  <c r="L33" i="4"/>
  <c r="K116" i="2" l="1"/>
  <c r="D15" i="5" s="1"/>
  <c r="D16" i="5"/>
  <c r="L116" i="2"/>
  <c r="E15" i="5" s="1"/>
  <c r="G15" i="5" l="1"/>
  <c r="E16" i="5"/>
  <c r="L21" i="4"/>
  <c r="L41" i="4" s="1"/>
  <c r="G16" i="5" l="1"/>
  <c r="K41" i="4"/>
  <c r="D17" i="5" s="1"/>
  <c r="E17" i="5"/>
  <c r="G17" i="5" l="1"/>
  <c r="G19" i="5" s="1"/>
</calcChain>
</file>

<file path=xl/sharedStrings.xml><?xml version="1.0" encoding="utf-8"?>
<sst xmlns="http://schemas.openxmlformats.org/spreadsheetml/2006/main" count="835" uniqueCount="454">
  <si>
    <t>EXTERNAL COMPETITION FOR ASSISTANT PROFESSOR</t>
  </si>
  <si>
    <t>Candidate's name:</t>
  </si>
  <si>
    <t>Dimension</t>
  </si>
  <si>
    <t>Item</t>
  </si>
  <si>
    <t>Points</t>
  </si>
  <si>
    <t>III</t>
  </si>
  <si>
    <t>IV</t>
  </si>
  <si>
    <t>V</t>
  </si>
  <si>
    <t>VIII</t>
  </si>
  <si>
    <t>IX</t>
  </si>
  <si>
    <t>X</t>
  </si>
  <si>
    <t>C1</t>
  </si>
  <si>
    <t>C2</t>
  </si>
  <si>
    <t>C3</t>
  </si>
  <si>
    <t>C4</t>
  </si>
  <si>
    <t>C5</t>
  </si>
  <si>
    <t>C6</t>
  </si>
  <si>
    <t>C7</t>
  </si>
  <si>
    <t>C8</t>
  </si>
  <si>
    <t>C9</t>
  </si>
  <si>
    <t>C11</t>
  </si>
  <si>
    <t>C12</t>
  </si>
  <si>
    <t>C13</t>
  </si>
  <si>
    <t>C14</t>
  </si>
  <si>
    <t>C15</t>
  </si>
  <si>
    <t>C16</t>
  </si>
  <si>
    <t>C17</t>
  </si>
  <si>
    <t>C18</t>
  </si>
  <si>
    <t>Abstract published in a journal scrutinized by another indexing system</t>
  </si>
  <si>
    <t>C19</t>
  </si>
  <si>
    <t>C20</t>
  </si>
  <si>
    <t>C21</t>
  </si>
  <si>
    <t>C22</t>
  </si>
  <si>
    <t>C25</t>
  </si>
  <si>
    <t>Communications</t>
  </si>
  <si>
    <t>C26</t>
  </si>
  <si>
    <t>C27</t>
  </si>
  <si>
    <t>C28</t>
  </si>
  <si>
    <t>C29</t>
  </si>
  <si>
    <t>C56</t>
  </si>
  <si>
    <t>C58</t>
  </si>
  <si>
    <t>C59</t>
  </si>
  <si>
    <t>Recognition</t>
  </si>
  <si>
    <t>C32</t>
  </si>
  <si>
    <t>C23</t>
  </si>
  <si>
    <t>C24</t>
  </si>
  <si>
    <t>C67</t>
  </si>
  <si>
    <t>C68</t>
  </si>
  <si>
    <t>C71</t>
  </si>
  <si>
    <t>C30</t>
  </si>
  <si>
    <t>C31</t>
  </si>
  <si>
    <t>C33</t>
  </si>
  <si>
    <t>C69</t>
  </si>
  <si>
    <t>Member of the Advisory Board/ Scientific Board of an indexed scientific journal</t>
  </si>
  <si>
    <t>C70</t>
  </si>
  <si>
    <t>Member of the Advisory Board/Scientific Board of a non-indexed scientific journal</t>
  </si>
  <si>
    <t>C34</t>
  </si>
  <si>
    <t>C36</t>
  </si>
  <si>
    <t>Project coordinator validated by SCN or SCI with international institutions</t>
  </si>
  <si>
    <t>C37</t>
  </si>
  <si>
    <t>Project coordinator validated by SCN or SCI with national institutions</t>
  </si>
  <si>
    <t>C38</t>
  </si>
  <si>
    <t>C39</t>
  </si>
  <si>
    <t>C40</t>
  </si>
  <si>
    <t>C41</t>
  </si>
  <si>
    <t>C42</t>
  </si>
  <si>
    <t>C43</t>
  </si>
  <si>
    <t>C44</t>
  </si>
  <si>
    <t>C45</t>
  </si>
  <si>
    <t>C46</t>
  </si>
  <si>
    <t>C47</t>
  </si>
  <si>
    <t>C48</t>
  </si>
  <si>
    <t>Review of articles in ISI, SCOPUS indexed journals</t>
  </si>
  <si>
    <t>C49</t>
  </si>
  <si>
    <t>Review of articles in refereed journals (indexed to other indexing systems)</t>
  </si>
  <si>
    <t>C50</t>
  </si>
  <si>
    <t>C51</t>
  </si>
  <si>
    <t xml:space="preserve"> Book review</t>
  </si>
  <si>
    <t>C52</t>
  </si>
  <si>
    <t xml:space="preserve"> Review of chapters in books</t>
  </si>
  <si>
    <t>C53</t>
  </si>
  <si>
    <t>C54</t>
  </si>
  <si>
    <t>C61</t>
  </si>
  <si>
    <t>C62</t>
  </si>
  <si>
    <t>C63</t>
  </si>
  <si>
    <t>C64</t>
  </si>
  <si>
    <t>P1</t>
  </si>
  <si>
    <t>P2</t>
  </si>
  <si>
    <t>P3</t>
  </si>
  <si>
    <t>P4</t>
  </si>
  <si>
    <t>P5</t>
  </si>
  <si>
    <t>P6</t>
  </si>
  <si>
    <t>P7</t>
  </si>
  <si>
    <t>P8</t>
  </si>
  <si>
    <t>P9</t>
  </si>
  <si>
    <t>P10</t>
  </si>
  <si>
    <t>Guidance for professional internship, dissertation or Master's project work</t>
  </si>
  <si>
    <t>P11</t>
  </si>
  <si>
    <t>P12</t>
  </si>
  <si>
    <t>P13</t>
  </si>
  <si>
    <t>P14</t>
  </si>
  <si>
    <t>P15</t>
  </si>
  <si>
    <t>P16</t>
  </si>
  <si>
    <t>P17</t>
  </si>
  <si>
    <t>P18</t>
  </si>
  <si>
    <t>P19</t>
  </si>
  <si>
    <t>P20</t>
  </si>
  <si>
    <t>P21</t>
  </si>
  <si>
    <t>P22</t>
  </si>
  <si>
    <t>P23</t>
  </si>
  <si>
    <t>Others</t>
  </si>
  <si>
    <t>P24</t>
  </si>
  <si>
    <t>Full name of the candidate:</t>
  </si>
  <si>
    <t>Cell phone number:</t>
  </si>
  <si>
    <t>Email:</t>
  </si>
  <si>
    <t>Citizen Card Number:</t>
  </si>
  <si>
    <t>Contact Address:</t>
  </si>
  <si>
    <t xml:space="preserve"> Event organization</t>
  </si>
  <si>
    <t>Professional experience (outside higher education) within the scope of the Competition</t>
  </si>
  <si>
    <t>Experience as a teacher in basic, secondary, professional, artistic education and/or as a trainer in the competition area</t>
  </si>
  <si>
    <t xml:space="preserve"> Evaluation and Scoring of the Candidate's CV</t>
  </si>
  <si>
    <t>Parameters</t>
  </si>
  <si>
    <t>Elements to value</t>
  </si>
  <si>
    <t>Unit</t>
    <phoneticPr fontId="0" type="noConversion"/>
  </si>
  <si>
    <t xml:space="preserve"> Number (or fraction) of elements to be scored</t>
  </si>
  <si>
    <t>Total Score</t>
    <phoneticPr fontId="0" type="noConversion"/>
  </si>
  <si>
    <t>Score to consider</t>
    <phoneticPr fontId="0" type="noConversion"/>
  </si>
  <si>
    <t>I</t>
    <phoneticPr fontId="0" type="noConversion"/>
  </si>
  <si>
    <t>II</t>
    <phoneticPr fontId="0" type="noConversion"/>
  </si>
  <si>
    <t>VII</t>
  </si>
  <si>
    <t>Publications</t>
  </si>
  <si>
    <t>C10</t>
  </si>
  <si>
    <t>Subtotal</t>
    <phoneticPr fontId="0" type="noConversion"/>
  </si>
  <si>
    <t>Scientific Coordination</t>
  </si>
  <si>
    <t>Responsible for preparing Plan/Project/Study within the scope of protocols, institutional projects</t>
  </si>
  <si>
    <t>Other projects or actions recognized as relevant by the Jury</t>
  </si>
  <si>
    <t>action</t>
  </si>
  <si>
    <t>award</t>
  </si>
  <si>
    <t>C35</t>
  </si>
  <si>
    <t>h-index</t>
  </si>
  <si>
    <t>Article citation proven in SCOPUS (except self-citations)</t>
  </si>
  <si>
    <t>Supervision of PhD theses (after completion of the PhD)</t>
  </si>
  <si>
    <t>Member of the jury for awarding the title of specialist</t>
  </si>
  <si>
    <t>jury</t>
  </si>
  <si>
    <t>TOTAL TECHNICAL-SCIENTIFIC COMPONENT</t>
  </si>
  <si>
    <t>O1</t>
  </si>
  <si>
    <t>O2</t>
  </si>
  <si>
    <t>O3</t>
  </si>
  <si>
    <t>Guidance and support for internships/research work/projects</t>
  </si>
  <si>
    <t>course</t>
  </si>
  <si>
    <t>P25</t>
  </si>
  <si>
    <t>P26</t>
  </si>
  <si>
    <t>TOTAL PEDAGOGICAL COMPONENT</t>
  </si>
  <si>
    <t>TOTAL PROFESSIONAL AND ORGANIZATIONAL COMPONENT</t>
  </si>
  <si>
    <t>course/training</t>
  </si>
  <si>
    <t>organization</t>
  </si>
  <si>
    <t>book</t>
  </si>
  <si>
    <t>chapter</t>
  </si>
  <si>
    <t>article</t>
  </si>
  <si>
    <t>summary</t>
  </si>
  <si>
    <t>presentation</t>
  </si>
  <si>
    <t>project</t>
  </si>
  <si>
    <t>plan/project/study</t>
  </si>
  <si>
    <t>quote</t>
  </si>
  <si>
    <t>thesis</t>
  </si>
  <si>
    <t>jury</t>
  </si>
  <si>
    <t>work</t>
  </si>
  <si>
    <t>session</t>
  </si>
  <si>
    <t>Score to Consider</t>
    <phoneticPr fontId="0" type="noConversion"/>
  </si>
  <si>
    <t>Weighted Scoring</t>
    <phoneticPr fontId="0" type="noConversion"/>
  </si>
  <si>
    <t>Technical-Scientific Component</t>
    <phoneticPr fontId="0" type="noConversion"/>
  </si>
  <si>
    <t>Pedagogical Component</t>
    <phoneticPr fontId="0" type="noConversion"/>
  </si>
  <si>
    <t>CURRICULUM SCORE</t>
  </si>
  <si>
    <t>Professional and Organizational Component</t>
  </si>
  <si>
    <t>element</t>
  </si>
  <si>
    <t>Others</t>
  </si>
  <si>
    <t>h-index (Google Scholar)</t>
  </si>
  <si>
    <t>Co-Supervision of PhD theses (after completion of the PhD)</t>
  </si>
  <si>
    <t>Member of the jury for doctoral exams (supervisors and inherents excluded)</t>
  </si>
  <si>
    <t>Argue in the doctoral thesis project evaluation jury (supervisors and inherents excluded)</t>
  </si>
  <si>
    <t>Participation in scientific committees of journals</t>
  </si>
  <si>
    <t>Teaching activity in higher education</t>
  </si>
  <si>
    <t>ECTS/year</t>
  </si>
  <si>
    <t>Other activities within this scope, in the area of the competition, that the jury considers relevant</t>
  </si>
  <si>
    <t>Projects and events</t>
  </si>
  <si>
    <t>TIEBREAKER CRITERIA</t>
  </si>
  <si>
    <t>1st</t>
  </si>
  <si>
    <t>Technical-scientific component</t>
  </si>
  <si>
    <t>Weighted scoring</t>
  </si>
  <si>
    <t>2nd</t>
  </si>
  <si>
    <t>total score</t>
  </si>
  <si>
    <t>3rd</t>
  </si>
  <si>
    <t>pedagogical component</t>
  </si>
  <si>
    <t>4th</t>
  </si>
  <si>
    <t>5th</t>
  </si>
  <si>
    <t>professional and organizational component</t>
  </si>
  <si>
    <t>6th</t>
  </si>
  <si>
    <t>H1</t>
  </si>
  <si>
    <t>H2</t>
  </si>
  <si>
    <t>H3</t>
  </si>
  <si>
    <t>H4</t>
  </si>
  <si>
    <t>H5</t>
  </si>
  <si>
    <t>Main arguer of public PhD exam</t>
  </si>
  <si>
    <t>Arguments (not scored in P1 and P2)</t>
  </si>
  <si>
    <t>Guidelines (not scored in P1 and P2)</t>
  </si>
  <si>
    <t>Collaboration in international mobility programs</t>
  </si>
  <si>
    <t xml:space="preserve"> Participation in examination juries to award a degree or title or in juries to award prizes</t>
  </si>
  <si>
    <t>Teaching experience outside higher education</t>
  </si>
  <si>
    <t>P27</t>
  </si>
  <si>
    <t>P28</t>
  </si>
  <si>
    <t>P29</t>
  </si>
  <si>
    <t>P30</t>
  </si>
  <si>
    <t>P31</t>
  </si>
  <si>
    <t>P32</t>
  </si>
  <si>
    <t>P33</t>
  </si>
  <si>
    <t>P34</t>
  </si>
  <si>
    <t>P35</t>
  </si>
  <si>
    <t>Participation and coordination of pedagogical projects</t>
  </si>
  <si>
    <t>Other activities of a pedagogical nature</t>
  </si>
  <si>
    <t>Initial and Postgraduate Training</t>
  </si>
  <si>
    <t>Post-Doctoral Titles</t>
  </si>
  <si>
    <t>Postgraduates</t>
  </si>
  <si>
    <t>Other Continuing Training courses</t>
  </si>
  <si>
    <t>H6</t>
  </si>
  <si>
    <t>H7</t>
  </si>
  <si>
    <t>title</t>
  </si>
  <si>
    <t>Training Component, Degrees and Academic Titles</t>
  </si>
  <si>
    <t>Participation in an international mobility program (ERASMUS, etc.)</t>
  </si>
  <si>
    <t>P36</t>
  </si>
  <si>
    <t>P37</t>
  </si>
  <si>
    <t>O4</t>
  </si>
  <si>
    <t>O5</t>
  </si>
  <si>
    <t>O6</t>
  </si>
  <si>
    <t>O7</t>
  </si>
  <si>
    <t>O9</t>
  </si>
  <si>
    <t>Other Type of Training in the Competition Area</t>
  </si>
  <si>
    <t>Integrated member of a Research Center recognized/evaluated by FCT</t>
  </si>
  <si>
    <t>Collaborating member of a Research Center recognized/evaluated by FCT</t>
  </si>
  <si>
    <t>C55</t>
  </si>
  <si>
    <t>C57</t>
  </si>
  <si>
    <t>C60</t>
  </si>
  <si>
    <t>C65</t>
  </si>
  <si>
    <t>C66</t>
  </si>
  <si>
    <t>Integration into Research Centers/Units</t>
  </si>
  <si>
    <t>P38</t>
  </si>
  <si>
    <t>P39</t>
  </si>
  <si>
    <t>P40</t>
  </si>
  <si>
    <t>P41</t>
  </si>
  <si>
    <r>
      <t xml:space="preserve"> Specialist Title</t>
    </r>
    <r>
      <rPr>
        <sz val="10"/>
        <color theme="1"/>
        <rFont val="Calibri"/>
        <family val="2"/>
        <scheme val="minor"/>
      </rPr>
      <t>(only if the candidate has a PhD in the field of competition)</t>
    </r>
  </si>
  <si>
    <t>H8</t>
  </si>
  <si>
    <t>Academic Titles</t>
  </si>
  <si>
    <r>
      <t>Final score (</t>
    </r>
    <r>
      <rPr>
        <sz val="12"/>
        <rFont val="Calibri"/>
        <family val="2"/>
      </rPr>
      <t>0-100</t>
    </r>
    <r>
      <rPr>
        <b/>
        <sz val="12"/>
        <rFont val="Calibri"/>
        <family val="2"/>
      </rPr>
      <t>)</t>
    </r>
  </si>
  <si>
    <t>In the event of a tie between candidates, the tiebreaker will be based on the best score in the following situations (use successively until the tiebreaker is reached):</t>
  </si>
  <si>
    <t>Professional nature award</t>
  </si>
  <si>
    <t>Member of the Jury for awarding professional prizes</t>
  </si>
  <si>
    <t>O10</t>
  </si>
  <si>
    <t>O11</t>
  </si>
  <si>
    <t>O12</t>
  </si>
  <si>
    <t>Participation in Scientific or Artistic Research Projects</t>
  </si>
  <si>
    <t>C72</t>
  </si>
  <si>
    <t>C73</t>
  </si>
  <si>
    <t>C74</t>
  </si>
  <si>
    <t>C75</t>
  </si>
  <si>
    <t>C76</t>
  </si>
  <si>
    <t>C77</t>
  </si>
  <si>
    <t>C78</t>
  </si>
  <si>
    <t>C79</t>
  </si>
  <si>
    <t>C80</t>
  </si>
  <si>
    <t>C81</t>
  </si>
  <si>
    <t>Technical/Scientific/Artistic/Sports Production in the scientific area of the competition or related area</t>
  </si>
  <si>
    <t>Rules for filling out the grid and scoring curricular elements</t>
  </si>
  <si>
    <t>Justification for cases in which the jury does not validate the information provided by the candidate</t>
  </si>
  <si>
    <t>XI</t>
  </si>
  <si>
    <t>XII</t>
  </si>
  <si>
    <t>XIII</t>
  </si>
  <si>
    <t>XIV</t>
  </si>
  <si>
    <t>Projects and Scientific Coordination in the course area or related area</t>
  </si>
  <si>
    <t>Prizes for works or actions in the area of the competition</t>
  </si>
  <si>
    <t>Citations from works in the competition area</t>
  </si>
  <si>
    <t>Guidance of theses in the competition area</t>
  </si>
  <si>
    <t>Participation in review tasks for published scientific/technical/artistic articles or texts</t>
  </si>
  <si>
    <t>Teaching experience in Higher Education in the area of the competition</t>
  </si>
  <si>
    <t>Authorship of Curricular Unit Programs, in the competition area, of Higher Education courses</t>
  </si>
  <si>
    <r>
      <t>Tutoring students on international mobility (</t>
    </r>
    <r>
      <rPr>
        <i/>
        <sz val="10"/>
        <color theme="1"/>
        <rFont val="Calibri"/>
        <family val="2"/>
        <scheme val="minor"/>
      </rPr>
      <t>incoming</t>
    </r>
    <r>
      <rPr>
        <sz val="10"/>
        <color theme="1"/>
        <rFont val="Calibri"/>
        <family val="2"/>
        <scheme val="minor"/>
      </rPr>
      <t>)</t>
    </r>
  </si>
  <si>
    <r>
      <t>Teaching in courses</t>
    </r>
    <r>
      <rPr>
        <b/>
        <sz val="10"/>
        <rFont val="Calibri (corpo)"/>
      </rPr>
      <t>/actions/workshops trainingnon-degree-awarding, in the area of the competition, promoted by higher education institutions</t>
    </r>
  </si>
  <si>
    <t>JURY SCORE</t>
  </si>
  <si>
    <t>Identification of the supporting Annex(s)</t>
  </si>
  <si>
    <t>Jury validation</t>
  </si>
  <si>
    <t>Professional experience asGraduate/Higher Technician in the area of the competition (teaching is carried out)</t>
  </si>
  <si>
    <t>TRAINING COMPONENT, DEGREES AND ACADEMIC TITLES =</t>
  </si>
  <si>
    <r>
      <t>PEDAGOGICAL COMPONENT (</t>
    </r>
    <r>
      <rPr>
        <sz val="10"/>
        <rFont val="Calibri"/>
        <family val="2"/>
      </rPr>
      <t xml:space="preserve"> Weighting in the Final Score</t>
    </r>
    <r>
      <rPr>
        <b/>
        <sz val="10"/>
        <rFont val="Calibri"/>
        <family val="2"/>
      </rPr>
      <t>) =</t>
    </r>
  </si>
  <si>
    <t>Maximum score to consider</t>
  </si>
  <si>
    <t>book or work</t>
  </si>
  <si>
    <t>Article in minutes of technical-scientific meeting with arbitration</t>
  </si>
  <si>
    <t>Article in minutes of technical-scientific meeting without arbitration</t>
  </si>
  <si>
    <t>Keynote speaker at a technical-scientific event (Keynote speaker)</t>
  </si>
  <si>
    <t>Coordination of investigation unit</t>
  </si>
  <si>
    <t>Technical-scientific project evaluator</t>
  </si>
  <si>
    <t>Member of a project with other institutions</t>
  </si>
  <si>
    <t>year</t>
  </si>
  <si>
    <t xml:space="preserve"> Argue in jury of public master's exams</t>
  </si>
  <si>
    <t>President of the jury for public master's exams</t>
  </si>
  <si>
    <t xml:space="preserve"> Member of award juries in the competition area</t>
  </si>
  <si>
    <t xml:space="preserve"> Review of abstracts/abstracts at a technical-scientific event</t>
  </si>
  <si>
    <t xml:space="preserve"> Article review at technical-scientific event</t>
  </si>
  <si>
    <t>Scientific event session moderation</t>
  </si>
  <si>
    <t>Other elements of a technical-scientific nature in the competition area, not scored in other items, that the jury considers relevant</t>
  </si>
  <si>
    <t>&lt; 25 hours</t>
  </si>
  <si>
    <t>≥ 25 hours</t>
  </si>
  <si>
    <t>CTESP course internship guidance (in the last ten years)</t>
  </si>
  <si>
    <t>Internship/degree project guidance (in the last ten years)</t>
  </si>
  <si>
    <t>Argue in the evaluation jury for a professional internship, dissertation or Master's project work (advisors excluded) (in the last ten years)</t>
  </si>
  <si>
    <t>Argue in the internship/degree project evaluation jury (advisers excluded) (in the last ten years)</t>
  </si>
  <si>
    <t>Teaching in primary, secondary and/or professional schools, in another different area</t>
  </si>
  <si>
    <t>Teaching in primary, secondary and/or professional schools, in the area of the competition</t>
  </si>
  <si>
    <t>Teaching training courses/actions/workshops for senior technicians, in the competition area - duration &lt; 25 hours</t>
  </si>
  <si>
    <t>Teaching courses/training actions/workshops for non-graduates, in the area of the competition - duration &lt; 25 hours</t>
  </si>
  <si>
    <t>Teaching courses/training actions/workshops for senior technicians, in the area of the competition - duration ≥ 25h</t>
  </si>
  <si>
    <t>Team member responsible for preparing a proposal for a new non-degree course, in the competition area, approved and put into operation</t>
  </si>
  <si>
    <t>Member of student selection jury for degree-awarding courses</t>
  </si>
  <si>
    <t>Technical management roles in the last 10 years</t>
  </si>
  <si>
    <t>Member of the Jury for awarding professional titles in the area of the competition</t>
  </si>
  <si>
    <t>Other areas of Tourism</t>
  </si>
  <si>
    <t>Chapter or chapters of a book with original scientific research and his own, published with ISBN (not scored in C1 or C2)</t>
  </si>
  <si>
    <t>Chapter or chapters of a technical-scientific dissemination book intended for the general public with ISBN (not scored in C1 or C2)</t>
  </si>
  <si>
    <t>Editor/Coordinator of work with original scientific research and edition with ISBN, (*except resulting from compilations of scientific articles or similar)</t>
  </si>
  <si>
    <t>Authorship, Co-authorship of a work with original scientific research, edition with ISBN (*except resulting from compilations of scientific or similar articles and/or author editions)</t>
  </si>
  <si>
    <t>lecture/communication</t>
  </si>
  <si>
    <t>unit</t>
  </si>
  <si>
    <t xml:space="preserve"> Assessment of Scientific Research Projects</t>
  </si>
  <si>
    <t>Prize or distinction awarded by a jury for work in the scientific area of:</t>
  </si>
  <si>
    <t>Prize or distinction in co-authorship awarded by a jury for work in the scientific area of:</t>
  </si>
  <si>
    <t>C82</t>
  </si>
  <si>
    <t>C83</t>
  </si>
  <si>
    <t>C84</t>
  </si>
  <si>
    <t>C85</t>
  </si>
  <si>
    <t>C86</t>
  </si>
  <si>
    <t>C87</t>
  </si>
  <si>
    <t>C89</t>
  </si>
  <si>
    <t>C90</t>
  </si>
  <si>
    <t>C91</t>
  </si>
  <si>
    <t>C92</t>
  </si>
  <si>
    <t>C93</t>
  </si>
  <si>
    <t>C94</t>
  </si>
  <si>
    <t>C95</t>
  </si>
  <si>
    <t>C96</t>
  </si>
  <si>
    <t>C97</t>
  </si>
  <si>
    <t>C98</t>
  </si>
  <si>
    <t>C99</t>
  </si>
  <si>
    <t>Tourism and Gastronomy</t>
  </si>
  <si>
    <t>Tourism</t>
  </si>
  <si>
    <t>H9</t>
  </si>
  <si>
    <t>H10</t>
  </si>
  <si>
    <t>H11</t>
  </si>
  <si>
    <t>H12</t>
  </si>
  <si>
    <t>SELF-COMPLETION BY THE CANDIDATE</t>
  </si>
  <si>
    <t>ALL</t>
  </si>
  <si>
    <t>OTHER areas of Tourism</t>
  </si>
  <si>
    <t>Subtotal</t>
  </si>
  <si>
    <t>Team member responsible for preparing a proposal for a new CTESP course/training, bachelor's and master's degree</t>
  </si>
  <si>
    <r>
      <t xml:space="preserve"> Production of published teaching materials (with ISBN) or</t>
    </r>
    <r>
      <rPr>
        <i/>
        <sz val="10"/>
        <color theme="1"/>
        <rFont val="Calibri"/>
        <family val="2"/>
        <scheme val="minor"/>
      </rPr>
      <t>websites</t>
    </r>
    <r>
      <rPr>
        <sz val="10"/>
        <color theme="1"/>
        <rFont val="Calibri"/>
        <family val="2"/>
        <scheme val="minor"/>
      </rPr>
      <t xml:space="preserve"> public access (maximum 10 points)</t>
    </r>
  </si>
  <si>
    <t>[Maximum points]</t>
  </si>
  <si>
    <t>P42</t>
  </si>
  <si>
    <t>P43</t>
  </si>
  <si>
    <t>P44</t>
  </si>
  <si>
    <t>P45</t>
  </si>
  <si>
    <t>P46</t>
  </si>
  <si>
    <t>P47</t>
  </si>
  <si>
    <t>O8</t>
  </si>
  <si>
    <t>O13</t>
  </si>
  <si>
    <t>O15</t>
  </si>
  <si>
    <t>O16</t>
  </si>
  <si>
    <t>O17</t>
  </si>
  <si>
    <t>O18</t>
  </si>
  <si>
    <t>Member of a team preparing a Plan/Project/Study/Report of a professional scope, presented publicly or to an employer, financier, or other equivalent entity.</t>
  </si>
  <si>
    <t>Member of professional/organizational event organizing team</t>
  </si>
  <si>
    <t>O19</t>
  </si>
  <si>
    <t>O20</t>
  </si>
  <si>
    <t>O21</t>
  </si>
  <si>
    <t>O22</t>
  </si>
  <si>
    <t>O23</t>
  </si>
  <si>
    <t>O24</t>
  </si>
  <si>
    <t>Team coordination functions in the competition area in the last 10 years (not scored in O1 or O2)</t>
  </si>
  <si>
    <t>Head of executive committees of professional organizations of a technical or scientific nature</t>
  </si>
  <si>
    <t>Other elements of the professional CV considered relevant</t>
  </si>
  <si>
    <t>Title of the PhD Program:</t>
  </si>
  <si>
    <t>Specialty:</t>
  </si>
  <si>
    <t>Thesis Title:</t>
  </si>
  <si>
    <t>Doctor Degree Awarding Institution:</t>
  </si>
  <si>
    <t>Faculty/Department/School:</t>
  </si>
  <si>
    <t>Specialist Title Designation:</t>
  </si>
  <si>
    <t>Title of the work presented:</t>
  </si>
  <si>
    <t>Title-awarding institutions:</t>
  </si>
  <si>
    <t>Conclusion year:</t>
  </si>
  <si>
    <t>Grant year:</t>
  </si>
  <si>
    <t>IDENTIFICATION</t>
  </si>
  <si>
    <t>CONDITIONS FOR ADMISSION TO THE COMPETITION/DOCTORATE (point 5.3 of the notice)</t>
  </si>
  <si>
    <t>CONDITIONS FOR ADMISSION TO THE COMPETITION/SPECIALIST TITLE (point 5.3 of the Notice)</t>
  </si>
  <si>
    <t>Post Doctorates</t>
  </si>
  <si>
    <t>continuous training courses, lasting ≥ 25h</t>
  </si>
  <si>
    <t>continuous training courses, lasting &lt; 25 hours</t>
  </si>
  <si>
    <t>EXTERNAL COMPETITION FOR ASSISTANT PROFESSOR IN THE DISCIPLINARY AREA OF TOURISM</t>
  </si>
  <si>
    <t>Degree in tourism</t>
  </si>
  <si>
    <t>Dominant area of the element to be valued</t>
  </si>
  <si>
    <r>
      <t>TECHNICAL-SCIENTIFIC COMPONENT (</t>
    </r>
    <r>
      <rPr>
        <sz val="10"/>
        <rFont val="Calibri"/>
        <family val="2"/>
        <scheme val="minor"/>
      </rPr>
      <t>Weighting in the Final Score</t>
    </r>
    <r>
      <rPr>
        <b/>
        <sz val="10"/>
        <rFont val="Calibri"/>
        <family val="2"/>
        <scheme val="minor"/>
      </rPr>
      <t>) =</t>
    </r>
  </si>
  <si>
    <r>
      <t xml:space="preserve"> Parameters</t>
    </r>
    <r>
      <rPr>
        <sz val="10"/>
        <rFont val="Calibri"/>
        <family val="2"/>
        <scheme val="minor"/>
      </rPr>
      <t>(Note: the maximum score for the 3 parameters must be equal to 100 points)</t>
    </r>
  </si>
  <si>
    <r>
      <rPr>
        <b/>
        <sz val="10"/>
        <color theme="1"/>
        <rFont val="Calibri"/>
        <family val="2"/>
        <scheme val="minor"/>
      </rPr>
      <t>1.</t>
    </r>
    <r>
      <rPr>
        <sz val="10"/>
        <color theme="1"/>
        <rFont val="Calibri"/>
        <family val="2"/>
        <scheme val="minor"/>
      </rPr>
      <t xml:space="preserve"> Candidates formalize their application by self-filling the Curriculum Assessment Grid.</t>
    </r>
  </si>
  <si>
    <r>
      <rPr>
        <b/>
        <sz val="10"/>
        <color theme="1"/>
        <rFont val="Calibri"/>
        <family val="2"/>
        <scheme val="minor"/>
      </rPr>
      <t>3.</t>
    </r>
    <r>
      <rPr>
        <sz val="10"/>
        <color theme="1"/>
        <rFont val="Calibri"/>
        <family val="2"/>
        <scheme val="minor"/>
      </rPr>
      <t xml:space="preserve"> Unless explicitly stated otherwise, only curricular elements that relate to the scientific area in which the competition is open are scored.</t>
    </r>
  </si>
  <si>
    <r>
      <rPr>
        <b/>
        <sz val="10"/>
        <color theme="1"/>
        <rFont val="Calibri"/>
        <family val="2"/>
        <scheme val="minor"/>
      </rPr>
      <t>4.</t>
    </r>
    <r>
      <rPr>
        <sz val="10"/>
        <color theme="1"/>
        <rFont val="Calibri"/>
        <family val="2"/>
        <scheme val="minor"/>
      </rPr>
      <t>Unless otherwise indicated in the Grid, curricular elements must only be scored in a single item on the grid. If the candidate places the same curricular element in several items, the jury will only consider the one in which he obtains the highest score.</t>
    </r>
  </si>
  <si>
    <r>
      <rPr>
        <b/>
        <sz val="10"/>
        <color theme="1"/>
        <rFont val="Calibri"/>
        <family val="2"/>
        <scheme val="minor"/>
      </rPr>
      <t>5.</t>
    </r>
    <r>
      <rPr>
        <sz val="10"/>
        <color theme="1"/>
        <rFont val="Calibri"/>
        <family val="2"/>
        <scheme val="minor"/>
      </rPr>
      <t xml:space="preserve"> The candidate must attach supporting documents for the indicated curricular elements or provide links to documents that are available online, in open access.</t>
    </r>
  </si>
  <si>
    <r>
      <rPr>
        <b/>
        <sz val="10"/>
        <color theme="1"/>
        <rFont val="Calibri"/>
        <family val="2"/>
        <scheme val="minor"/>
      </rPr>
      <t>6.</t>
    </r>
    <r>
      <rPr>
        <sz val="10"/>
        <color theme="1"/>
        <rFont val="Calibri"/>
        <family val="2"/>
        <scheme val="minor"/>
      </rPr>
      <t xml:space="preserve"> Attachments must be presented with the identification of the item followed by the name (examples: H1 - Diploma of.., H2 - Certificate of...). If there is more than one attachment for each item, add the sequential number to the attachment identification (example: H1.1 - Diploma of..., H1.2- Diploma of..., etc).</t>
    </r>
  </si>
  <si>
    <r>
      <rPr>
        <b/>
        <sz val="10"/>
        <color theme="1"/>
        <rFont val="Calibri"/>
        <family val="2"/>
        <scheme val="minor"/>
      </rPr>
      <t>7.</t>
    </r>
    <r>
      <rPr>
        <sz val="10"/>
        <color theme="1"/>
        <rFont val="Calibri"/>
        <family val="2"/>
        <scheme val="minor"/>
      </rPr>
      <t xml:space="preserve"> The jury validates, or not, the information provided by candidates</t>
    </r>
  </si>
  <si>
    <r>
      <rPr>
        <b/>
        <sz val="10"/>
        <color theme="1"/>
        <rFont val="Calibri"/>
        <family val="2"/>
        <scheme val="minor"/>
      </rPr>
      <t>8.</t>
    </r>
    <r>
      <rPr>
        <sz val="10"/>
        <color theme="1"/>
        <rFont val="Calibri"/>
        <family val="2"/>
        <scheme val="minor"/>
      </rPr>
      <t>In cases where the jury does not validate the information provided by the candidate and, consequently, does not consider certain elements for scoring, it must justify in column XIV</t>
    </r>
  </si>
  <si>
    <r>
      <rPr>
        <b/>
        <sz val="10"/>
        <color theme="1"/>
        <rFont val="Calibri"/>
        <family val="2"/>
        <scheme val="minor"/>
      </rPr>
      <t>9</t>
    </r>
    <r>
      <rPr>
        <sz val="10"/>
        <color theme="1"/>
        <rFont val="Calibri"/>
        <family val="2"/>
        <scheme val="minor"/>
      </rPr>
      <t>. Candidates must fill in, in addition to the Identification Data (sheet "1. Identification"), the elements corresponding to each of the items requested in columns VII and X of the Sheets corresponding to: "2. Training Component, Gr and Ti"; "3.Technical-Scientific Component"; 4. Pedagogical Component"; 5. Prof. and Organ Component."</t>
    </r>
  </si>
  <si>
    <r>
      <rPr>
        <b/>
        <sz val="10"/>
        <color theme="1"/>
        <rFont val="Calibri"/>
        <family val="2"/>
        <scheme val="minor"/>
      </rPr>
      <t xml:space="preserve"> 10.</t>
    </r>
    <r>
      <rPr>
        <sz val="10"/>
        <color theme="1"/>
        <rFont val="Calibri"/>
        <family val="2"/>
        <scheme val="minor"/>
      </rPr>
      <t>Whenever the unit indicated is "months", only complete months must be indicated (without decimal places)</t>
    </r>
  </si>
  <si>
    <t>Master's degree in Tourism</t>
  </si>
  <si>
    <t>Specialist in the field of Tourism</t>
  </si>
  <si>
    <t xml:space="preserve"> Oral presentation at a technical-scientific event</t>
  </si>
  <si>
    <t>Poster at technical-scientific event</t>
  </si>
  <si>
    <t>Responsible for knowledge and technology transfer projects within the scope of protocols, institutional projects</t>
  </si>
  <si>
    <t>To be completed by the candidate</t>
  </si>
  <si>
    <t>Weighting Factor</t>
  </si>
  <si>
    <t xml:space="preserve"> student</t>
  </si>
  <si>
    <t>months</t>
  </si>
  <si>
    <t>student</t>
  </si>
  <si>
    <t>publication / Website</t>
  </si>
  <si>
    <t>project</t>
  </si>
  <si>
    <t>event</t>
  </si>
  <si>
    <t>Aggregation in the area of Tourism</t>
  </si>
  <si>
    <r>
      <rPr>
        <b/>
        <sz val="10"/>
        <color theme="1"/>
        <rFont val="Calibri"/>
        <family val="2"/>
        <scheme val="minor"/>
      </rPr>
      <t>2.</t>
    </r>
    <r>
      <rPr>
        <sz val="10"/>
        <color theme="1"/>
        <rFont val="Calibri"/>
        <family val="2"/>
        <scheme val="minor"/>
      </rPr>
      <t xml:space="preserve"> Candidates assume responsibility for the correspondence between the curricular elements of their CV and the items in the grid. The jury does not reposition curricular elements in items other than those identified by the candidate.</t>
    </r>
  </si>
  <si>
    <t>Article in a journal scrutinized by ISI or SCOPUS - Q1</t>
  </si>
  <si>
    <t>Summary published in a journal scrutinized by ISI or SCOPUS - Q1</t>
  </si>
  <si>
    <t>Article in a journal scrutinized by ISI or SCOPUS - Q2</t>
  </si>
  <si>
    <t>Summary published in a journal scrutinized by ISI or SCOPUS - Q2</t>
  </si>
  <si>
    <t>Article in a journal scrutinized by ISI or SCOPUS - Q3 and 4</t>
  </si>
  <si>
    <t>Summary published in a journal scrutinized by ISI or SCOPUS - Q3 and 4</t>
  </si>
  <si>
    <t>Article in a journal scrutinized by another indexing system</t>
  </si>
  <si>
    <t>poster</t>
  </si>
  <si>
    <t xml:space="preserve">Collaboration in Scientific, Artistic or Sports events in the scientific area </t>
  </si>
  <si>
    <r>
      <t xml:space="preserve"> Authorship and co-authorship of different curricular unit/training unit programs, in the area of the competition, prepared </t>
    </r>
    <r>
      <rPr>
        <b/>
        <u/>
        <sz val="10"/>
        <color theme="1"/>
        <rFont val="Calibri"/>
        <family val="2"/>
        <scheme val="minor"/>
      </rPr>
      <t>in the last ten academic years</t>
    </r>
    <r>
      <rPr>
        <sz val="10"/>
        <color theme="1"/>
        <rFont val="Calibri"/>
        <family val="2"/>
        <scheme val="minor"/>
      </rPr>
      <t xml:space="preserve"> in higher education courses</t>
    </r>
  </si>
  <si>
    <r>
      <t>Course teaching</t>
    </r>
    <r>
      <rPr>
        <sz val="10"/>
        <rFont val="Calibri (corpo)"/>
      </rPr>
      <t xml:space="preserve"> /actions/training workshops </t>
    </r>
    <r>
      <rPr>
        <sz val="10"/>
        <rFont val="Calibri"/>
        <family val="2"/>
        <scheme val="minor"/>
      </rPr>
      <t>and non-degree curricular units, promoted by higher education institutions</t>
    </r>
  </si>
  <si>
    <t>Teaching courses/training actions/workshops for non-graduates, in the area - duration ≥ 25h</t>
  </si>
  <si>
    <r>
      <t>Member of the organizing committee for pedagogical actions/</t>
    </r>
    <r>
      <rPr>
        <i/>
        <sz val="10"/>
        <rFont val="Calibri"/>
        <family val="2"/>
        <scheme val="minor"/>
      </rPr>
      <t>workshops</t>
    </r>
    <r>
      <rPr>
        <sz val="10"/>
        <rFont val="Calibri"/>
        <family val="2"/>
        <scheme val="minor"/>
      </rPr>
      <t xml:space="preserve"> /Seminars/events, lasting </t>
    </r>
    <r>
      <rPr>
        <u/>
        <sz val="10"/>
        <rFont val="Calibri (Body)"/>
      </rPr>
      <t>more than 7 hours / 1 day / or more than 1 day</t>
    </r>
  </si>
  <si>
    <r>
      <t>PROFESSIONAL AND ORGANIZATIONAL COMPONENT (</t>
    </r>
    <r>
      <rPr>
        <sz val="10"/>
        <rFont val="Calibri"/>
        <family val="2"/>
      </rPr>
      <t>Weighting in the Final Score</t>
    </r>
    <r>
      <rPr>
        <b/>
        <sz val="10"/>
        <rFont val="Calibri"/>
        <family val="2"/>
      </rPr>
      <t>) =</t>
    </r>
  </si>
  <si>
    <t>Participation in HEI Management boards</t>
  </si>
  <si>
    <t>board/year</t>
  </si>
  <si>
    <t>VI</t>
  </si>
  <si>
    <r>
      <t xml:space="preserve"> Academic Degrees</t>
    </r>
    <r>
      <rPr>
        <sz val="10"/>
        <rFont val="Calibri"/>
        <family val="2"/>
        <scheme val="minor"/>
      </rPr>
      <t>(except PhD, which is a condition for access)</t>
    </r>
  </si>
  <si>
    <r>
      <t xml:space="preserve"> Number of ECTS from different curricular units/training units taught </t>
    </r>
    <r>
      <rPr>
        <b/>
        <u/>
        <sz val="10"/>
        <color theme="1"/>
        <rFont val="Calibri"/>
        <family val="2"/>
        <scheme val="minor"/>
      </rPr>
      <t>in the last ten years</t>
    </r>
    <r>
      <rPr>
        <sz val="10"/>
        <color theme="1"/>
        <rFont val="Calibri"/>
        <family val="2"/>
        <scheme val="minor"/>
      </rPr>
      <t xml:space="preserve"> teaching in higher education courses</t>
    </r>
  </si>
  <si>
    <r>
      <t xml:space="preserve">Committee member </t>
    </r>
    <r>
      <rPr>
        <sz val="10"/>
        <rFont val="Calibri"/>
        <family val="2"/>
        <scheme val="minor"/>
      </rPr>
      <t>or organizer of pedagogical actions/</t>
    </r>
    <r>
      <rPr>
        <i/>
        <sz val="10"/>
        <rFont val="Calibri"/>
        <family val="2"/>
        <scheme val="minor"/>
      </rPr>
      <t>workshops</t>
    </r>
    <r>
      <rPr>
        <sz val="10"/>
        <rFont val="Calibri"/>
        <family val="2"/>
        <scheme val="minor"/>
      </rPr>
      <t xml:space="preserve">/Seminars/events, lasting </t>
    </r>
    <r>
      <rPr>
        <sz val="10"/>
        <rFont val="Calibri (Body)"/>
      </rPr>
      <t>less than 1/2 day (up to 4 hours)</t>
    </r>
  </si>
  <si>
    <r>
      <t>Member of the organizing committee for pedagogical actions/</t>
    </r>
    <r>
      <rPr>
        <i/>
        <sz val="10"/>
        <rFont val="Calibri"/>
        <family val="2"/>
        <scheme val="minor"/>
      </rPr>
      <t>workshops</t>
    </r>
    <r>
      <rPr>
        <sz val="10"/>
        <rFont val="Calibri"/>
        <family val="2"/>
        <scheme val="minor"/>
      </rPr>
      <t xml:space="preserve"> /Seminars/events, </t>
    </r>
    <r>
      <rPr>
        <sz val="10"/>
        <rFont val="Calibri (Body)"/>
      </rPr>
      <t>lasting 1 day or more (between 4 and 8h)</t>
    </r>
  </si>
  <si>
    <r>
      <t>Technical functions in the competition area</t>
    </r>
    <r>
      <rPr>
        <sz val="10"/>
        <rFont val="Calibri (Body)"/>
      </rPr>
      <t>, in the last 10 years</t>
    </r>
    <r>
      <rPr>
        <sz val="10"/>
        <rFont val="Calibri"/>
        <family val="2"/>
        <scheme val="minor"/>
      </rPr>
      <t>(not scored as O1, O2, O3 or O4)</t>
    </r>
  </si>
  <si>
    <t>CU</t>
  </si>
  <si>
    <t>Participation in HEI management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</si>
</sst>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7">
    <font>
      <sz val="11"/>
      <color theme="1"/>
      <name val="Calibri"/>
      <family val="2"/>
      <scheme val="minor"/>
    </font>
    <font>
      <b/>
      <sz val="11"/>
      <color theme="1"/>
      <name val="Calibri"/>
      <family val="2"/>
      <scheme val="minor"/>
    </font>
    <font>
      <b/>
      <sz val="12"/>
      <name val="Calibri"/>
      <family val="2"/>
    </font>
    <font>
      <b/>
      <sz val="14"/>
      <name val="Calibri"/>
      <family val="2"/>
    </font>
    <font>
      <b/>
      <sz val="11"/>
      <name val="Calibri"/>
      <family val="2"/>
      <scheme val="minor"/>
    </font>
    <font>
      <sz val="12"/>
      <color theme="1"/>
      <name val="Calibri"/>
      <family val="2"/>
      <scheme val="minor"/>
    </font>
    <font>
      <b/>
      <sz val="12"/>
      <color indexed="8"/>
      <name val="Calibri"/>
      <family val="2"/>
      <scheme val="minor"/>
    </font>
    <font>
      <sz val="12"/>
      <color indexed="8"/>
      <name val="Calibri"/>
      <family val="2"/>
    </font>
    <font>
      <sz val="10"/>
      <color theme="1"/>
      <name val="Calibri"/>
      <family val="2"/>
      <scheme val="minor"/>
    </font>
    <font>
      <sz val="10"/>
      <name val="Calibri"/>
      <family val="2"/>
      <scheme val="minor"/>
    </font>
    <font>
      <sz val="12"/>
      <color theme="8" tint="-0.249977111117893"/>
      <name val="Calibri"/>
      <family val="2"/>
      <scheme val="minor"/>
    </font>
    <font>
      <b/>
      <sz val="10"/>
      <name val="Calibri"/>
      <family val="2"/>
      <scheme val="minor"/>
    </font>
    <font>
      <b/>
      <sz val="12"/>
      <color theme="8" tint="-0.249977111117893"/>
      <name val="Calibri"/>
      <family val="2"/>
      <scheme val="minor"/>
    </font>
    <font>
      <sz val="10"/>
      <color indexed="8"/>
      <name val="Calibri"/>
      <family val="2"/>
      <scheme val="minor"/>
    </font>
    <font>
      <b/>
      <sz val="10"/>
      <color indexed="8"/>
      <name val="Calibri"/>
      <family val="2"/>
      <scheme val="minor"/>
    </font>
    <font>
      <b/>
      <sz val="12"/>
      <name val="Calibri"/>
      <family val="2"/>
      <scheme val="minor"/>
    </font>
    <font>
      <b/>
      <sz val="10"/>
      <color theme="1"/>
      <name val="Calibri"/>
      <family val="2"/>
      <scheme val="minor"/>
    </font>
    <font>
      <sz val="10"/>
      <color rgb="FFFF0000"/>
      <name val="Calibri"/>
      <family val="2"/>
      <scheme val="minor"/>
    </font>
    <font>
      <sz val="8"/>
      <name val="Calibri"/>
      <family val="2"/>
      <scheme val="minor"/>
    </font>
    <font>
      <sz val="12"/>
      <name val="Calibri"/>
      <family val="2"/>
      <scheme val="minor"/>
    </font>
    <font>
      <b/>
      <sz val="12"/>
      <color theme="4" tint="-0.249977111117893"/>
      <name val="Calibri"/>
      <family val="2"/>
      <scheme val="minor"/>
    </font>
    <font>
      <b/>
      <sz val="12"/>
      <color rgb="FFFF0000"/>
      <name val="Calibri"/>
      <family val="2"/>
    </font>
    <font>
      <b/>
      <sz val="12"/>
      <color indexed="8"/>
      <name val="Calibri"/>
      <family val="2"/>
    </font>
    <font>
      <b/>
      <sz val="10"/>
      <color rgb="FF0070C0"/>
      <name val="Calibri"/>
      <family val="2"/>
    </font>
    <font>
      <b/>
      <sz val="10"/>
      <color theme="6" tint="-0.499984740745262"/>
      <name val="Calibri"/>
      <family val="2"/>
    </font>
    <font>
      <b/>
      <sz val="10"/>
      <color indexed="8"/>
      <name val="Calibri"/>
      <family val="2"/>
    </font>
    <font>
      <b/>
      <sz val="12"/>
      <color theme="9" tint="-0.499984740745262"/>
      <name val="Calibri"/>
      <family val="2"/>
    </font>
    <font>
      <b/>
      <sz val="14"/>
      <color theme="1"/>
      <name val="Calibri"/>
      <family val="2"/>
      <scheme val="minor"/>
    </font>
    <font>
      <b/>
      <sz val="10"/>
      <color rgb="FFFF0000"/>
      <name val="Calibri"/>
      <family val="2"/>
      <scheme val="minor"/>
    </font>
    <font>
      <sz val="10"/>
      <name val="Calibri (Body)"/>
    </font>
    <font>
      <sz val="12"/>
      <name val="Calibri"/>
      <family val="2"/>
    </font>
    <font>
      <b/>
      <sz val="10"/>
      <color rgb="FFFF6600"/>
      <name val="Calibri"/>
      <family val="2"/>
      <scheme val="minor"/>
    </font>
    <font>
      <sz val="10"/>
      <color theme="8" tint="-0.249977111117893"/>
      <name val="Calibri"/>
      <family val="2"/>
      <scheme val="minor"/>
    </font>
    <font>
      <b/>
      <sz val="10"/>
      <color theme="8" tint="-0.249977111117893"/>
      <name val="Calibri"/>
      <family val="2"/>
      <scheme val="minor"/>
    </font>
    <font>
      <b/>
      <sz val="10"/>
      <color theme="4" tint="-0.249977111117893"/>
      <name val="Calibri"/>
      <family val="2"/>
      <scheme val="minor"/>
    </font>
    <font>
      <b/>
      <sz val="10"/>
      <color rgb="FF0070C0"/>
      <name val="Calibri"/>
      <family val="2"/>
      <scheme val="minor"/>
    </font>
    <font>
      <b/>
      <sz val="10"/>
      <color rgb="FF7030A0"/>
      <name val="Calibri"/>
      <family val="2"/>
      <scheme val="minor"/>
    </font>
    <font>
      <b/>
      <sz val="10"/>
      <name val="Calibri"/>
      <family val="2"/>
    </font>
    <font>
      <sz val="10"/>
      <name val="Calibri"/>
      <family val="2"/>
    </font>
    <font>
      <b/>
      <sz val="10"/>
      <color rgb="FFFF0000"/>
      <name val="Calibri"/>
      <family val="2"/>
    </font>
    <font>
      <b/>
      <u/>
      <sz val="10"/>
      <color theme="1"/>
      <name val="Calibri"/>
      <family val="2"/>
      <scheme val="minor"/>
    </font>
    <font>
      <i/>
      <sz val="10"/>
      <color theme="1"/>
      <name val="Calibri"/>
      <family val="2"/>
      <scheme val="minor"/>
    </font>
    <font>
      <i/>
      <sz val="10"/>
      <name val="Calibri"/>
      <family val="2"/>
      <scheme val="minor"/>
    </font>
    <font>
      <b/>
      <sz val="10"/>
      <name val="Calibri (corpo)"/>
    </font>
    <font>
      <sz val="10"/>
      <name val="Calibri (corpo)"/>
    </font>
    <font>
      <u/>
      <sz val="10"/>
      <name val="Calibri (Body)"/>
    </font>
    <font>
      <sz val="10"/>
      <color indexed="8"/>
      <name val="Calibri"/>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8" tint="0.79998168889431442"/>
        <bgColor indexed="64"/>
      </patternFill>
    </fill>
  </fills>
  <borders count="32">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auto="1"/>
      </left>
      <right/>
      <top/>
      <bottom/>
      <diagonal/>
    </border>
    <border>
      <left/>
      <right style="thin">
        <color auto="1"/>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462">
    <xf numFmtId="0" fontId="0" fillId="0" borderId="0" xfId="0"/>
    <xf numFmtId="0" fontId="0" fillId="0" borderId="0" xfId="0" applyAlignment="1">
      <alignment vertical="center"/>
    </xf>
    <xf numFmtId="0" fontId="11"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Alignment="1" applyProtection="1">
      <alignment horizontal="center" vertical="center" wrapText="1"/>
      <protection locked="0"/>
    </xf>
    <xf numFmtId="0" fontId="8" fillId="2" borderId="0" xfId="0" applyFont="1" applyFill="1" applyAlignment="1">
      <alignment horizontal="left" vertical="top" wrapText="1"/>
    </xf>
    <xf numFmtId="0" fontId="14" fillId="2" borderId="9" xfId="0" applyFont="1" applyFill="1" applyBorder="1" applyAlignment="1">
      <alignment horizontal="center" vertical="center" wrapText="1"/>
    </xf>
    <xf numFmtId="0" fontId="8" fillId="2" borderId="0" xfId="0" applyFont="1" applyFill="1" applyAlignment="1">
      <alignment vertical="top" wrapText="1"/>
    </xf>
    <xf numFmtId="0" fontId="8" fillId="2" borderId="0" xfId="0" applyFont="1" applyFill="1" applyAlignment="1">
      <alignment wrapText="1"/>
    </xf>
    <xf numFmtId="0" fontId="12" fillId="2" borderId="0" xfId="0" applyFont="1" applyFill="1" applyAlignment="1">
      <alignment horizontal="center" vertical="center" wrapText="1"/>
    </xf>
    <xf numFmtId="0" fontId="19" fillId="2" borderId="0" xfId="0" applyFont="1" applyFill="1" applyAlignment="1">
      <alignment vertical="center" wrapText="1"/>
    </xf>
    <xf numFmtId="0" fontId="15" fillId="2" borderId="0" xfId="0" applyFont="1" applyFill="1" applyAlignment="1">
      <alignment horizontal="center" vertical="center" wrapText="1"/>
    </xf>
    <xf numFmtId="0" fontId="19" fillId="2" borderId="0" xfId="0" applyFont="1" applyFill="1" applyAlignment="1">
      <alignment horizontal="center" vertical="center" wrapText="1"/>
    </xf>
    <xf numFmtId="0" fontId="5" fillId="2" borderId="0" xfId="0" applyFont="1" applyFill="1" applyAlignment="1">
      <alignment vertical="center" wrapText="1"/>
    </xf>
    <xf numFmtId="0" fontId="11" fillId="3" borderId="2" xfId="0" applyFont="1" applyFill="1" applyBorder="1" applyAlignment="1">
      <alignment horizontal="center" vertical="center" wrapText="1"/>
    </xf>
    <xf numFmtId="0" fontId="9" fillId="7" borderId="2"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13" fillId="0" borderId="2" xfId="0" applyFont="1" applyBorder="1" applyAlignment="1">
      <alignment horizontal="center" vertical="center" wrapText="1"/>
    </xf>
    <xf numFmtId="0" fontId="7" fillId="0" borderId="0" xfId="0" applyFont="1" applyAlignment="1">
      <alignment vertical="center"/>
    </xf>
    <xf numFmtId="0" fontId="28" fillId="3" borderId="2" xfId="0" applyFont="1" applyFill="1" applyBorder="1" applyAlignment="1">
      <alignment horizontal="center" vertical="center" wrapText="1"/>
    </xf>
    <xf numFmtId="0" fontId="8" fillId="2" borderId="0" xfId="0" applyFont="1" applyFill="1" applyAlignment="1">
      <alignment horizontal="center" vertical="center" wrapText="1"/>
    </xf>
    <xf numFmtId="0" fontId="8" fillId="0" borderId="0" xfId="0" applyFont="1" applyAlignment="1">
      <alignment horizontal="center" vertical="center" wrapText="1"/>
    </xf>
    <xf numFmtId="0" fontId="28" fillId="0" borderId="2" xfId="0" applyFont="1" applyBorder="1" applyAlignment="1">
      <alignment horizontal="center" vertical="center" wrapText="1"/>
    </xf>
    <xf numFmtId="0" fontId="2" fillId="2" borderId="0" xfId="0" applyFont="1" applyFill="1" applyAlignment="1">
      <alignment horizontal="center" vertical="center" wrapText="1"/>
    </xf>
    <xf numFmtId="0" fontId="0" fillId="2" borderId="0" xfId="0" applyFill="1" applyAlignment="1">
      <alignment horizontal="right" vertical="center"/>
    </xf>
    <xf numFmtId="0" fontId="9" fillId="2" borderId="0" xfId="0" applyFont="1" applyFill="1" applyAlignment="1">
      <alignment horizontal="center" vertical="center" wrapText="1"/>
    </xf>
    <xf numFmtId="0" fontId="9" fillId="0" borderId="0" xfId="0" applyFont="1" applyAlignment="1">
      <alignment horizontal="center" vertical="center" wrapText="1"/>
    </xf>
    <xf numFmtId="0" fontId="11" fillId="2" borderId="0" xfId="0" applyFont="1" applyFill="1" applyAlignment="1">
      <alignment horizontal="center" vertical="center" wrapText="1"/>
    </xf>
    <xf numFmtId="0" fontId="11" fillId="0" borderId="0" xfId="0" applyFont="1" applyAlignment="1">
      <alignment horizontal="center" vertical="center" wrapText="1"/>
    </xf>
    <xf numFmtId="0" fontId="28" fillId="3"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7" borderId="2" xfId="0" applyFont="1" applyFill="1" applyBorder="1" applyAlignment="1" applyProtection="1">
      <alignment vertical="center" wrapText="1"/>
      <protection locked="0"/>
    </xf>
    <xf numFmtId="0" fontId="31" fillId="0" borderId="0" xfId="0" applyFont="1" applyAlignment="1">
      <alignment horizontal="center" vertical="center" wrapText="1"/>
    </xf>
    <xf numFmtId="9" fontId="8" fillId="0" borderId="0" xfId="0" applyNumberFormat="1" applyFont="1" applyAlignment="1">
      <alignment horizontal="center" vertical="center"/>
    </xf>
    <xf numFmtId="0" fontId="0" fillId="2" borderId="2" xfId="0" applyFill="1" applyBorder="1" applyAlignment="1">
      <alignment horizontal="left" vertical="center"/>
    </xf>
    <xf numFmtId="2" fontId="0" fillId="2" borderId="2" xfId="0" applyNumberFormat="1" applyFill="1" applyBorder="1" applyAlignment="1">
      <alignment horizontal="center" vertical="center"/>
    </xf>
    <xf numFmtId="0" fontId="14" fillId="0" borderId="2" xfId="0" applyFont="1" applyBorder="1" applyAlignment="1">
      <alignment horizontal="center" vertical="center" wrapText="1"/>
    </xf>
    <xf numFmtId="0" fontId="3" fillId="2" borderId="0" xfId="0" applyFont="1" applyFill="1" applyAlignment="1">
      <alignment horizontal="left" vertical="center" wrapText="1"/>
    </xf>
    <xf numFmtId="0" fontId="28" fillId="2" borderId="2" xfId="0" applyFont="1" applyFill="1" applyBorder="1" applyAlignment="1">
      <alignment horizontal="center" vertical="center" wrapText="1"/>
    </xf>
    <xf numFmtId="0" fontId="8" fillId="4" borderId="2" xfId="0" applyFont="1" applyFill="1" applyBorder="1" applyAlignment="1" applyProtection="1">
      <alignment horizontal="center" vertical="center" wrapText="1"/>
      <protection locked="0"/>
    </xf>
    <xf numFmtId="2" fontId="8" fillId="4" borderId="2" xfId="0" applyNumberFormat="1" applyFont="1" applyFill="1" applyBorder="1" applyAlignment="1">
      <alignment horizontal="center" vertical="center" wrapText="1"/>
    </xf>
    <xf numFmtId="0" fontId="8" fillId="4" borderId="2" xfId="0" applyFont="1" applyFill="1" applyBorder="1" applyAlignment="1" applyProtection="1">
      <alignment vertical="center" wrapText="1"/>
      <protection locked="0"/>
    </xf>
    <xf numFmtId="0" fontId="11" fillId="4" borderId="2" xfId="0" applyFont="1" applyFill="1" applyBorder="1" applyAlignment="1">
      <alignment horizontal="center" vertical="center" wrapText="1"/>
    </xf>
    <xf numFmtId="2" fontId="11" fillId="4" borderId="10" xfId="0" applyNumberFormat="1" applyFont="1" applyFill="1" applyBorder="1" applyAlignment="1">
      <alignment horizontal="center" vertical="center" wrapText="1"/>
    </xf>
    <xf numFmtId="0" fontId="9" fillId="4" borderId="2" xfId="0" applyFont="1" applyFill="1" applyBorder="1" applyAlignment="1" applyProtection="1">
      <alignment horizontal="center" vertical="center" wrapText="1"/>
      <protection locked="0"/>
    </xf>
    <xf numFmtId="2" fontId="9" fillId="4" borderId="2" xfId="0" applyNumberFormat="1" applyFont="1" applyFill="1" applyBorder="1" applyAlignment="1">
      <alignment horizontal="center" vertical="center" wrapText="1"/>
    </xf>
    <xf numFmtId="0" fontId="14" fillId="4" borderId="2" xfId="0" applyFont="1" applyFill="1" applyBorder="1" applyAlignment="1">
      <alignment horizontal="center" vertical="center" wrapText="1"/>
    </xf>
    <xf numFmtId="0" fontId="9" fillId="2" borderId="0" xfId="0" applyFont="1" applyFill="1" applyAlignment="1">
      <alignment vertical="center" wrapText="1"/>
    </xf>
    <xf numFmtId="0" fontId="33" fillId="2" borderId="0" xfId="0" applyFont="1" applyFill="1" applyAlignment="1">
      <alignment horizontal="center" vertical="center" wrapText="1"/>
    </xf>
    <xf numFmtId="0" fontId="11" fillId="7"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8" fillId="2" borderId="0" xfId="0" applyFont="1" applyFill="1" applyAlignment="1">
      <alignment horizontal="center" vertical="center" textRotation="90" wrapText="1"/>
    </xf>
    <xf numFmtId="2" fontId="16" fillId="2" borderId="0" xfId="0" applyNumberFormat="1" applyFont="1" applyFill="1" applyAlignment="1">
      <alignment horizontal="center" vertical="center" wrapText="1"/>
    </xf>
    <xf numFmtId="0" fontId="11" fillId="6" borderId="2" xfId="0" applyFont="1" applyFill="1" applyBorder="1" applyAlignment="1">
      <alignment horizontal="center" vertical="center" wrapText="1"/>
    </xf>
    <xf numFmtId="2" fontId="11" fillId="6" borderId="2" xfId="0" applyNumberFormat="1"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2" fontId="16" fillId="6" borderId="2" xfId="0" applyNumberFormat="1" applyFont="1" applyFill="1" applyBorder="1" applyAlignment="1">
      <alignment horizontal="center" vertical="center" wrapText="1"/>
    </xf>
    <xf numFmtId="0" fontId="9" fillId="6"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2" fontId="21" fillId="0" borderId="0" xfId="0" applyNumberFormat="1" applyFont="1" applyAlignment="1">
      <alignment horizontal="center" vertical="center"/>
    </xf>
    <xf numFmtId="0" fontId="22" fillId="4" borderId="22" xfId="0" applyFont="1" applyFill="1" applyBorder="1" applyAlignment="1">
      <alignment horizontal="center" vertical="center" wrapText="1"/>
    </xf>
    <xf numFmtId="2" fontId="21" fillId="4" borderId="12" xfId="0" applyNumberFormat="1" applyFont="1" applyFill="1" applyBorder="1" applyAlignment="1">
      <alignment horizontal="center" vertical="center"/>
    </xf>
    <xf numFmtId="2" fontId="23" fillId="4" borderId="12" xfId="0" applyNumberFormat="1" applyFont="1" applyFill="1" applyBorder="1" applyAlignment="1">
      <alignment horizontal="center" vertical="center"/>
    </xf>
    <xf numFmtId="2" fontId="24" fillId="4" borderId="12" xfId="0" applyNumberFormat="1" applyFont="1" applyFill="1" applyBorder="1" applyAlignment="1">
      <alignment horizontal="center" vertical="center"/>
    </xf>
    <xf numFmtId="9" fontId="25" fillId="4" borderId="12" xfId="0" applyNumberFormat="1" applyFont="1" applyFill="1" applyBorder="1" applyAlignment="1">
      <alignment horizontal="center" vertical="center"/>
    </xf>
    <xf numFmtId="2" fontId="26" fillId="4" borderId="12" xfId="0" applyNumberFormat="1" applyFont="1" applyFill="1" applyBorder="1" applyAlignment="1">
      <alignment horizontal="center" vertical="center"/>
    </xf>
    <xf numFmtId="9" fontId="25" fillId="4" borderId="13" xfId="0" applyNumberFormat="1" applyFont="1" applyFill="1" applyBorder="1" applyAlignment="1">
      <alignment horizontal="center" vertical="center"/>
    </xf>
    <xf numFmtId="0" fontId="11" fillId="4" borderId="2" xfId="0" applyFont="1" applyFill="1" applyBorder="1" applyAlignment="1">
      <alignment vertical="center" wrapText="1"/>
    </xf>
    <xf numFmtId="2" fontId="8" fillId="4" borderId="2" xfId="0" applyNumberFormat="1" applyFont="1" applyFill="1" applyBorder="1" applyAlignment="1" applyProtection="1">
      <alignment horizontal="center" vertical="center" wrapText="1"/>
      <protection locked="0"/>
    </xf>
    <xf numFmtId="0" fontId="28" fillId="0" borderId="2" xfId="0" applyFont="1" applyBorder="1" applyAlignment="1" applyProtection="1">
      <alignment horizontal="center" vertical="center"/>
      <protection locked="0"/>
    </xf>
    <xf numFmtId="0" fontId="8" fillId="4" borderId="2" xfId="0" applyFont="1" applyFill="1" applyBorder="1" applyAlignment="1">
      <alignment horizontal="center" vertical="center"/>
    </xf>
    <xf numFmtId="0" fontId="13" fillId="0" borderId="2" xfId="0" applyFont="1" applyBorder="1" applyAlignment="1">
      <alignment horizontal="center" vertical="center"/>
    </xf>
    <xf numFmtId="0" fontId="9" fillId="4" borderId="2" xfId="0" applyFont="1" applyFill="1" applyBorder="1" applyAlignment="1">
      <alignment horizontal="center" vertical="center"/>
    </xf>
    <xf numFmtId="0" fontId="8" fillId="3" borderId="2" xfId="0" applyFont="1" applyFill="1" applyBorder="1" applyAlignment="1" applyProtection="1">
      <alignment horizontal="center" vertical="center"/>
      <protection locked="0"/>
    </xf>
    <xf numFmtId="0" fontId="8" fillId="3" borderId="2" xfId="0" applyFont="1" applyFill="1" applyBorder="1" applyAlignment="1">
      <alignment horizontal="center" vertical="center"/>
    </xf>
    <xf numFmtId="0" fontId="8" fillId="6" borderId="2" xfId="0" applyFont="1" applyFill="1" applyBorder="1" applyAlignment="1">
      <alignment horizontal="center" vertical="center"/>
    </xf>
    <xf numFmtId="2" fontId="16" fillId="6" borderId="2" xfId="0" applyNumberFormat="1" applyFont="1" applyFill="1" applyBorder="1" applyAlignment="1" applyProtection="1">
      <alignment horizontal="center" vertical="center" wrapText="1"/>
      <protection locked="0"/>
    </xf>
    <xf numFmtId="0" fontId="11" fillId="2" borderId="6" xfId="0" applyFont="1" applyFill="1" applyBorder="1" applyAlignment="1">
      <alignment horizontal="center" vertical="center" wrapText="1"/>
    </xf>
    <xf numFmtId="0" fontId="16" fillId="2" borderId="6" xfId="0" applyFont="1" applyFill="1" applyBorder="1" applyAlignment="1">
      <alignment horizontal="center" vertical="center" wrapText="1" shrinkToFit="1"/>
    </xf>
    <xf numFmtId="0" fontId="13" fillId="2" borderId="0" xfId="0" applyFont="1" applyFill="1" applyAlignment="1">
      <alignment horizontal="center" vertical="center" wrapText="1"/>
    </xf>
    <xf numFmtId="0" fontId="11" fillId="2" borderId="3" xfId="0" applyFont="1" applyFill="1" applyBorder="1" applyAlignment="1">
      <alignment horizontal="center" vertical="center" wrapText="1"/>
    </xf>
    <xf numFmtId="49" fontId="16" fillId="2" borderId="6"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shrinkToFit="1"/>
    </xf>
    <xf numFmtId="0" fontId="9" fillId="2" borderId="4" xfId="0" applyFont="1" applyFill="1" applyBorder="1" applyAlignment="1">
      <alignment horizontal="center" vertical="center" wrapText="1"/>
    </xf>
    <xf numFmtId="0" fontId="16" fillId="0" borderId="5" xfId="0" applyFont="1" applyBorder="1" applyAlignment="1">
      <alignment horizontal="center" vertical="center" wrapText="1"/>
    </xf>
    <xf numFmtId="0" fontId="8" fillId="0" borderId="5" xfId="0" applyFont="1" applyBorder="1" applyAlignment="1">
      <alignment horizontal="center" vertical="center" wrapText="1"/>
    </xf>
    <xf numFmtId="0" fontId="19" fillId="2" borderId="0" xfId="0" applyFont="1" applyFill="1" applyAlignment="1">
      <alignment horizontal="left" vertical="center" wrapText="1"/>
    </xf>
    <xf numFmtId="0" fontId="8" fillId="0" borderId="0" xfId="0" applyFont="1" applyAlignment="1">
      <alignment vertical="center" wrapText="1"/>
    </xf>
    <xf numFmtId="0" fontId="16" fillId="3" borderId="0" xfId="0" applyFont="1" applyFill="1" applyAlignment="1">
      <alignment horizontal="center" vertical="center" wrapText="1"/>
    </xf>
    <xf numFmtId="0" fontId="16" fillId="3" borderId="0" xfId="0" applyFont="1" applyFill="1" applyAlignment="1">
      <alignment vertical="center" wrapText="1"/>
    </xf>
    <xf numFmtId="0" fontId="8" fillId="0" borderId="4" xfId="0" applyFont="1" applyBorder="1" applyAlignment="1">
      <alignment horizontal="center" vertical="center" wrapText="1"/>
    </xf>
    <xf numFmtId="2" fontId="9" fillId="0" borderId="4"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11" fillId="3" borderId="6" xfId="0" applyFont="1" applyFill="1" applyBorder="1" applyAlignment="1">
      <alignment vertical="center" wrapText="1"/>
    </xf>
    <xf numFmtId="0" fontId="28" fillId="0" borderId="4" xfId="0" applyFont="1" applyBorder="1" applyAlignment="1">
      <alignment horizontal="center" vertical="center" wrapText="1"/>
    </xf>
    <xf numFmtId="2" fontId="9" fillId="0" borderId="2" xfId="0" applyNumberFormat="1" applyFont="1" applyBorder="1" applyAlignment="1">
      <alignment horizontal="center" vertical="center" wrapText="1"/>
    </xf>
    <xf numFmtId="0" fontId="16" fillId="0" borderId="7" xfId="0" applyFont="1" applyBorder="1" applyAlignment="1">
      <alignment horizontal="center" vertical="center" wrapText="1" shrinkToFit="1"/>
    </xf>
    <xf numFmtId="0" fontId="8" fillId="7" borderId="4" xfId="0" applyFont="1" applyFill="1" applyBorder="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0" borderId="0" xfId="0" applyFont="1" applyAlignment="1">
      <alignment horizontal="left" vertical="center" wrapText="1"/>
    </xf>
    <xf numFmtId="0" fontId="9"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Alignment="1">
      <alignment vertical="center" wrapText="1"/>
    </xf>
    <xf numFmtId="0" fontId="16" fillId="3" borderId="2" xfId="0" applyFont="1" applyFill="1" applyBorder="1" applyAlignment="1">
      <alignment horizontal="center" vertical="center" wrapText="1"/>
    </xf>
    <xf numFmtId="0" fontId="8" fillId="2" borderId="0" xfId="0" applyFont="1" applyFill="1" applyAlignment="1">
      <alignment horizontal="left" vertical="center" wrapText="1"/>
    </xf>
    <xf numFmtId="0" fontId="10" fillId="2" borderId="0" xfId="0" applyFont="1" applyFill="1" applyAlignment="1">
      <alignment vertical="center" wrapText="1"/>
    </xf>
    <xf numFmtId="0" fontId="5"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0" borderId="0" xfId="0" applyFont="1" applyAlignment="1">
      <alignment vertical="center" wrapText="1"/>
    </xf>
    <xf numFmtId="0" fontId="31" fillId="3" borderId="2" xfId="0" applyFont="1" applyFill="1" applyBorder="1" applyAlignment="1">
      <alignment horizontal="center" vertical="center" wrapText="1"/>
    </xf>
    <xf numFmtId="0" fontId="9" fillId="2" borderId="0" xfId="0" applyFont="1" applyFill="1" applyAlignment="1">
      <alignment horizontal="left" vertical="center" wrapText="1"/>
    </xf>
    <xf numFmtId="0" fontId="8" fillId="3" borderId="2" xfId="0" applyFont="1" applyFill="1" applyBorder="1" applyAlignment="1">
      <alignment horizontal="center" vertical="center" wrapText="1"/>
    </xf>
    <xf numFmtId="0" fontId="2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8" fillId="4" borderId="2" xfId="0" applyFont="1" applyFill="1" applyBorder="1" applyAlignment="1">
      <alignment vertical="center" wrapText="1"/>
    </xf>
    <xf numFmtId="0" fontId="16" fillId="3" borderId="5" xfId="0" applyFont="1" applyFill="1" applyBorder="1" applyAlignment="1">
      <alignment horizontal="center" vertical="center"/>
    </xf>
    <xf numFmtId="0" fontId="8" fillId="3" borderId="7" xfId="0" applyFont="1" applyFill="1" applyBorder="1" applyAlignment="1">
      <alignment horizontal="left" vertical="center" wrapText="1"/>
    </xf>
    <xf numFmtId="0" fontId="8" fillId="3" borderId="4" xfId="0" applyFont="1" applyFill="1" applyBorder="1" applyAlignment="1">
      <alignment horizontal="left" vertical="center" wrapText="1"/>
    </xf>
    <xf numFmtId="0" fontId="16" fillId="0" borderId="2" xfId="0" applyFont="1" applyBorder="1" applyAlignment="1">
      <alignment horizontal="center" vertical="center"/>
    </xf>
    <xf numFmtId="0" fontId="8" fillId="4" borderId="5" xfId="0" applyFont="1" applyFill="1" applyBorder="1" applyAlignment="1">
      <alignment vertical="center" wrapText="1"/>
    </xf>
    <xf numFmtId="0" fontId="16" fillId="3" borderId="3" xfId="0" applyFont="1" applyFill="1" applyBorder="1" applyAlignment="1">
      <alignment horizontal="center" vertical="center"/>
    </xf>
    <xf numFmtId="0" fontId="9" fillId="3" borderId="7" xfId="0" applyFont="1" applyFill="1" applyBorder="1" applyAlignment="1">
      <alignment horizontal="left" vertical="center" wrapText="1"/>
    </xf>
    <xf numFmtId="0" fontId="9" fillId="3" borderId="4" xfId="0" applyFont="1" applyFill="1" applyBorder="1" applyAlignment="1">
      <alignment horizontal="left" vertical="center" wrapText="1"/>
    </xf>
    <xf numFmtId="0" fontId="0" fillId="2" borderId="0" xfId="0" applyFill="1" applyAlignment="1">
      <alignment vertical="center"/>
    </xf>
    <xf numFmtId="2" fontId="16" fillId="6" borderId="5" xfId="0" applyNumberFormat="1" applyFont="1" applyFill="1" applyBorder="1" applyAlignment="1">
      <alignment horizontal="center" vertical="center" wrapText="1"/>
    </xf>
    <xf numFmtId="0" fontId="8" fillId="6" borderId="2" xfId="0" applyFont="1" applyFill="1" applyBorder="1" applyAlignment="1">
      <alignment vertical="center" wrapText="1"/>
    </xf>
    <xf numFmtId="0" fontId="8" fillId="9" borderId="2" xfId="0" applyFont="1" applyFill="1" applyBorder="1" applyAlignment="1">
      <alignment horizontal="center" vertical="center" wrapText="1"/>
    </xf>
    <xf numFmtId="2" fontId="16" fillId="9" borderId="2" xfId="0" applyNumberFormat="1" applyFont="1" applyFill="1" applyBorder="1" applyAlignment="1">
      <alignment horizontal="center" vertical="center" wrapText="1"/>
    </xf>
    <xf numFmtId="2" fontId="11" fillId="7" borderId="10" xfId="0" applyNumberFormat="1" applyFont="1" applyFill="1" applyBorder="1" applyAlignment="1">
      <alignment horizontal="center" vertical="center" wrapText="1"/>
    </xf>
    <xf numFmtId="0" fontId="22" fillId="7" borderId="22" xfId="0" applyFont="1" applyFill="1" applyBorder="1" applyAlignment="1">
      <alignment horizontal="center" vertical="center" wrapText="1"/>
    </xf>
    <xf numFmtId="2" fontId="21" fillId="7" borderId="12" xfId="0" applyNumberFormat="1" applyFont="1" applyFill="1" applyBorder="1" applyAlignment="1">
      <alignment horizontal="center" vertical="center"/>
    </xf>
    <xf numFmtId="2" fontId="23" fillId="7" borderId="12" xfId="0" applyNumberFormat="1" applyFont="1" applyFill="1" applyBorder="1" applyAlignment="1">
      <alignment horizontal="center" vertical="center"/>
    </xf>
    <xf numFmtId="2" fontId="24" fillId="7" borderId="12" xfId="0" applyNumberFormat="1" applyFont="1" applyFill="1" applyBorder="1" applyAlignment="1">
      <alignment horizontal="center" vertical="center"/>
    </xf>
    <xf numFmtId="9" fontId="25" fillId="7" borderId="12" xfId="0" applyNumberFormat="1" applyFont="1" applyFill="1" applyBorder="1" applyAlignment="1">
      <alignment horizontal="center" vertical="center"/>
    </xf>
    <xf numFmtId="2" fontId="26" fillId="7" borderId="12" xfId="0" applyNumberFormat="1" applyFont="1" applyFill="1" applyBorder="1" applyAlignment="1">
      <alignment horizontal="center" vertical="center"/>
    </xf>
    <xf numFmtId="9" fontId="25" fillId="7" borderId="13" xfId="0" applyNumberFormat="1" applyFont="1" applyFill="1" applyBorder="1" applyAlignment="1">
      <alignment horizontal="center" vertical="center"/>
    </xf>
    <xf numFmtId="2" fontId="8" fillId="7" borderId="3" xfId="0" applyNumberFormat="1" applyFont="1" applyFill="1" applyBorder="1" applyAlignment="1">
      <alignment horizontal="center" vertical="center" wrapText="1"/>
    </xf>
    <xf numFmtId="2" fontId="8" fillId="7" borderId="2" xfId="0" applyNumberFormat="1" applyFont="1" applyFill="1" applyBorder="1" applyAlignment="1">
      <alignment horizontal="center" vertical="center" wrapText="1"/>
    </xf>
    <xf numFmtId="2" fontId="11" fillId="9" borderId="2" xfId="0" applyNumberFormat="1" applyFont="1" applyFill="1" applyBorder="1" applyAlignment="1">
      <alignment horizontal="center" vertical="center" wrapText="1"/>
    </xf>
    <xf numFmtId="0" fontId="14" fillId="9" borderId="2" xfId="0" applyFont="1" applyFill="1" applyBorder="1" applyAlignment="1">
      <alignment vertical="center" wrapText="1"/>
    </xf>
    <xf numFmtId="164" fontId="28" fillId="9" borderId="2" xfId="0" applyNumberFormat="1" applyFont="1" applyFill="1" applyBorder="1" applyAlignment="1">
      <alignment vertical="center" wrapText="1"/>
    </xf>
    <xf numFmtId="2" fontId="9" fillId="7" borderId="2" xfId="0" applyNumberFormat="1" applyFont="1" applyFill="1" applyBorder="1" applyAlignment="1">
      <alignment horizontal="center" vertical="center" wrapText="1"/>
    </xf>
    <xf numFmtId="0" fontId="8" fillId="7" borderId="9" xfId="0" applyFont="1" applyFill="1" applyBorder="1" applyAlignment="1" applyProtection="1">
      <alignment horizontal="center" vertical="center" wrapText="1"/>
      <protection locked="0"/>
    </xf>
    <xf numFmtId="2" fontId="9" fillId="7" borderId="3" xfId="0" applyNumberFormat="1" applyFont="1" applyFill="1" applyBorder="1" applyAlignment="1">
      <alignment horizontal="center" vertical="center" wrapText="1"/>
    </xf>
    <xf numFmtId="0" fontId="11" fillId="9" borderId="2" xfId="0" applyFont="1" applyFill="1" applyBorder="1" applyAlignment="1">
      <alignment horizontal="center" vertical="center" wrapText="1"/>
    </xf>
    <xf numFmtId="0" fontId="8" fillId="9" borderId="2" xfId="0" applyFont="1" applyFill="1" applyBorder="1" applyAlignment="1" applyProtection="1">
      <alignment horizontal="center" vertical="center" wrapText="1"/>
      <protection locked="0"/>
    </xf>
    <xf numFmtId="0" fontId="28" fillId="2" borderId="4" xfId="0" applyFont="1" applyFill="1" applyBorder="1" applyAlignment="1">
      <alignment horizontal="center" vertical="center" wrapText="1"/>
    </xf>
    <xf numFmtId="0" fontId="8" fillId="7" borderId="3" xfId="0" applyFont="1" applyFill="1" applyBorder="1" applyAlignment="1" applyProtection="1">
      <alignment vertical="center" wrapText="1"/>
      <protection locked="0"/>
    </xf>
    <xf numFmtId="0" fontId="8" fillId="10" borderId="9" xfId="0" applyFont="1" applyFill="1" applyBorder="1" applyAlignment="1">
      <alignment horizontal="center" vertical="center" wrapText="1"/>
    </xf>
    <xf numFmtId="0" fontId="8" fillId="10" borderId="14" xfId="0" applyFont="1" applyFill="1" applyBorder="1" applyAlignment="1">
      <alignment horizontal="center" vertical="center" wrapText="1"/>
    </xf>
    <xf numFmtId="164" fontId="28" fillId="6" borderId="2" xfId="0" applyNumberFormat="1" applyFont="1" applyFill="1" applyBorder="1" applyAlignment="1">
      <alignment vertical="center" wrapText="1"/>
    </xf>
    <xf numFmtId="0" fontId="8" fillId="9" borderId="2" xfId="0" applyFont="1" applyFill="1" applyBorder="1" applyAlignment="1">
      <alignment horizontal="center" vertical="center"/>
    </xf>
    <xf numFmtId="2" fontId="16" fillId="9" borderId="2" xfId="0" applyNumberFormat="1" applyFont="1" applyFill="1" applyBorder="1" applyAlignment="1" applyProtection="1">
      <alignment horizontal="center" vertical="center" wrapText="1"/>
      <protection locked="0"/>
    </xf>
    <xf numFmtId="2" fontId="8" fillId="7" borderId="2" xfId="0" applyNumberFormat="1" applyFont="1" applyFill="1" applyBorder="1" applyAlignment="1" applyProtection="1">
      <alignment horizontal="center" vertical="center" wrapText="1"/>
      <protection locked="0"/>
    </xf>
    <xf numFmtId="0" fontId="28" fillId="9" borderId="2" xfId="0" applyFont="1" applyFill="1" applyBorder="1" applyAlignment="1">
      <alignment vertical="center" wrapText="1"/>
    </xf>
    <xf numFmtId="0" fontId="28" fillId="6" borderId="2" xfId="0" applyFont="1" applyFill="1" applyBorder="1" applyAlignment="1" applyProtection="1">
      <alignment vertical="center" wrapText="1"/>
      <protection locked="0"/>
    </xf>
    <xf numFmtId="0" fontId="28" fillId="9" borderId="2" xfId="0" applyFont="1" applyFill="1" applyBorder="1" applyAlignment="1" applyProtection="1">
      <alignment vertical="center" wrapText="1"/>
      <protection locked="0"/>
    </xf>
    <xf numFmtId="0" fontId="28" fillId="6" borderId="2" xfId="0" applyFont="1" applyFill="1" applyBorder="1" applyAlignment="1">
      <alignment vertical="center" wrapText="1"/>
    </xf>
    <xf numFmtId="9" fontId="8" fillId="2" borderId="0" xfId="0" applyNumberFormat="1" applyFont="1" applyFill="1" applyAlignment="1">
      <alignment horizontal="center" vertical="center"/>
    </xf>
    <xf numFmtId="0" fontId="22" fillId="0" borderId="28" xfId="0" applyFont="1" applyBorder="1" applyAlignment="1">
      <alignment vertic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2" fillId="0" borderId="31" xfId="0" applyFont="1" applyBorder="1" applyAlignment="1">
      <alignment horizontal="left" vertical="center"/>
    </xf>
    <xf numFmtId="0" fontId="0" fillId="2" borderId="0" xfId="0" applyFill="1" applyAlignment="1">
      <alignment horizontal="left" vertical="center"/>
    </xf>
    <xf numFmtId="0" fontId="32" fillId="2" borderId="0" xfId="0" applyFont="1" applyFill="1" applyAlignment="1">
      <alignment vertical="center" wrapText="1"/>
    </xf>
    <xf numFmtId="0" fontId="35" fillId="2" borderId="0" xfId="0" applyFont="1" applyFill="1" applyAlignment="1">
      <alignment vertical="center" wrapText="1"/>
    </xf>
    <xf numFmtId="0" fontId="36" fillId="2" borderId="0" xfId="0" applyFont="1" applyFill="1" applyAlignment="1">
      <alignment vertical="center" wrapText="1"/>
    </xf>
    <xf numFmtId="9" fontId="39" fillId="2" borderId="2" xfId="0" applyNumberFormat="1" applyFont="1" applyFill="1" applyBorder="1" applyAlignment="1">
      <alignment horizontal="center" vertical="center" wrapText="1"/>
    </xf>
    <xf numFmtId="9" fontId="39" fillId="2" borderId="0" xfId="0" applyNumberFormat="1" applyFont="1" applyFill="1" applyAlignment="1">
      <alignment horizontal="center" vertical="center" wrapText="1"/>
    </xf>
    <xf numFmtId="0" fontId="37" fillId="2" borderId="0" xfId="0" applyFont="1" applyFill="1" applyAlignment="1">
      <alignment horizontal="center" vertical="center" wrapText="1"/>
    </xf>
    <xf numFmtId="0" fontId="16" fillId="9" borderId="2" xfId="0" applyFont="1" applyFill="1" applyBorder="1" applyAlignment="1">
      <alignment vertical="center" wrapText="1"/>
    </xf>
    <xf numFmtId="0" fontId="8" fillId="6" borderId="0" xfId="0" applyFont="1" applyFill="1" applyAlignment="1">
      <alignment horizontal="center" vertical="center" wrapText="1"/>
    </xf>
    <xf numFmtId="0" fontId="16" fillId="2" borderId="0" xfId="0" applyFont="1" applyFill="1" applyAlignment="1">
      <alignment vertical="center" wrapText="1"/>
    </xf>
    <xf numFmtId="2" fontId="33" fillId="7" borderId="11" xfId="0" applyNumberFormat="1" applyFont="1" applyFill="1" applyBorder="1" applyAlignment="1">
      <alignment horizontal="center" vertical="center" wrapText="1"/>
    </xf>
    <xf numFmtId="2" fontId="33" fillId="4" borderId="11" xfId="0" applyNumberFormat="1" applyFont="1" applyFill="1" applyBorder="1" applyAlignment="1">
      <alignment horizontal="center" vertical="center" wrapText="1"/>
    </xf>
    <xf numFmtId="0" fontId="8" fillId="6" borderId="0" xfId="0" applyFont="1" applyFill="1" applyAlignment="1">
      <alignment vertical="center" wrapText="1"/>
    </xf>
    <xf numFmtId="0" fontId="17" fillId="7" borderId="2" xfId="0" applyFont="1" applyFill="1" applyBorder="1" applyAlignment="1" applyProtection="1">
      <alignment vertical="center" wrapText="1"/>
      <protection locked="0"/>
    </xf>
    <xf numFmtId="0" fontId="17" fillId="4" borderId="2" xfId="0" applyFont="1" applyFill="1" applyBorder="1" applyAlignment="1" applyProtection="1">
      <alignment vertical="center" wrapText="1"/>
      <protection locked="0"/>
    </xf>
    <xf numFmtId="0" fontId="17" fillId="0" borderId="0" xfId="0" applyFont="1" applyAlignment="1">
      <alignment vertical="center" wrapText="1"/>
    </xf>
    <xf numFmtId="0" fontId="8" fillId="3" borderId="4" xfId="0" applyFont="1" applyFill="1" applyBorder="1" applyAlignment="1">
      <alignment horizontal="center" vertical="center" wrapText="1"/>
    </xf>
    <xf numFmtId="0" fontId="8" fillId="2" borderId="0" xfId="0" applyFont="1" applyFill="1" applyAlignment="1">
      <alignment vertical="center"/>
    </xf>
    <xf numFmtId="0" fontId="8" fillId="0" borderId="0" xfId="0" applyFont="1" applyAlignment="1">
      <alignment vertical="center"/>
    </xf>
    <xf numFmtId="0" fontId="9" fillId="2" borderId="0" xfId="0" applyFont="1" applyFill="1" applyAlignment="1">
      <alignment vertical="center"/>
    </xf>
    <xf numFmtId="0" fontId="9" fillId="0" borderId="0" xfId="0" applyFont="1" applyAlignment="1">
      <alignment vertical="center"/>
    </xf>
    <xf numFmtId="0" fontId="8" fillId="3" borderId="2" xfId="0" applyFont="1" applyFill="1" applyBorder="1" applyAlignment="1">
      <alignment horizontal="center" vertical="center" textRotation="90"/>
    </xf>
    <xf numFmtId="0" fontId="13" fillId="3" borderId="2" xfId="0" applyFont="1" applyFill="1" applyBorder="1" applyAlignment="1">
      <alignment horizontal="center" vertical="center" wrapText="1"/>
    </xf>
    <xf numFmtId="0" fontId="8" fillId="3" borderId="4" xfId="0" applyFont="1" applyFill="1" applyBorder="1" applyAlignment="1">
      <alignment vertical="center" textRotation="90"/>
    </xf>
    <xf numFmtId="0" fontId="8" fillId="2" borderId="0" xfId="0" applyFont="1" applyFill="1" applyAlignment="1">
      <alignment vertical="center" textRotation="90"/>
    </xf>
    <xf numFmtId="0" fontId="8" fillId="2" borderId="0" xfId="0" applyFont="1" applyFill="1" applyAlignment="1">
      <alignment horizontal="center" vertical="center"/>
    </xf>
    <xf numFmtId="0" fontId="8" fillId="2" borderId="0" xfId="0" applyFont="1" applyFill="1" applyAlignment="1" applyProtection="1">
      <alignment vertical="center"/>
      <protection locked="0"/>
    </xf>
    <xf numFmtId="0" fontId="8" fillId="2" borderId="0" xfId="0" applyFont="1" applyFill="1" applyAlignment="1" applyProtection="1">
      <alignment vertical="center" wrapText="1"/>
      <protection locked="0"/>
    </xf>
    <xf numFmtId="0" fontId="17" fillId="3" borderId="0" xfId="0" applyFont="1" applyFill="1" applyAlignment="1">
      <alignment horizontal="center" vertical="center" wrapText="1"/>
    </xf>
    <xf numFmtId="0" fontId="16" fillId="3" borderId="0" xfId="0" applyFont="1" applyFill="1" applyAlignment="1">
      <alignment horizontal="left" vertical="center" wrapText="1"/>
    </xf>
    <xf numFmtId="0" fontId="27" fillId="2" borderId="0" xfId="0" applyFont="1" applyFill="1" applyAlignment="1">
      <alignment vertical="center"/>
    </xf>
    <xf numFmtId="0" fontId="8" fillId="3" borderId="3" xfId="0" applyFont="1" applyFill="1" applyBorder="1" applyAlignment="1">
      <alignment horizontal="center" vertical="center" wrapText="1"/>
    </xf>
    <xf numFmtId="0" fontId="37" fillId="2" borderId="0" xfId="0" applyFont="1" applyFill="1" applyAlignment="1">
      <alignment vertical="center" wrapText="1"/>
    </xf>
    <xf numFmtId="0" fontId="8" fillId="0" borderId="0" xfId="0" applyFont="1" applyAlignment="1">
      <alignment horizontal="center" vertical="center" textRotation="90"/>
    </xf>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8" fillId="0" borderId="0" xfId="0" applyFont="1" applyAlignment="1">
      <alignment horizontal="left" vertical="center"/>
    </xf>
    <xf numFmtId="9" fontId="28" fillId="2" borderId="2" xfId="0" applyNumberFormat="1" applyFont="1" applyFill="1" applyBorder="1" applyAlignment="1">
      <alignment horizontal="center" vertical="center" wrapText="1"/>
    </xf>
    <xf numFmtId="9" fontId="28" fillId="2" borderId="0" xfId="0" applyNumberFormat="1" applyFont="1" applyFill="1" applyAlignment="1">
      <alignment horizontal="center" vertical="center" wrapText="1"/>
    </xf>
    <xf numFmtId="0" fontId="32" fillId="0" borderId="0" xfId="0" applyFont="1" applyAlignment="1">
      <alignment vertical="center" wrapText="1"/>
    </xf>
    <xf numFmtId="0" fontId="28" fillId="4" borderId="6" xfId="0" applyFont="1" applyFill="1" applyBorder="1" applyAlignment="1">
      <alignment horizontal="center" vertical="center"/>
    </xf>
    <xf numFmtId="0" fontId="8" fillId="9" borderId="2" xfId="0" applyFont="1" applyFill="1" applyBorder="1" applyAlignment="1">
      <alignment vertical="center"/>
    </xf>
    <xf numFmtId="0" fontId="8" fillId="6" borderId="2" xfId="0" applyFont="1" applyFill="1" applyBorder="1" applyAlignment="1">
      <alignment vertical="center"/>
    </xf>
    <xf numFmtId="0" fontId="28" fillId="9" borderId="2" xfId="0" applyFont="1" applyFill="1" applyBorder="1" applyAlignment="1">
      <alignment vertical="center"/>
    </xf>
    <xf numFmtId="0" fontId="28" fillId="6" borderId="2" xfId="0" applyFont="1" applyFill="1" applyBorder="1" applyAlignment="1">
      <alignment vertical="center"/>
    </xf>
    <xf numFmtId="0" fontId="28" fillId="3" borderId="2" xfId="0" applyFont="1" applyFill="1" applyBorder="1" applyAlignment="1">
      <alignment horizontal="center" vertical="center"/>
    </xf>
    <xf numFmtId="0" fontId="8" fillId="3" borderId="2" xfId="0" applyFont="1" applyFill="1" applyBorder="1" applyAlignment="1">
      <alignment vertical="center"/>
    </xf>
    <xf numFmtId="2" fontId="16" fillId="9" borderId="2" xfId="0" applyNumberFormat="1" applyFont="1" applyFill="1" applyBorder="1" applyAlignment="1">
      <alignment horizontal="center" vertical="center"/>
    </xf>
    <xf numFmtId="2" fontId="16" fillId="6" borderId="2" xfId="0" applyNumberFormat="1" applyFont="1" applyFill="1" applyBorder="1" applyAlignment="1">
      <alignment horizontal="center" vertical="center"/>
    </xf>
    <xf numFmtId="0" fontId="8" fillId="0" borderId="0" xfId="0" applyFont="1" applyAlignment="1">
      <alignment horizontal="center" vertical="center"/>
    </xf>
    <xf numFmtId="0" fontId="37" fillId="3" borderId="0" xfId="0" applyFont="1" applyFill="1" applyAlignment="1">
      <alignment horizontal="left" vertical="center" wrapText="1"/>
    </xf>
    <xf numFmtId="0" fontId="46" fillId="3" borderId="0" xfId="0" applyFont="1" applyFill="1" applyAlignment="1">
      <alignment horizontal="left" vertical="center" wrapText="1"/>
    </xf>
    <xf numFmtId="0" fontId="46" fillId="2" borderId="0" xfId="0" applyFont="1" applyFill="1" applyAlignment="1">
      <alignment horizontal="left" vertical="center" wrapText="1"/>
    </xf>
    <xf numFmtId="0" fontId="8" fillId="2" borderId="0" xfId="0" applyFont="1" applyFill="1" applyAlignment="1">
      <alignment horizontal="left" vertical="center"/>
    </xf>
    <xf numFmtId="0" fontId="37" fillId="2" borderId="0" xfId="0" applyFont="1" applyFill="1" applyAlignment="1">
      <alignment horizontal="left" vertical="center" wrapText="1"/>
    </xf>
    <xf numFmtId="0" fontId="8" fillId="2" borderId="0" xfId="0" applyFont="1" applyFill="1" applyAlignment="1">
      <alignment horizontal="right" vertical="center"/>
    </xf>
    <xf numFmtId="0" fontId="16" fillId="2" borderId="0" xfId="0" applyFont="1" applyFill="1" applyAlignment="1" applyProtection="1">
      <alignment horizontal="left" vertical="center"/>
      <protection locked="0"/>
    </xf>
    <xf numFmtId="0" fontId="8" fillId="2" borderId="0" xfId="0" applyFont="1" applyFill="1" applyAlignment="1" applyProtection="1">
      <alignment horizontal="left" vertical="center"/>
      <protection locked="0"/>
    </xf>
    <xf numFmtId="0" fontId="8" fillId="2" borderId="24" xfId="0" applyFont="1" applyFill="1" applyBorder="1" applyAlignment="1" applyProtection="1">
      <alignment horizontal="left" vertical="center"/>
      <protection locked="0"/>
    </xf>
    <xf numFmtId="0" fontId="8" fillId="11" borderId="2" xfId="0" applyFont="1" applyFill="1" applyBorder="1" applyAlignment="1" applyProtection="1">
      <alignment vertical="center"/>
      <protection locked="0"/>
    </xf>
    <xf numFmtId="0" fontId="8" fillId="11" borderId="2" xfId="0" applyFont="1" applyFill="1" applyBorder="1" applyAlignment="1">
      <alignment horizontal="left" vertical="center" wrapText="1"/>
    </xf>
    <xf numFmtId="0" fontId="16" fillId="2" borderId="0" xfId="0" applyFont="1" applyFill="1" applyAlignment="1">
      <alignment horizontal="left" vertical="center"/>
    </xf>
    <xf numFmtId="0" fontId="8" fillId="2" borderId="0" xfId="0" applyFont="1" applyFill="1" applyAlignment="1">
      <alignment horizontal="right" vertical="center" wrapText="1"/>
    </xf>
    <xf numFmtId="0" fontId="8" fillId="11" borderId="2" xfId="0" applyFont="1" applyFill="1" applyBorder="1" applyAlignment="1">
      <alignment horizontal="left" vertical="center"/>
    </xf>
    <xf numFmtId="0" fontId="32" fillId="2" borderId="0" xfId="0" applyFont="1" applyFill="1" applyAlignment="1">
      <alignment wrapText="1"/>
    </xf>
    <xf numFmtId="0" fontId="8" fillId="2" borderId="0" xfId="0" applyFont="1" applyFill="1"/>
    <xf numFmtId="0" fontId="8" fillId="0" borderId="0" xfId="0" applyFont="1"/>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2" borderId="0" xfId="0" applyFont="1" applyFill="1" applyAlignment="1">
      <alignment horizontal="left"/>
    </xf>
    <xf numFmtId="0" fontId="8" fillId="2" borderId="0" xfId="0" applyFont="1" applyFill="1" applyAlignment="1">
      <alignment horizontal="left" vertical="top" wrapText="1"/>
    </xf>
    <xf numFmtId="0" fontId="11" fillId="2" borderId="0" xfId="0" applyFont="1" applyFill="1" applyAlignment="1">
      <alignment horizontal="center" vertical="center" wrapText="1"/>
    </xf>
    <xf numFmtId="0" fontId="8" fillId="2" borderId="0" xfId="0" applyFont="1" applyFill="1" applyAlignment="1">
      <alignment horizontal="left" vertical="top"/>
    </xf>
    <xf numFmtId="0" fontId="16" fillId="2" borderId="0" xfId="0" applyFont="1" applyFill="1" applyAlignment="1">
      <alignment horizontal="left"/>
    </xf>
    <xf numFmtId="0" fontId="8" fillId="11" borderId="7" xfId="0" applyFont="1" applyFill="1" applyBorder="1" applyAlignment="1" applyProtection="1">
      <alignment horizontal="left" vertical="center"/>
      <protection locked="0"/>
    </xf>
    <xf numFmtId="0" fontId="8" fillId="11" borderId="8" xfId="0" applyFont="1" applyFill="1" applyBorder="1" applyAlignment="1" applyProtection="1">
      <alignment horizontal="left" vertical="center"/>
      <protection locked="0"/>
    </xf>
    <xf numFmtId="0" fontId="8" fillId="11" borderId="4" xfId="0" applyFont="1" applyFill="1" applyBorder="1" applyAlignment="1" applyProtection="1">
      <alignment horizontal="left" vertical="center"/>
      <protection locked="0"/>
    </xf>
    <xf numFmtId="0" fontId="3" fillId="0" borderId="0" xfId="0" applyFont="1" applyAlignment="1">
      <alignment horizontal="center" vertical="center" wrapText="1"/>
    </xf>
    <xf numFmtId="0" fontId="11" fillId="11" borderId="7" xfId="0" applyFont="1" applyFill="1" applyBorder="1" applyAlignment="1" applyProtection="1">
      <alignment horizontal="left" vertical="center"/>
      <protection locked="0"/>
    </xf>
    <xf numFmtId="0" fontId="11" fillId="11" borderId="8" xfId="0" applyFont="1" applyFill="1" applyBorder="1" applyAlignment="1" applyProtection="1">
      <alignment horizontal="left" vertical="center"/>
      <protection locked="0"/>
    </xf>
    <xf numFmtId="0" fontId="11" fillId="11" borderId="4" xfId="0" applyFont="1" applyFill="1" applyBorder="1" applyAlignment="1" applyProtection="1">
      <alignment horizontal="left" vertical="center"/>
      <protection locked="0"/>
    </xf>
    <xf numFmtId="0" fontId="16" fillId="3" borderId="0" xfId="0" applyFont="1" applyFill="1" applyAlignment="1">
      <alignment horizontal="left" vertical="center"/>
    </xf>
    <xf numFmtId="0" fontId="8" fillId="2" borderId="24" xfId="0" applyFont="1" applyFill="1" applyBorder="1" applyAlignment="1">
      <alignment horizontal="right" vertical="center" wrapText="1"/>
    </xf>
    <xf numFmtId="0" fontId="8" fillId="11" borderId="7" xfId="0" applyFont="1" applyFill="1" applyBorder="1" applyAlignment="1">
      <alignment horizontal="left" vertical="center"/>
    </xf>
    <xf numFmtId="0" fontId="8" fillId="11" borderId="8" xfId="0" applyFont="1" applyFill="1" applyBorder="1" applyAlignment="1">
      <alignment horizontal="left" vertical="center"/>
    </xf>
    <xf numFmtId="0" fontId="8" fillId="11" borderId="4" xfId="0" applyFont="1" applyFill="1" applyBorder="1" applyAlignment="1">
      <alignment horizontal="left" vertical="center"/>
    </xf>
    <xf numFmtId="0" fontId="8" fillId="11" borderId="7" xfId="0" applyFont="1" applyFill="1" applyBorder="1" applyAlignment="1">
      <alignment horizontal="left" vertical="center" wrapText="1"/>
    </xf>
    <xf numFmtId="0" fontId="8" fillId="11" borderId="8" xfId="0" applyFont="1" applyFill="1" applyBorder="1" applyAlignment="1">
      <alignment horizontal="left" vertical="center" wrapText="1"/>
    </xf>
    <xf numFmtId="0" fontId="8" fillId="11" borderId="4" xfId="0" applyFont="1" applyFill="1" applyBorder="1" applyAlignment="1">
      <alignment horizontal="left"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28" fillId="4" borderId="3" xfId="0" applyFont="1" applyFill="1" applyBorder="1" applyAlignment="1">
      <alignment horizontal="center" vertical="center"/>
    </xf>
    <xf numFmtId="0" fontId="28" fillId="4" borderId="6" xfId="0" applyFont="1" applyFill="1" applyBorder="1" applyAlignment="1">
      <alignment horizontal="center" vertical="center"/>
    </xf>
    <xf numFmtId="0" fontId="28" fillId="4" borderId="5" xfId="0" applyFont="1" applyFill="1" applyBorder="1" applyAlignment="1">
      <alignment horizontal="center" vertical="center"/>
    </xf>
    <xf numFmtId="0" fontId="8" fillId="4" borderId="3"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2" fontId="8" fillId="4" borderId="3" xfId="0" applyNumberFormat="1" applyFont="1" applyFill="1" applyBorder="1" applyAlignment="1">
      <alignment horizontal="center" vertical="center" wrapText="1"/>
    </xf>
    <xf numFmtId="2" fontId="8" fillId="4" borderId="5"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28" fillId="7" borderId="3" xfId="0" applyFont="1" applyFill="1" applyBorder="1" applyAlignment="1">
      <alignment horizontal="center" vertical="center"/>
    </xf>
    <xf numFmtId="0" fontId="28" fillId="7" borderId="6" xfId="0" applyFont="1" applyFill="1" applyBorder="1" applyAlignment="1">
      <alignment horizontal="center" vertical="center"/>
    </xf>
    <xf numFmtId="0" fontId="28" fillId="7" borderId="5" xfId="0" applyFont="1" applyFill="1" applyBorder="1" applyAlignment="1">
      <alignment horizontal="center" vertical="center"/>
    </xf>
    <xf numFmtId="2" fontId="8" fillId="7" borderId="3" xfId="0" applyNumberFormat="1" applyFont="1" applyFill="1" applyBorder="1" applyAlignment="1">
      <alignment horizontal="center" vertical="center" wrapText="1"/>
    </xf>
    <xf numFmtId="2" fontId="8" fillId="7" borderId="5"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0" xfId="0" applyFont="1" applyFill="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4" xfId="0" applyFont="1" applyBorder="1" applyAlignment="1">
      <alignment horizontal="left"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8"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5" xfId="0" applyFont="1" applyBorder="1" applyAlignment="1">
      <alignment horizontal="center" vertical="center"/>
    </xf>
    <xf numFmtId="0" fontId="16" fillId="0" borderId="2" xfId="0" applyFont="1" applyBorder="1" applyAlignment="1">
      <alignment horizontal="center" vertical="center" wrapText="1"/>
    </xf>
    <xf numFmtId="0" fontId="8" fillId="0" borderId="17" xfId="0" applyFont="1" applyBorder="1" applyAlignment="1">
      <alignment horizontal="left" vertical="center" wrapText="1"/>
    </xf>
    <xf numFmtId="0" fontId="8" fillId="0" borderId="9" xfId="0" applyFont="1" applyBorder="1" applyAlignment="1">
      <alignment horizontal="left" vertical="center" wrapText="1"/>
    </xf>
    <xf numFmtId="0" fontId="8" fillId="0" borderId="18" xfId="0" applyFont="1" applyBorder="1" applyAlignment="1">
      <alignment horizontal="left" vertical="center" wrapText="1"/>
    </xf>
    <xf numFmtId="0" fontId="8" fillId="0" borderId="14" xfId="0" applyFont="1" applyBorder="1" applyAlignment="1">
      <alignment horizontal="left"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34" fillId="2" borderId="1" xfId="0" applyFont="1" applyFill="1" applyBorder="1" applyAlignment="1">
      <alignment horizontal="left" vertical="center" wrapText="1"/>
    </xf>
    <xf numFmtId="0" fontId="11" fillId="2" borderId="0" xfId="0" applyFont="1" applyFill="1" applyAlignment="1">
      <alignment horizontal="left" vertical="center" wrapText="1"/>
    </xf>
    <xf numFmtId="0" fontId="13" fillId="2" borderId="0" xfId="0" applyFont="1" applyFill="1" applyAlignment="1">
      <alignment horizontal="left" vertical="center" wrapText="1"/>
    </xf>
    <xf numFmtId="0" fontId="13" fillId="2" borderId="0" xfId="0" applyFont="1" applyFill="1" applyAlignment="1">
      <alignment horizontal="center" vertical="center" wrapText="1"/>
    </xf>
    <xf numFmtId="0" fontId="16" fillId="3" borderId="0" xfId="0" applyFont="1" applyFill="1" applyAlignment="1">
      <alignment horizontal="center" vertical="center" wrapText="1"/>
    </xf>
    <xf numFmtId="0" fontId="9" fillId="0" borderId="15" xfId="0" applyFont="1" applyBorder="1" applyAlignment="1">
      <alignment horizontal="left" vertical="center" wrapText="1"/>
    </xf>
    <xf numFmtId="0" fontId="9" fillId="0" borderId="9"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2" borderId="0" xfId="0" applyFont="1" applyFill="1" applyAlignment="1">
      <alignment horizontal="center" vertical="center" wrapText="1"/>
    </xf>
    <xf numFmtId="0" fontId="8" fillId="0" borderId="15" xfId="0" applyFont="1" applyBorder="1" applyAlignment="1">
      <alignment vertical="center" wrapText="1"/>
    </xf>
    <xf numFmtId="0" fontId="8" fillId="0" borderId="9" xfId="0" applyFont="1" applyBorder="1" applyAlignment="1">
      <alignment vertical="center" wrapText="1"/>
    </xf>
    <xf numFmtId="0" fontId="8" fillId="0" borderId="16" xfId="0" applyFont="1" applyBorder="1" applyAlignment="1">
      <alignment vertical="center" wrapText="1"/>
    </xf>
    <xf numFmtId="0" fontId="8" fillId="0" borderId="14" xfId="0" applyFont="1" applyBorder="1" applyAlignment="1">
      <alignment vertical="center" wrapText="1"/>
    </xf>
    <xf numFmtId="164" fontId="28" fillId="4" borderId="3" xfId="0" applyNumberFormat="1" applyFont="1" applyFill="1" applyBorder="1" applyAlignment="1">
      <alignment horizontal="center" vertical="center" wrapText="1"/>
    </xf>
    <xf numFmtId="164" fontId="28" fillId="4" borderId="6" xfId="0" applyNumberFormat="1" applyFont="1" applyFill="1" applyBorder="1" applyAlignment="1">
      <alignment horizontal="center" vertical="center" wrapText="1"/>
    </xf>
    <xf numFmtId="164" fontId="28" fillId="7" borderId="3" xfId="0" applyNumberFormat="1" applyFont="1" applyFill="1" applyBorder="1" applyAlignment="1">
      <alignment horizontal="center" vertical="center" wrapText="1"/>
    </xf>
    <xf numFmtId="164" fontId="28" fillId="7" borderId="6" xfId="0" applyNumberFormat="1" applyFont="1" applyFill="1" applyBorder="1" applyAlignment="1">
      <alignment horizontal="center" vertical="center" wrapText="1"/>
    </xf>
    <xf numFmtId="164" fontId="28" fillId="7" borderId="5" xfId="0" applyNumberFormat="1" applyFont="1" applyFill="1" applyBorder="1" applyAlignment="1">
      <alignment horizontal="center"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9" fillId="0" borderId="15" xfId="0" applyFont="1" applyBorder="1" applyAlignment="1">
      <alignment vertical="center" wrapText="1"/>
    </xf>
    <xf numFmtId="0" fontId="9" fillId="0" borderId="9" xfId="0" applyFont="1" applyBorder="1" applyAlignment="1">
      <alignment vertical="center" wrapText="1"/>
    </xf>
    <xf numFmtId="0" fontId="9" fillId="0" borderId="16" xfId="0" applyFont="1" applyBorder="1" applyAlignment="1">
      <alignment vertical="center" wrapText="1"/>
    </xf>
    <xf numFmtId="0" fontId="9" fillId="0" borderId="14" xfId="0" applyFont="1" applyBorder="1" applyAlignment="1">
      <alignment vertical="center"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2" fontId="9" fillId="2" borderId="15" xfId="0" applyNumberFormat="1" applyFont="1" applyFill="1" applyBorder="1" applyAlignment="1">
      <alignment horizontal="left" vertical="center" wrapText="1"/>
    </xf>
    <xf numFmtId="2" fontId="9" fillId="2" borderId="9" xfId="0" applyNumberFormat="1" applyFont="1" applyFill="1" applyBorder="1" applyAlignment="1">
      <alignment horizontal="left" vertical="center" wrapText="1"/>
    </xf>
    <xf numFmtId="2" fontId="9" fillId="2" borderId="16" xfId="0" applyNumberFormat="1" applyFont="1" applyFill="1" applyBorder="1" applyAlignment="1">
      <alignment horizontal="left" vertical="center" wrapText="1"/>
    </xf>
    <xf numFmtId="2" fontId="9" fillId="2" borderId="14" xfId="0" applyNumberFormat="1" applyFont="1" applyFill="1" applyBorder="1" applyAlignment="1">
      <alignment horizontal="left" vertical="center" wrapText="1"/>
    </xf>
    <xf numFmtId="2" fontId="9" fillId="0" borderId="7" xfId="0" applyNumberFormat="1" applyFont="1" applyBorder="1" applyAlignment="1">
      <alignment horizontal="left" vertical="center" wrapText="1"/>
    </xf>
    <xf numFmtId="2" fontId="9" fillId="0" borderId="4" xfId="0" applyNumberFormat="1" applyFont="1" applyBorder="1" applyAlignment="1">
      <alignment horizontal="left" vertical="center" wrapText="1"/>
    </xf>
    <xf numFmtId="49" fontId="16" fillId="2" borderId="3" xfId="0" applyNumberFormat="1" applyFont="1" applyFill="1" applyBorder="1" applyAlignment="1">
      <alignment horizontal="center" vertical="center" wrapText="1"/>
    </xf>
    <xf numFmtId="49" fontId="16" fillId="2" borderId="6" xfId="0" applyNumberFormat="1" applyFont="1" applyFill="1" applyBorder="1" applyAlignment="1">
      <alignment horizontal="center" vertical="center" wrapText="1"/>
    </xf>
    <xf numFmtId="0" fontId="16" fillId="0" borderId="2" xfId="0" applyFont="1" applyBorder="1" applyAlignment="1">
      <alignment horizontal="center" vertical="center" wrapText="1" shrinkToFit="1"/>
    </xf>
    <xf numFmtId="2" fontId="9" fillId="0" borderId="15" xfId="0" applyNumberFormat="1" applyFont="1" applyBorder="1" applyAlignment="1">
      <alignment horizontal="left" vertical="center" wrapText="1"/>
    </xf>
    <xf numFmtId="2" fontId="9" fillId="0" borderId="9" xfId="0" applyNumberFormat="1" applyFont="1" applyBorder="1" applyAlignment="1">
      <alignment horizontal="left" vertical="center" wrapText="1"/>
    </xf>
    <xf numFmtId="2" fontId="9" fillId="0" borderId="16" xfId="0" applyNumberFormat="1" applyFont="1" applyBorder="1" applyAlignment="1">
      <alignment horizontal="left" vertical="center" wrapText="1"/>
    </xf>
    <xf numFmtId="2" fontId="9" fillId="0" borderId="14" xfId="0" applyNumberFormat="1" applyFont="1" applyBorder="1" applyAlignment="1">
      <alignment horizontal="left"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4" fillId="0" borderId="2" xfId="0" applyFont="1" applyBorder="1" applyAlignment="1">
      <alignment horizontal="center" vertical="center" wrapText="1"/>
    </xf>
    <xf numFmtId="0" fontId="8" fillId="2" borderId="15"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0" borderId="23" xfId="0" applyFont="1" applyBorder="1" applyAlignment="1">
      <alignment horizontal="left" vertical="center" wrapText="1"/>
    </xf>
    <xf numFmtId="0" fontId="8" fillId="0" borderId="0" xfId="0" applyFont="1" applyAlignment="1">
      <alignment horizontal="left" vertical="center" wrapText="1"/>
    </xf>
    <xf numFmtId="0" fontId="11" fillId="0" borderId="5" xfId="0" applyFont="1" applyBorder="1" applyAlignment="1">
      <alignment horizontal="center" vertical="center" wrapText="1"/>
    </xf>
    <xf numFmtId="0" fontId="9" fillId="0" borderId="2" xfId="0" applyFont="1" applyBorder="1" applyAlignment="1">
      <alignment horizontal="center" vertical="center" wrapText="1"/>
    </xf>
    <xf numFmtId="2" fontId="9" fillId="2" borderId="17" xfId="0" applyNumberFormat="1" applyFont="1" applyFill="1" applyBorder="1" applyAlignment="1">
      <alignment horizontal="left" vertical="center" wrapText="1"/>
    </xf>
    <xf numFmtId="2" fontId="9" fillId="2" borderId="18" xfId="0" applyNumberFormat="1" applyFont="1" applyFill="1" applyBorder="1" applyAlignment="1">
      <alignment horizontal="left"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28" fillId="4" borderId="2" xfId="0" applyFont="1" applyFill="1" applyBorder="1" applyAlignment="1" applyProtection="1">
      <alignment horizontal="center" vertical="center" wrapText="1"/>
      <protection locked="0"/>
    </xf>
    <xf numFmtId="0" fontId="28" fillId="7" borderId="2" xfId="0" applyFont="1" applyFill="1" applyBorder="1" applyAlignment="1" applyProtection="1">
      <alignment horizontal="center" vertical="center" wrapText="1"/>
      <protection locked="0"/>
    </xf>
    <xf numFmtId="0" fontId="28" fillId="4" borderId="3" xfId="0" applyFont="1" applyFill="1" applyBorder="1" applyAlignment="1" applyProtection="1">
      <alignment horizontal="center" vertical="center" wrapText="1"/>
      <protection locked="0"/>
    </xf>
    <xf numFmtId="0" fontId="28" fillId="4" borderId="6" xfId="0" applyFont="1" applyFill="1" applyBorder="1" applyAlignment="1" applyProtection="1">
      <alignment horizontal="center" vertical="center" wrapText="1"/>
      <protection locked="0"/>
    </xf>
    <xf numFmtId="0" fontId="28" fillId="4" borderId="5" xfId="0" applyFont="1" applyFill="1" applyBorder="1" applyAlignment="1" applyProtection="1">
      <alignment horizontal="center" vertical="center" wrapText="1"/>
      <protection locked="0"/>
    </xf>
    <xf numFmtId="0" fontId="8" fillId="0" borderId="24" xfId="0" applyFont="1" applyBorder="1" applyAlignment="1">
      <alignment horizontal="left"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3" borderId="2" xfId="0" applyFont="1" applyFill="1" applyBorder="1" applyAlignment="1">
      <alignment vertical="center" wrapText="1"/>
    </xf>
    <xf numFmtId="0" fontId="16" fillId="2" borderId="0" xfId="0" applyFont="1" applyFill="1" applyAlignment="1">
      <alignment horizontal="center" vertical="center" wrapText="1"/>
    </xf>
    <xf numFmtId="0" fontId="8" fillId="0" borderId="2" xfId="0" applyFont="1" applyBorder="1" applyAlignment="1">
      <alignment horizontal="left" vertical="center" wrapText="1"/>
    </xf>
    <xf numFmtId="0" fontId="9" fillId="0" borderId="23" xfId="0" applyFont="1" applyBorder="1" applyAlignment="1">
      <alignment horizontal="left" vertical="center" wrapText="1"/>
    </xf>
    <xf numFmtId="0" fontId="11" fillId="2" borderId="0" xfId="0" applyFont="1" applyFill="1" applyAlignment="1">
      <alignment horizontal="right" vertical="center" wrapText="1"/>
    </xf>
    <xf numFmtId="0" fontId="14" fillId="2" borderId="0" xfId="0" applyFont="1" applyFill="1" applyAlignment="1">
      <alignment horizontal="right" vertical="center" wrapText="1"/>
    </xf>
    <xf numFmtId="0" fontId="37" fillId="2" borderId="0" xfId="0" applyFont="1" applyFill="1" applyAlignment="1">
      <alignment horizontal="right" vertical="center" wrapText="1"/>
    </xf>
    <xf numFmtId="0" fontId="16" fillId="3" borderId="2"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28" fillId="7" borderId="3" xfId="0" applyFont="1" applyFill="1" applyBorder="1" applyAlignment="1" applyProtection="1">
      <alignment horizontal="center" vertical="center" wrapText="1"/>
      <protection locked="0"/>
    </xf>
    <xf numFmtId="0" fontId="28" fillId="7" borderId="6" xfId="0" applyFont="1" applyFill="1" applyBorder="1" applyAlignment="1" applyProtection="1">
      <alignment horizontal="center" vertical="center" wrapText="1"/>
      <protection locked="0"/>
    </xf>
    <xf numFmtId="0" fontId="28" fillId="7" borderId="5" xfId="0" applyFont="1" applyFill="1" applyBorder="1" applyAlignment="1" applyProtection="1">
      <alignment horizontal="center" vertical="center" wrapText="1"/>
      <protection locked="0"/>
    </xf>
    <xf numFmtId="0" fontId="8" fillId="2" borderId="15" xfId="0" applyFont="1" applyFill="1" applyBorder="1" applyAlignment="1">
      <alignment vertical="center" wrapText="1"/>
    </xf>
    <xf numFmtId="0" fontId="8" fillId="2" borderId="9" xfId="0" applyFont="1" applyFill="1" applyBorder="1" applyAlignment="1">
      <alignment vertical="center" wrapText="1"/>
    </xf>
    <xf numFmtId="0" fontId="8" fillId="2" borderId="16" xfId="0" applyFont="1" applyFill="1" applyBorder="1" applyAlignment="1">
      <alignment vertical="center" wrapText="1"/>
    </xf>
    <xf numFmtId="0" fontId="8" fillId="2" borderId="14" xfId="0" applyFont="1" applyFill="1" applyBorder="1" applyAlignment="1">
      <alignment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37" fillId="0" borderId="3"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16" xfId="0" applyFont="1" applyBorder="1" applyAlignment="1">
      <alignment horizontal="center" vertical="center" wrapText="1"/>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9" fillId="2" borderId="15"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28" fillId="7" borderId="3"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6" fillId="3" borderId="0" xfId="0" applyFont="1" applyFill="1" applyAlignment="1">
      <alignment horizontal="left" vertical="center" wrapText="1"/>
    </xf>
    <xf numFmtId="0" fontId="8" fillId="3" borderId="7"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6" fillId="2" borderId="2" xfId="0" applyFont="1" applyFill="1" applyBorder="1" applyAlignment="1">
      <alignment horizontal="center" vertical="center" wrapText="1" shrinkToFit="1"/>
    </xf>
    <xf numFmtId="0" fontId="16" fillId="2" borderId="4" xfId="0" applyFont="1" applyFill="1" applyBorder="1" applyAlignment="1">
      <alignment horizontal="center" vertical="center" wrapText="1" shrinkToFit="1"/>
    </xf>
    <xf numFmtId="0" fontId="16" fillId="2" borderId="3" xfId="0" applyFont="1" applyFill="1" applyBorder="1" applyAlignment="1">
      <alignment horizontal="center" vertical="center" wrapText="1" shrinkToFit="1"/>
    </xf>
    <xf numFmtId="0" fontId="16" fillId="2" borderId="6" xfId="0" applyFont="1" applyFill="1" applyBorder="1" applyAlignment="1">
      <alignment horizontal="center" vertical="center" wrapText="1" shrinkToFit="1"/>
    </xf>
    <xf numFmtId="0" fontId="11" fillId="2" borderId="5"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3" fillId="0" borderId="15" xfId="0" applyFont="1" applyBorder="1" applyAlignment="1">
      <alignment horizontal="left" vertical="center"/>
    </xf>
    <xf numFmtId="0" fontId="13" fillId="0" borderId="9" xfId="0" applyFont="1" applyBorder="1" applyAlignment="1">
      <alignment horizontal="left" vertical="center"/>
    </xf>
    <xf numFmtId="0" fontId="13" fillId="0" borderId="16" xfId="0" applyFont="1" applyBorder="1" applyAlignment="1">
      <alignment horizontal="left" vertical="center"/>
    </xf>
    <xf numFmtId="0" fontId="13" fillId="0" borderId="14" xfId="0" applyFont="1" applyBorder="1" applyAlignment="1">
      <alignment horizontal="left" vertical="center"/>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0" fillId="2" borderId="2" xfId="0" applyFill="1" applyBorder="1" applyAlignment="1">
      <alignment horizontal="left" vertical="center" wrapText="1"/>
    </xf>
    <xf numFmtId="0" fontId="3" fillId="2" borderId="0" xfId="0" applyFont="1" applyFill="1" applyAlignment="1">
      <alignment horizontal="left" vertical="center" wrapText="1"/>
    </xf>
    <xf numFmtId="2" fontId="2" fillId="5" borderId="19" xfId="0" applyNumberFormat="1" applyFont="1" applyFill="1" applyBorder="1" applyAlignment="1">
      <alignment horizontal="center" vertical="center"/>
    </xf>
    <xf numFmtId="2" fontId="2" fillId="5" borderId="20" xfId="0" applyNumberFormat="1" applyFont="1" applyFill="1" applyBorder="1" applyAlignment="1">
      <alignment horizontal="center" vertical="center"/>
    </xf>
    <xf numFmtId="2" fontId="2" fillId="5" borderId="21" xfId="0" applyNumberFormat="1" applyFont="1" applyFill="1" applyBorder="1" applyAlignment="1">
      <alignment horizontal="center" vertical="center"/>
    </xf>
    <xf numFmtId="0" fontId="15" fillId="2" borderId="0" xfId="0" applyFont="1" applyFill="1" applyAlignment="1">
      <alignment horizontal="center" vertical="center" wrapText="1"/>
    </xf>
    <xf numFmtId="0" fontId="15" fillId="2" borderId="0" xfId="0" applyFont="1" applyFill="1" applyAlignment="1">
      <alignment horizontal="right" vertical="center" wrapText="1"/>
    </xf>
    <xf numFmtId="0" fontId="6" fillId="2" borderId="0" xfId="0" applyFont="1" applyFill="1" applyAlignment="1">
      <alignment horizontal="right" vertical="center" wrapText="1"/>
    </xf>
    <xf numFmtId="0" fontId="20" fillId="2" borderId="1" xfId="0" applyFont="1" applyFill="1" applyBorder="1" applyAlignment="1">
      <alignment horizontal="left" vertical="center" wrapText="1"/>
    </xf>
    <xf numFmtId="0" fontId="4" fillId="8" borderId="0" xfId="0" applyFont="1" applyFill="1" applyAlignment="1">
      <alignment horizontal="left" vertical="center"/>
    </xf>
    <xf numFmtId="0" fontId="0" fillId="2" borderId="0" xfId="0" applyFill="1" applyAlignment="1">
      <alignment horizontal="left" vertical="center" wrapText="1"/>
    </xf>
    <xf numFmtId="0" fontId="0" fillId="7" borderId="25" xfId="0" applyFill="1" applyBorder="1" applyAlignment="1">
      <alignment horizontal="center" vertical="center"/>
    </xf>
    <xf numFmtId="0" fontId="0" fillId="7" borderId="26" xfId="0" applyFill="1" applyBorder="1" applyAlignment="1">
      <alignment horizontal="center" vertical="center"/>
    </xf>
    <xf numFmtId="0" fontId="0" fillId="7" borderId="27" xfId="0" applyFill="1" applyBorder="1" applyAlignment="1">
      <alignment horizontal="center" vertical="center"/>
    </xf>
    <xf numFmtId="0" fontId="1" fillId="4" borderId="25" xfId="0" applyFont="1" applyFill="1" applyBorder="1" applyAlignment="1">
      <alignment horizontal="center" vertical="center"/>
    </xf>
    <xf numFmtId="0" fontId="1" fillId="4" borderId="26" xfId="0" applyFont="1" applyFill="1" applyBorder="1" applyAlignment="1">
      <alignment horizontal="center" vertical="center"/>
    </xf>
    <xf numFmtId="0" fontId="1" fillId="4" borderId="27" xfId="0" applyFont="1" applyFill="1" applyBorder="1" applyAlignment="1">
      <alignment horizontal="center" vertical="center"/>
    </xf>
    <xf numFmtId="0" fontId="8" fillId="9" borderId="2" xfId="0" applyFont="1" applyFill="1" applyBorder="1" applyAlignment="1" applyProtection="1">
      <alignment vertical="center" wrapText="1"/>
      <protection locked="0"/>
    </xf>
    <xf numFmtId="0" fontId="14" fillId="9" borderId="2" xfId="0" applyFont="1" applyFill="1" applyBorder="1" applyAlignment="1" applyProtection="1">
      <alignment vertical="center" wrapText="1"/>
      <protection locked="0"/>
    </xf>
    <xf numFmtId="0" fontId="14" fillId="9" borderId="4" xfId="0" applyFont="1" applyFill="1" applyBorder="1" applyAlignment="1" applyProtection="1">
      <alignment horizontal="center" vertical="center" wrapText="1"/>
      <protection locked="0"/>
    </xf>
    <xf numFmtId="0" fontId="14" fillId="7" borderId="2" xfId="0" applyFont="1" applyFill="1" applyBorder="1" applyAlignment="1" applyProtection="1">
      <alignment horizontal="center" vertical="center" wrapText="1"/>
      <protection locked="0"/>
    </xf>
    <xf numFmtId="0" fontId="11" fillId="9" borderId="2" xfId="0" applyFont="1" applyFill="1" applyBorder="1" applyAlignment="1" applyProtection="1">
      <alignment horizontal="center" vertical="center" wrapText="1"/>
      <protection locked="0"/>
    </xf>
    <xf numFmtId="0" fontId="9" fillId="9" borderId="2" xfId="0" applyFont="1" applyFill="1" applyBorder="1" applyAlignment="1" applyProtection="1">
      <alignment horizontal="center" vertical="center" wrapText="1"/>
      <protection locked="0"/>
    </xf>
    <xf numFmtId="0" fontId="11" fillId="7" borderId="2"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protection locked="0"/>
    </xf>
    <xf numFmtId="0" fontId="8" fillId="9" borderId="2" xfId="0" applyFont="1" applyFill="1" applyBorder="1" applyAlignment="1" applyProtection="1">
      <alignment horizontal="center" vertical="center"/>
      <protection locked="0"/>
    </xf>
    <xf numFmtId="0" fontId="9" fillId="7" borderId="2"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FF6600"/>
      <color rgb="FFE0C5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508000</xdr:colOff>
      <xdr:row>0</xdr:row>
      <xdr:rowOff>0</xdr:rowOff>
    </xdr:from>
    <xdr:to>
      <xdr:col>3</xdr:col>
      <xdr:colOff>244475</xdr:colOff>
      <xdr:row>7</xdr:row>
      <xdr:rowOff>154894</xdr:rowOff>
    </xdr:to>
    <xdr:pic>
      <xdr:nvPicPr>
        <xdr:cNvPr id="3" name="Imagem 2">
          <a:extLst>
            <a:ext uri="{FF2B5EF4-FFF2-40B4-BE49-F238E27FC236}">
              <a16:creationId xmlns:a16="http://schemas.microsoft.com/office/drawing/2014/main" id="{F01F5B53-F502-4D77-8BCA-F2C97DB305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0" y="0"/>
          <a:ext cx="1555750" cy="1258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1943048</xdr:colOff>
      <xdr:row>2</xdr:row>
      <xdr:rowOff>66483</xdr:rowOff>
    </xdr:to>
    <xdr:pic>
      <xdr:nvPicPr>
        <xdr:cNvPr id="2" name="Imagem 1">
          <a:extLst>
            <a:ext uri="{FF2B5EF4-FFF2-40B4-BE49-F238E27FC236}">
              <a16:creationId xmlns:a16="http://schemas.microsoft.com/office/drawing/2014/main" id="{F2F75F30-A716-4EF2-BD38-6C0EF884D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84150"/>
          <a:ext cx="1943048" cy="15682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91818</xdr:colOff>
      <xdr:row>7</xdr:row>
      <xdr:rowOff>166195</xdr:rowOff>
    </xdr:to>
    <xdr:pic>
      <xdr:nvPicPr>
        <xdr:cNvPr id="2" name="Imagem 1">
          <a:extLst>
            <a:ext uri="{FF2B5EF4-FFF2-40B4-BE49-F238E27FC236}">
              <a16:creationId xmlns:a16="http://schemas.microsoft.com/office/drawing/2014/main" id="{D70D8004-A5CA-4354-A465-408648B675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1381125" cy="1231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529661</xdr:colOff>
      <xdr:row>10</xdr:row>
      <xdr:rowOff>14396</xdr:rowOff>
    </xdr:to>
    <xdr:pic>
      <xdr:nvPicPr>
        <xdr:cNvPr id="2" name="Imagem 1">
          <a:extLst>
            <a:ext uri="{FF2B5EF4-FFF2-40B4-BE49-F238E27FC236}">
              <a16:creationId xmlns:a16="http://schemas.microsoft.com/office/drawing/2014/main" id="{3C169007-260E-4BF3-AF12-698342A28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871" y="194597"/>
          <a:ext cx="1943048" cy="15682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326684</xdr:colOff>
      <xdr:row>9</xdr:row>
      <xdr:rowOff>91657</xdr:rowOff>
    </xdr:to>
    <xdr:pic>
      <xdr:nvPicPr>
        <xdr:cNvPr id="2" name="Imagem 1">
          <a:extLst>
            <a:ext uri="{FF2B5EF4-FFF2-40B4-BE49-F238E27FC236}">
              <a16:creationId xmlns:a16="http://schemas.microsoft.com/office/drawing/2014/main" id="{65936A5B-C65D-4641-AA6D-A232411B50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0303" y="182803"/>
          <a:ext cx="1943048" cy="15682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454839</xdr:colOff>
      <xdr:row>9</xdr:row>
      <xdr:rowOff>33867</xdr:rowOff>
    </xdr:to>
    <xdr:pic>
      <xdr:nvPicPr>
        <xdr:cNvPr id="3" name="Imagem 2">
          <a:extLst>
            <a:ext uri="{FF2B5EF4-FFF2-40B4-BE49-F238E27FC236}">
              <a16:creationId xmlns:a16="http://schemas.microsoft.com/office/drawing/2014/main" id="{4793948F-F8F7-4DDD-93B5-89653417C9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758" y="192424"/>
          <a:ext cx="1943048" cy="15682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638989</xdr:colOff>
      <xdr:row>9</xdr:row>
      <xdr:rowOff>78317</xdr:rowOff>
    </xdr:to>
    <xdr:pic>
      <xdr:nvPicPr>
        <xdr:cNvPr id="2" name="Imagem 1">
          <a:extLst>
            <a:ext uri="{FF2B5EF4-FFF2-40B4-BE49-F238E27FC236}">
              <a16:creationId xmlns:a16="http://schemas.microsoft.com/office/drawing/2014/main" id="{79CADCCC-B68F-4CBA-9ADF-DC2C8ABFFE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950" y="196850"/>
          <a:ext cx="1947089" cy="15959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0Identifica&#231;&#227;o"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0Componente%20Forma&#231;&#227;o,%20Gr%20e%20Ti"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Componente%20T&#233;cnico-Cient&#237;fica"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4.Componente%20Pedag&#243;gica"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5.Componente%20Prof.%20e%20Organ"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6.%20Pontua&#231;&#227;o%20Total"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Regras%20de%20Preenchiment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Componente Prof"/>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ras de Preenchimento"/>
    </sheetNames>
    <sheetDataSet>
      <sheetData sheetId="0" refreshError="1"/>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23"/>
  <sheetViews>
    <sheetView zoomScale="110" zoomScaleNormal="110" workbookViewId="0">
      <selection activeCell="C5" sqref="C5:L5"/>
    </sheetView>
  </sheetViews>
  <sheetFormatPr defaultColWidth="9.1796875" defaultRowHeight="13"/>
  <cols>
    <col min="1" max="16384" width="9.1796875" style="233"/>
  </cols>
  <sheetData>
    <row r="1" spans="1:18" s="10" customFormat="1">
      <c r="A1" s="7"/>
      <c r="C1" s="27"/>
      <c r="D1" s="29"/>
      <c r="E1" s="27"/>
      <c r="F1" s="27"/>
      <c r="G1" s="27"/>
      <c r="H1" s="27"/>
      <c r="I1" s="9"/>
      <c r="J1" s="22"/>
      <c r="K1" s="231"/>
    </row>
    <row r="2" spans="1:18" s="10" customFormat="1">
      <c r="A2" s="7"/>
      <c r="C2" s="27"/>
      <c r="D2" s="29"/>
      <c r="E2" s="27"/>
      <c r="F2" s="27"/>
      <c r="G2" s="27"/>
      <c r="H2" s="27"/>
      <c r="I2" s="9"/>
      <c r="J2" s="22"/>
      <c r="K2" s="231"/>
    </row>
    <row r="3" spans="1:18" s="10" customFormat="1">
      <c r="A3" s="7"/>
      <c r="C3" s="238" t="s">
        <v>0</v>
      </c>
      <c r="D3" s="238"/>
      <c r="E3" s="238"/>
      <c r="F3" s="238"/>
      <c r="G3" s="238"/>
      <c r="H3" s="238"/>
      <c r="I3" s="238"/>
      <c r="J3" s="238"/>
      <c r="K3" s="238"/>
      <c r="L3" s="238"/>
    </row>
    <row r="4" spans="1:18" s="10" customFormat="1">
      <c r="A4" s="7"/>
      <c r="C4" s="29"/>
      <c r="D4" s="29"/>
      <c r="E4" s="29"/>
      <c r="F4" s="29"/>
      <c r="G4" s="29"/>
      <c r="H4" s="27"/>
      <c r="I4" s="29"/>
      <c r="J4" s="29"/>
      <c r="K4" s="50"/>
      <c r="L4" s="29"/>
    </row>
    <row r="5" spans="1:18" s="10" customFormat="1">
      <c r="A5" s="7"/>
      <c r="C5" s="238" t="s">
        <v>120</v>
      </c>
      <c r="D5" s="238"/>
      <c r="E5" s="238"/>
      <c r="F5" s="238"/>
      <c r="G5" s="238"/>
      <c r="H5" s="238"/>
      <c r="I5" s="238"/>
      <c r="J5" s="238"/>
      <c r="K5" s="238"/>
      <c r="L5" s="238"/>
    </row>
    <row r="6" spans="1:18" s="10" customFormat="1">
      <c r="A6" s="7"/>
      <c r="C6" s="29"/>
      <c r="D6" s="29"/>
      <c r="E6" s="29"/>
      <c r="F6" s="29"/>
      <c r="G6" s="29"/>
      <c r="H6" s="27"/>
      <c r="I6" s="29"/>
      <c r="J6" s="29"/>
      <c r="K6" s="50"/>
      <c r="L6" s="29"/>
    </row>
    <row r="7" spans="1:18">
      <c r="A7" s="232"/>
      <c r="B7" s="232"/>
      <c r="C7" s="232"/>
      <c r="D7" s="232"/>
      <c r="E7" s="232"/>
      <c r="F7" s="232"/>
      <c r="G7" s="232"/>
      <c r="H7" s="232"/>
      <c r="I7" s="232"/>
      <c r="J7" s="232"/>
      <c r="K7" s="232"/>
      <c r="L7" s="232"/>
      <c r="M7" s="232"/>
      <c r="N7" s="232"/>
      <c r="O7" s="232"/>
      <c r="P7" s="232"/>
      <c r="Q7" s="232"/>
      <c r="R7" s="232"/>
    </row>
    <row r="8" spans="1:18">
      <c r="A8" s="232"/>
      <c r="B8" s="232"/>
      <c r="C8" s="240" t="s">
        <v>270</v>
      </c>
      <c r="D8" s="240"/>
      <c r="E8" s="240"/>
      <c r="F8" s="240"/>
      <c r="G8" s="240"/>
      <c r="H8" s="240"/>
      <c r="I8" s="240"/>
      <c r="J8" s="240"/>
      <c r="K8" s="240"/>
      <c r="L8" s="240"/>
      <c r="M8" s="240"/>
      <c r="N8" s="240"/>
      <c r="O8" s="240"/>
      <c r="P8" s="232"/>
      <c r="Q8" s="232"/>
      <c r="R8" s="232"/>
    </row>
    <row r="9" spans="1:18">
      <c r="A9" s="232"/>
      <c r="B9" s="232"/>
      <c r="C9" s="232"/>
      <c r="D9" s="232"/>
      <c r="E9" s="232"/>
      <c r="F9" s="232"/>
      <c r="G9" s="232"/>
      <c r="H9" s="232"/>
      <c r="I9" s="232"/>
      <c r="J9" s="232"/>
      <c r="K9" s="232"/>
      <c r="L9" s="232"/>
      <c r="M9" s="232"/>
      <c r="N9" s="232"/>
      <c r="O9" s="232"/>
      <c r="P9" s="232"/>
      <c r="Q9" s="232"/>
      <c r="R9" s="232"/>
    </row>
    <row r="10" spans="1:18">
      <c r="A10" s="232"/>
      <c r="B10" s="232"/>
      <c r="C10" s="239" t="s">
        <v>406</v>
      </c>
      <c r="D10" s="239"/>
      <c r="E10" s="239"/>
      <c r="F10" s="239"/>
      <c r="G10" s="239"/>
      <c r="H10" s="239"/>
      <c r="I10" s="239"/>
      <c r="J10" s="239"/>
      <c r="K10" s="239"/>
      <c r="L10" s="239"/>
      <c r="M10" s="239"/>
      <c r="N10" s="239"/>
      <c r="O10" s="239"/>
      <c r="P10" s="232"/>
      <c r="Q10" s="232"/>
      <c r="R10" s="232"/>
    </row>
    <row r="11" spans="1:18" ht="33" customHeight="1">
      <c r="A11" s="232"/>
      <c r="B11" s="232"/>
      <c r="C11" s="237" t="s">
        <v>429</v>
      </c>
      <c r="D11" s="237"/>
      <c r="E11" s="237"/>
      <c r="F11" s="237"/>
      <c r="G11" s="237"/>
      <c r="H11" s="237"/>
      <c r="I11" s="237"/>
      <c r="J11" s="237"/>
      <c r="K11" s="237"/>
      <c r="L11" s="237"/>
      <c r="M11" s="237"/>
      <c r="N11" s="237"/>
      <c r="O11" s="237"/>
      <c r="P11" s="232"/>
      <c r="Q11" s="232"/>
      <c r="R11" s="232"/>
    </row>
    <row r="12" spans="1:18" ht="33" customHeight="1">
      <c r="A12" s="232"/>
      <c r="B12" s="232"/>
      <c r="C12" s="237" t="s">
        <v>407</v>
      </c>
      <c r="D12" s="237"/>
      <c r="E12" s="237"/>
      <c r="F12" s="237"/>
      <c r="G12" s="237"/>
      <c r="H12" s="237"/>
      <c r="I12" s="237"/>
      <c r="J12" s="237"/>
      <c r="K12" s="237"/>
      <c r="L12" s="237"/>
      <c r="M12" s="237"/>
      <c r="N12" s="237"/>
      <c r="O12" s="237"/>
      <c r="P12" s="232"/>
      <c r="Q12" s="232"/>
      <c r="R12" s="232"/>
    </row>
    <row r="13" spans="1:18" ht="33" customHeight="1">
      <c r="A13" s="232"/>
      <c r="B13" s="232"/>
      <c r="C13" s="237" t="s">
        <v>408</v>
      </c>
      <c r="D13" s="237"/>
      <c r="E13" s="237"/>
      <c r="F13" s="237"/>
      <c r="G13" s="237"/>
      <c r="H13" s="237"/>
      <c r="I13" s="237"/>
      <c r="J13" s="237"/>
      <c r="K13" s="237"/>
      <c r="L13" s="237"/>
      <c r="M13" s="237"/>
      <c r="N13" s="237"/>
      <c r="O13" s="237"/>
      <c r="P13" s="232"/>
      <c r="Q13" s="232"/>
      <c r="R13" s="232"/>
    </row>
    <row r="14" spans="1:18" ht="33.75" customHeight="1">
      <c r="A14" s="232"/>
      <c r="B14" s="232"/>
      <c r="C14" s="237" t="s">
        <v>409</v>
      </c>
      <c r="D14" s="237"/>
      <c r="E14" s="237"/>
      <c r="F14" s="237"/>
      <c r="G14" s="237"/>
      <c r="H14" s="237"/>
      <c r="I14" s="237"/>
      <c r="J14" s="237"/>
      <c r="K14" s="237"/>
      <c r="L14" s="237"/>
      <c r="M14" s="237"/>
      <c r="N14" s="237"/>
      <c r="O14" s="237"/>
      <c r="P14" s="232"/>
      <c r="Q14" s="232"/>
      <c r="R14" s="232"/>
    </row>
    <row r="15" spans="1:18" ht="44.25" customHeight="1">
      <c r="A15" s="232"/>
      <c r="B15" s="232"/>
      <c r="C15" s="237" t="s">
        <v>410</v>
      </c>
      <c r="D15" s="237"/>
      <c r="E15" s="237"/>
      <c r="F15" s="237"/>
      <c r="G15" s="237"/>
      <c r="H15" s="237"/>
      <c r="I15" s="237"/>
      <c r="J15" s="237"/>
      <c r="K15" s="237"/>
      <c r="L15" s="237"/>
      <c r="M15" s="237"/>
      <c r="N15" s="237"/>
      <c r="O15" s="237"/>
      <c r="P15" s="232"/>
      <c r="Q15" s="232"/>
      <c r="R15" s="232"/>
    </row>
    <row r="16" spans="1:18" ht="19" customHeight="1">
      <c r="A16" s="232"/>
      <c r="B16" s="232"/>
      <c r="C16" s="239" t="s">
        <v>411</v>
      </c>
      <c r="D16" s="239"/>
      <c r="E16" s="239"/>
      <c r="F16" s="239"/>
      <c r="G16" s="239"/>
      <c r="H16" s="239"/>
      <c r="I16" s="239"/>
      <c r="J16" s="239"/>
      <c r="K16" s="239"/>
      <c r="L16" s="239"/>
      <c r="M16" s="239"/>
      <c r="N16" s="239"/>
      <c r="O16" s="239"/>
      <c r="P16" s="232"/>
      <c r="Q16" s="232"/>
      <c r="R16" s="232"/>
    </row>
    <row r="17" spans="1:18" ht="31" customHeight="1">
      <c r="A17" s="232"/>
      <c r="B17" s="232"/>
      <c r="C17" s="237" t="s">
        <v>412</v>
      </c>
      <c r="D17" s="237"/>
      <c r="E17" s="237"/>
      <c r="F17" s="237"/>
      <c r="G17" s="237"/>
      <c r="H17" s="237"/>
      <c r="I17" s="237"/>
      <c r="J17" s="237"/>
      <c r="K17" s="237"/>
      <c r="L17" s="237"/>
      <c r="M17" s="237"/>
      <c r="N17" s="237"/>
      <c r="O17" s="237"/>
      <c r="P17" s="232"/>
      <c r="Q17" s="232"/>
      <c r="R17" s="232"/>
    </row>
    <row r="18" spans="1:18" ht="45" customHeight="1">
      <c r="A18" s="232"/>
      <c r="B18" s="232"/>
      <c r="C18" s="237" t="s">
        <v>413</v>
      </c>
      <c r="D18" s="237"/>
      <c r="E18" s="237"/>
      <c r="F18" s="237"/>
      <c r="G18" s="237"/>
      <c r="H18" s="237"/>
      <c r="I18" s="237"/>
      <c r="J18" s="237"/>
      <c r="K18" s="237"/>
      <c r="L18" s="237"/>
      <c r="M18" s="237"/>
      <c r="N18" s="237"/>
      <c r="O18" s="237"/>
      <c r="P18" s="232"/>
      <c r="Q18" s="232"/>
      <c r="R18" s="232"/>
    </row>
    <row r="19" spans="1:18">
      <c r="A19" s="232"/>
      <c r="B19" s="232"/>
      <c r="C19" s="236" t="s">
        <v>414</v>
      </c>
      <c r="D19" s="236"/>
      <c r="E19" s="236"/>
      <c r="F19" s="236"/>
      <c r="G19" s="236"/>
      <c r="H19" s="236"/>
      <c r="I19" s="236"/>
      <c r="J19" s="236"/>
      <c r="K19" s="236"/>
      <c r="L19" s="236"/>
      <c r="M19" s="236"/>
      <c r="N19" s="236"/>
      <c r="O19" s="236"/>
      <c r="P19" s="232"/>
      <c r="Q19" s="232"/>
      <c r="R19" s="232"/>
    </row>
    <row r="20" spans="1:18">
      <c r="A20" s="232"/>
      <c r="B20" s="232"/>
      <c r="C20" s="232"/>
      <c r="D20" s="232"/>
      <c r="E20" s="232"/>
      <c r="F20" s="232"/>
      <c r="G20" s="232"/>
      <c r="H20" s="232"/>
      <c r="I20" s="232"/>
      <c r="J20" s="232"/>
      <c r="K20" s="232"/>
      <c r="L20" s="232"/>
      <c r="M20" s="232"/>
      <c r="N20" s="232"/>
      <c r="O20" s="232"/>
      <c r="P20" s="232"/>
      <c r="Q20" s="232"/>
      <c r="R20" s="232"/>
    </row>
    <row r="21" spans="1:18">
      <c r="A21" s="232"/>
      <c r="B21" s="232"/>
      <c r="C21" s="232"/>
      <c r="D21" s="232"/>
      <c r="E21" s="232"/>
      <c r="F21" s="232"/>
      <c r="G21" s="232"/>
      <c r="H21" s="232"/>
      <c r="I21" s="232"/>
      <c r="J21" s="232"/>
      <c r="K21" s="232"/>
      <c r="L21" s="232"/>
      <c r="M21" s="232"/>
      <c r="N21" s="232"/>
      <c r="O21" s="232"/>
      <c r="P21" s="232"/>
      <c r="Q21" s="232"/>
      <c r="R21" s="232"/>
    </row>
    <row r="22" spans="1:18">
      <c r="A22" s="232"/>
      <c r="B22" s="232"/>
      <c r="C22" s="232"/>
      <c r="D22" s="232"/>
      <c r="E22" s="232"/>
      <c r="F22" s="232"/>
      <c r="G22" s="232"/>
      <c r="H22" s="232"/>
      <c r="I22" s="232"/>
      <c r="J22" s="232"/>
      <c r="K22" s="232"/>
      <c r="L22" s="232"/>
      <c r="M22" s="232"/>
      <c r="N22" s="232"/>
      <c r="O22" s="232"/>
      <c r="P22" s="232"/>
      <c r="Q22" s="232"/>
      <c r="R22" s="232"/>
    </row>
    <row r="23" spans="1:18">
      <c r="A23" s="232"/>
      <c r="B23" s="232"/>
      <c r="C23" s="232"/>
      <c r="D23" s="232"/>
      <c r="E23" s="232"/>
      <c r="F23" s="232"/>
      <c r="G23" s="232"/>
      <c r="H23" s="232"/>
      <c r="I23" s="232"/>
      <c r="J23" s="232"/>
      <c r="K23" s="232"/>
      <c r="L23" s="232"/>
      <c r="M23" s="232"/>
      <c r="N23" s="232"/>
      <c r="O23" s="232"/>
      <c r="P23" s="232"/>
      <c r="Q23" s="232"/>
      <c r="R23" s="232"/>
    </row>
  </sheetData>
  <sheetProtection password="B52E" sheet="1" objects="1" scenarios="1"/>
  <mergeCells count="13">
    <mergeCell ref="C19:O19"/>
    <mergeCell ref="C13:O13"/>
    <mergeCell ref="C12:O12"/>
    <mergeCell ref="C3:L3"/>
    <mergeCell ref="C5:L5"/>
    <mergeCell ref="C10:O10"/>
    <mergeCell ref="C8:O8"/>
    <mergeCell ref="C11:O11"/>
    <mergeCell ref="C14:O14"/>
    <mergeCell ref="C15:O15"/>
    <mergeCell ref="C16:O16"/>
    <mergeCell ref="C17:O17"/>
    <mergeCell ref="C18:O18"/>
  </mergeCells>
  <pageMargins left="0.7" right="0.7" top="0.75" bottom="0.75" header="0.3" footer="0.3"/>
  <pageSetup paperSize="9"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J44"/>
  <sheetViews>
    <sheetView tabSelected="1" zoomScale="96" zoomScaleNormal="96" workbookViewId="0">
      <selection activeCell="C9" sqref="C9:E9"/>
    </sheetView>
  </sheetViews>
  <sheetFormatPr defaultColWidth="8.81640625" defaultRowHeight="14.5"/>
  <cols>
    <col min="1" max="1" width="3.453125" style="126" customWidth="1"/>
    <col min="2" max="2" width="41.6328125" style="126" customWidth="1"/>
    <col min="3" max="3" width="42.453125" style="126" customWidth="1"/>
    <col min="4" max="4" width="18.36328125" style="126" customWidth="1"/>
    <col min="5" max="5" width="16" style="126" customWidth="1"/>
    <col min="6" max="6" width="18.36328125" style="126" customWidth="1"/>
    <col min="7" max="8" width="16" style="126" customWidth="1"/>
    <col min="9" max="9" width="24" style="126" customWidth="1"/>
    <col min="10" max="10" width="8" style="126" customWidth="1"/>
    <col min="11" max="256" width="8.81640625" style="1"/>
    <col min="257" max="257" width="29.6328125" style="1" customWidth="1"/>
    <col min="258" max="258" width="39.36328125" style="1" customWidth="1"/>
    <col min="259" max="263" width="16" style="1" customWidth="1"/>
    <col min="264" max="264" width="24" style="1" customWidth="1"/>
    <col min="265" max="512" width="8.81640625" style="1"/>
    <col min="513" max="513" width="29.6328125" style="1" customWidth="1"/>
    <col min="514" max="514" width="39.36328125" style="1" customWidth="1"/>
    <col min="515" max="519" width="16" style="1" customWidth="1"/>
    <col min="520" max="520" width="24" style="1" customWidth="1"/>
    <col min="521" max="768" width="8.81640625" style="1"/>
    <col min="769" max="769" width="29.6328125" style="1" customWidth="1"/>
    <col min="770" max="770" width="39.36328125" style="1" customWidth="1"/>
    <col min="771" max="775" width="16" style="1" customWidth="1"/>
    <col min="776" max="776" width="24" style="1" customWidth="1"/>
    <col min="777" max="1024" width="8.81640625" style="1"/>
    <col min="1025" max="1025" width="29.6328125" style="1" customWidth="1"/>
    <col min="1026" max="1026" width="39.36328125" style="1" customWidth="1"/>
    <col min="1027" max="1031" width="16" style="1" customWidth="1"/>
    <col min="1032" max="1032" width="24" style="1" customWidth="1"/>
    <col min="1033" max="1280" width="8.81640625" style="1"/>
    <col min="1281" max="1281" width="29.6328125" style="1" customWidth="1"/>
    <col min="1282" max="1282" width="39.36328125" style="1" customWidth="1"/>
    <col min="1283" max="1287" width="16" style="1" customWidth="1"/>
    <col min="1288" max="1288" width="24" style="1" customWidth="1"/>
    <col min="1289" max="1536" width="8.81640625" style="1"/>
    <col min="1537" max="1537" width="29.6328125" style="1" customWidth="1"/>
    <col min="1538" max="1538" width="39.36328125" style="1" customWidth="1"/>
    <col min="1539" max="1543" width="16" style="1" customWidth="1"/>
    <col min="1544" max="1544" width="24" style="1" customWidth="1"/>
    <col min="1545" max="1792" width="8.81640625" style="1"/>
    <col min="1793" max="1793" width="29.6328125" style="1" customWidth="1"/>
    <col min="1794" max="1794" width="39.36328125" style="1" customWidth="1"/>
    <col min="1795" max="1799" width="16" style="1" customWidth="1"/>
    <col min="1800" max="1800" width="24" style="1" customWidth="1"/>
    <col min="1801" max="2048" width="8.81640625" style="1"/>
    <col min="2049" max="2049" width="29.6328125" style="1" customWidth="1"/>
    <col min="2050" max="2050" width="39.36328125" style="1" customWidth="1"/>
    <col min="2051" max="2055" width="16" style="1" customWidth="1"/>
    <col min="2056" max="2056" width="24" style="1" customWidth="1"/>
    <col min="2057" max="2304" width="8.81640625" style="1"/>
    <col min="2305" max="2305" width="29.6328125" style="1" customWidth="1"/>
    <col min="2306" max="2306" width="39.36328125" style="1" customWidth="1"/>
    <col min="2307" max="2311" width="16" style="1" customWidth="1"/>
    <col min="2312" max="2312" width="24" style="1" customWidth="1"/>
    <col min="2313" max="2560" width="8.81640625" style="1"/>
    <col min="2561" max="2561" width="29.6328125" style="1" customWidth="1"/>
    <col min="2562" max="2562" width="39.36328125" style="1" customWidth="1"/>
    <col min="2563" max="2567" width="16" style="1" customWidth="1"/>
    <col min="2568" max="2568" width="24" style="1" customWidth="1"/>
    <col min="2569" max="2816" width="8.81640625" style="1"/>
    <col min="2817" max="2817" width="29.6328125" style="1" customWidth="1"/>
    <col min="2818" max="2818" width="39.36328125" style="1" customWidth="1"/>
    <col min="2819" max="2823" width="16" style="1" customWidth="1"/>
    <col min="2824" max="2824" width="24" style="1" customWidth="1"/>
    <col min="2825" max="3072" width="8.81640625" style="1"/>
    <col min="3073" max="3073" width="29.6328125" style="1" customWidth="1"/>
    <col min="3074" max="3074" width="39.36328125" style="1" customWidth="1"/>
    <col min="3075" max="3079" width="16" style="1" customWidth="1"/>
    <col min="3080" max="3080" width="24" style="1" customWidth="1"/>
    <col min="3081" max="3328" width="8.81640625" style="1"/>
    <col min="3329" max="3329" width="29.6328125" style="1" customWidth="1"/>
    <col min="3330" max="3330" width="39.36328125" style="1" customWidth="1"/>
    <col min="3331" max="3335" width="16" style="1" customWidth="1"/>
    <col min="3336" max="3336" width="24" style="1" customWidth="1"/>
    <col min="3337" max="3584" width="8.81640625" style="1"/>
    <col min="3585" max="3585" width="29.6328125" style="1" customWidth="1"/>
    <col min="3586" max="3586" width="39.36328125" style="1" customWidth="1"/>
    <col min="3587" max="3591" width="16" style="1" customWidth="1"/>
    <col min="3592" max="3592" width="24" style="1" customWidth="1"/>
    <col min="3593" max="3840" width="8.81640625" style="1"/>
    <col min="3841" max="3841" width="29.6328125" style="1" customWidth="1"/>
    <col min="3842" max="3842" width="39.36328125" style="1" customWidth="1"/>
    <col min="3843" max="3847" width="16" style="1" customWidth="1"/>
    <col min="3848" max="3848" width="24" style="1" customWidth="1"/>
    <col min="3849" max="4096" width="8.81640625" style="1"/>
    <col min="4097" max="4097" width="29.6328125" style="1" customWidth="1"/>
    <col min="4098" max="4098" width="39.36328125" style="1" customWidth="1"/>
    <col min="4099" max="4103" width="16" style="1" customWidth="1"/>
    <col min="4104" max="4104" width="24" style="1" customWidth="1"/>
    <col min="4105" max="4352" width="8.81640625" style="1"/>
    <col min="4353" max="4353" width="29.6328125" style="1" customWidth="1"/>
    <col min="4354" max="4354" width="39.36328125" style="1" customWidth="1"/>
    <col min="4355" max="4359" width="16" style="1" customWidth="1"/>
    <col min="4360" max="4360" width="24" style="1" customWidth="1"/>
    <col min="4361" max="4608" width="8.81640625" style="1"/>
    <col min="4609" max="4609" width="29.6328125" style="1" customWidth="1"/>
    <col min="4610" max="4610" width="39.36328125" style="1" customWidth="1"/>
    <col min="4611" max="4615" width="16" style="1" customWidth="1"/>
    <col min="4616" max="4616" width="24" style="1" customWidth="1"/>
    <col min="4617" max="4864" width="8.81640625" style="1"/>
    <col min="4865" max="4865" width="29.6328125" style="1" customWidth="1"/>
    <col min="4866" max="4866" width="39.36328125" style="1" customWidth="1"/>
    <col min="4867" max="4871" width="16" style="1" customWidth="1"/>
    <col min="4872" max="4872" width="24" style="1" customWidth="1"/>
    <col min="4873" max="5120" width="8.81640625" style="1"/>
    <col min="5121" max="5121" width="29.6328125" style="1" customWidth="1"/>
    <col min="5122" max="5122" width="39.36328125" style="1" customWidth="1"/>
    <col min="5123" max="5127" width="16" style="1" customWidth="1"/>
    <col min="5128" max="5128" width="24" style="1" customWidth="1"/>
    <col min="5129" max="5376" width="8.81640625" style="1"/>
    <col min="5377" max="5377" width="29.6328125" style="1" customWidth="1"/>
    <col min="5378" max="5378" width="39.36328125" style="1" customWidth="1"/>
    <col min="5379" max="5383" width="16" style="1" customWidth="1"/>
    <col min="5384" max="5384" width="24" style="1" customWidth="1"/>
    <col min="5385" max="5632" width="8.81640625" style="1"/>
    <col min="5633" max="5633" width="29.6328125" style="1" customWidth="1"/>
    <col min="5634" max="5634" width="39.36328125" style="1" customWidth="1"/>
    <col min="5635" max="5639" width="16" style="1" customWidth="1"/>
    <col min="5640" max="5640" width="24" style="1" customWidth="1"/>
    <col min="5641" max="5888" width="8.81640625" style="1"/>
    <col min="5889" max="5889" width="29.6328125" style="1" customWidth="1"/>
    <col min="5890" max="5890" width="39.36328125" style="1" customWidth="1"/>
    <col min="5891" max="5895" width="16" style="1" customWidth="1"/>
    <col min="5896" max="5896" width="24" style="1" customWidth="1"/>
    <col min="5897" max="6144" width="8.81640625" style="1"/>
    <col min="6145" max="6145" width="29.6328125" style="1" customWidth="1"/>
    <col min="6146" max="6146" width="39.36328125" style="1" customWidth="1"/>
    <col min="6147" max="6151" width="16" style="1" customWidth="1"/>
    <col min="6152" max="6152" width="24" style="1" customWidth="1"/>
    <col min="6153" max="6400" width="8.81640625" style="1"/>
    <col min="6401" max="6401" width="29.6328125" style="1" customWidth="1"/>
    <col min="6402" max="6402" width="39.36328125" style="1" customWidth="1"/>
    <col min="6403" max="6407" width="16" style="1" customWidth="1"/>
    <col min="6408" max="6408" width="24" style="1" customWidth="1"/>
    <col min="6409" max="6656" width="8.81640625" style="1"/>
    <col min="6657" max="6657" width="29.6328125" style="1" customWidth="1"/>
    <col min="6658" max="6658" width="39.36328125" style="1" customWidth="1"/>
    <col min="6659" max="6663" width="16" style="1" customWidth="1"/>
    <col min="6664" max="6664" width="24" style="1" customWidth="1"/>
    <col min="6665" max="6912" width="8.81640625" style="1"/>
    <col min="6913" max="6913" width="29.6328125" style="1" customWidth="1"/>
    <col min="6914" max="6914" width="39.36328125" style="1" customWidth="1"/>
    <col min="6915" max="6919" width="16" style="1" customWidth="1"/>
    <col min="6920" max="6920" width="24" style="1" customWidth="1"/>
    <col min="6921" max="7168" width="8.81640625" style="1"/>
    <col min="7169" max="7169" width="29.6328125" style="1" customWidth="1"/>
    <col min="7170" max="7170" width="39.36328125" style="1" customWidth="1"/>
    <col min="7171" max="7175" width="16" style="1" customWidth="1"/>
    <col min="7176" max="7176" width="24" style="1" customWidth="1"/>
    <col min="7177" max="7424" width="8.81640625" style="1"/>
    <col min="7425" max="7425" width="29.6328125" style="1" customWidth="1"/>
    <col min="7426" max="7426" width="39.36328125" style="1" customWidth="1"/>
    <col min="7427" max="7431" width="16" style="1" customWidth="1"/>
    <col min="7432" max="7432" width="24" style="1" customWidth="1"/>
    <col min="7433" max="7680" width="8.81640625" style="1"/>
    <col min="7681" max="7681" width="29.6328125" style="1" customWidth="1"/>
    <col min="7682" max="7682" width="39.36328125" style="1" customWidth="1"/>
    <col min="7683" max="7687" width="16" style="1" customWidth="1"/>
    <col min="7688" max="7688" width="24" style="1" customWidth="1"/>
    <col min="7689" max="7936" width="8.81640625" style="1"/>
    <col min="7937" max="7937" width="29.6328125" style="1" customWidth="1"/>
    <col min="7938" max="7938" width="39.36328125" style="1" customWidth="1"/>
    <col min="7939" max="7943" width="16" style="1" customWidth="1"/>
    <col min="7944" max="7944" width="24" style="1" customWidth="1"/>
    <col min="7945" max="8192" width="8.81640625" style="1"/>
    <col min="8193" max="8193" width="29.6328125" style="1" customWidth="1"/>
    <col min="8194" max="8194" width="39.36328125" style="1" customWidth="1"/>
    <col min="8195" max="8199" width="16" style="1" customWidth="1"/>
    <col min="8200" max="8200" width="24" style="1" customWidth="1"/>
    <col min="8201" max="8448" width="8.81640625" style="1"/>
    <col min="8449" max="8449" width="29.6328125" style="1" customWidth="1"/>
    <col min="8450" max="8450" width="39.36328125" style="1" customWidth="1"/>
    <col min="8451" max="8455" width="16" style="1" customWidth="1"/>
    <col min="8456" max="8456" width="24" style="1" customWidth="1"/>
    <col min="8457" max="8704" width="8.81640625" style="1"/>
    <col min="8705" max="8705" width="29.6328125" style="1" customWidth="1"/>
    <col min="8706" max="8706" width="39.36328125" style="1" customWidth="1"/>
    <col min="8707" max="8711" width="16" style="1" customWidth="1"/>
    <col min="8712" max="8712" width="24" style="1" customWidth="1"/>
    <col min="8713" max="8960" width="8.81640625" style="1"/>
    <col min="8961" max="8961" width="29.6328125" style="1" customWidth="1"/>
    <col min="8962" max="8962" width="39.36328125" style="1" customWidth="1"/>
    <col min="8963" max="8967" width="16" style="1" customWidth="1"/>
    <col min="8968" max="8968" width="24" style="1" customWidth="1"/>
    <col min="8969" max="9216" width="8.81640625" style="1"/>
    <col min="9217" max="9217" width="29.6328125" style="1" customWidth="1"/>
    <col min="9218" max="9218" width="39.36328125" style="1" customWidth="1"/>
    <col min="9219" max="9223" width="16" style="1" customWidth="1"/>
    <col min="9224" max="9224" width="24" style="1" customWidth="1"/>
    <col min="9225" max="9472" width="8.81640625" style="1"/>
    <col min="9473" max="9473" width="29.6328125" style="1" customWidth="1"/>
    <col min="9474" max="9474" width="39.36328125" style="1" customWidth="1"/>
    <col min="9475" max="9479" width="16" style="1" customWidth="1"/>
    <col min="9480" max="9480" width="24" style="1" customWidth="1"/>
    <col min="9481" max="9728" width="8.81640625" style="1"/>
    <col min="9729" max="9729" width="29.6328125" style="1" customWidth="1"/>
    <col min="9730" max="9730" width="39.36328125" style="1" customWidth="1"/>
    <col min="9731" max="9735" width="16" style="1" customWidth="1"/>
    <col min="9736" max="9736" width="24" style="1" customWidth="1"/>
    <col min="9737" max="9984" width="8.81640625" style="1"/>
    <col min="9985" max="9985" width="29.6328125" style="1" customWidth="1"/>
    <col min="9986" max="9986" width="39.36328125" style="1" customWidth="1"/>
    <col min="9987" max="9991" width="16" style="1" customWidth="1"/>
    <col min="9992" max="9992" width="24" style="1" customWidth="1"/>
    <col min="9993" max="10240" width="8.81640625" style="1"/>
    <col min="10241" max="10241" width="29.6328125" style="1" customWidth="1"/>
    <col min="10242" max="10242" width="39.36328125" style="1" customWidth="1"/>
    <col min="10243" max="10247" width="16" style="1" customWidth="1"/>
    <col min="10248" max="10248" width="24" style="1" customWidth="1"/>
    <col min="10249" max="10496" width="8.81640625" style="1"/>
    <col min="10497" max="10497" width="29.6328125" style="1" customWidth="1"/>
    <col min="10498" max="10498" width="39.36328125" style="1" customWidth="1"/>
    <col min="10499" max="10503" width="16" style="1" customWidth="1"/>
    <col min="10504" max="10504" width="24" style="1" customWidth="1"/>
    <col min="10505" max="10752" width="8.81640625" style="1"/>
    <col min="10753" max="10753" width="29.6328125" style="1" customWidth="1"/>
    <col min="10754" max="10754" width="39.36328125" style="1" customWidth="1"/>
    <col min="10755" max="10759" width="16" style="1" customWidth="1"/>
    <col min="10760" max="10760" width="24" style="1" customWidth="1"/>
    <col min="10761" max="11008" width="8.81640625" style="1"/>
    <col min="11009" max="11009" width="29.6328125" style="1" customWidth="1"/>
    <col min="11010" max="11010" width="39.36328125" style="1" customWidth="1"/>
    <col min="11011" max="11015" width="16" style="1" customWidth="1"/>
    <col min="11016" max="11016" width="24" style="1" customWidth="1"/>
    <col min="11017" max="11264" width="8.81640625" style="1"/>
    <col min="11265" max="11265" width="29.6328125" style="1" customWidth="1"/>
    <col min="11266" max="11266" width="39.36328125" style="1" customWidth="1"/>
    <col min="11267" max="11271" width="16" style="1" customWidth="1"/>
    <col min="11272" max="11272" width="24" style="1" customWidth="1"/>
    <col min="11273" max="11520" width="8.81640625" style="1"/>
    <col min="11521" max="11521" width="29.6328125" style="1" customWidth="1"/>
    <col min="11522" max="11522" width="39.36328125" style="1" customWidth="1"/>
    <col min="11523" max="11527" width="16" style="1" customWidth="1"/>
    <col min="11528" max="11528" width="24" style="1" customWidth="1"/>
    <col min="11529" max="11776" width="8.81640625" style="1"/>
    <col min="11777" max="11777" width="29.6328125" style="1" customWidth="1"/>
    <col min="11778" max="11778" width="39.36328125" style="1" customWidth="1"/>
    <col min="11779" max="11783" width="16" style="1" customWidth="1"/>
    <col min="11784" max="11784" width="24" style="1" customWidth="1"/>
    <col min="11785" max="12032" width="8.81640625" style="1"/>
    <col min="12033" max="12033" width="29.6328125" style="1" customWidth="1"/>
    <col min="12034" max="12034" width="39.36328125" style="1" customWidth="1"/>
    <col min="12035" max="12039" width="16" style="1" customWidth="1"/>
    <col min="12040" max="12040" width="24" style="1" customWidth="1"/>
    <col min="12041" max="12288" width="8.81640625" style="1"/>
    <col min="12289" max="12289" width="29.6328125" style="1" customWidth="1"/>
    <col min="12290" max="12290" width="39.36328125" style="1" customWidth="1"/>
    <col min="12291" max="12295" width="16" style="1" customWidth="1"/>
    <col min="12296" max="12296" width="24" style="1" customWidth="1"/>
    <col min="12297" max="12544" width="8.81640625" style="1"/>
    <col min="12545" max="12545" width="29.6328125" style="1" customWidth="1"/>
    <col min="12546" max="12546" width="39.36328125" style="1" customWidth="1"/>
    <col min="12547" max="12551" width="16" style="1" customWidth="1"/>
    <col min="12552" max="12552" width="24" style="1" customWidth="1"/>
    <col min="12553" max="12800" width="8.81640625" style="1"/>
    <col min="12801" max="12801" width="29.6328125" style="1" customWidth="1"/>
    <col min="12802" max="12802" width="39.36328125" style="1" customWidth="1"/>
    <col min="12803" max="12807" width="16" style="1" customWidth="1"/>
    <col min="12808" max="12808" width="24" style="1" customWidth="1"/>
    <col min="12809" max="13056" width="8.81640625" style="1"/>
    <col min="13057" max="13057" width="29.6328125" style="1" customWidth="1"/>
    <col min="13058" max="13058" width="39.36328125" style="1" customWidth="1"/>
    <col min="13059" max="13063" width="16" style="1" customWidth="1"/>
    <col min="13064" max="13064" width="24" style="1" customWidth="1"/>
    <col min="13065" max="13312" width="8.81640625" style="1"/>
    <col min="13313" max="13313" width="29.6328125" style="1" customWidth="1"/>
    <col min="13314" max="13314" width="39.36328125" style="1" customWidth="1"/>
    <col min="13315" max="13319" width="16" style="1" customWidth="1"/>
    <col min="13320" max="13320" width="24" style="1" customWidth="1"/>
    <col min="13321" max="13568" width="8.81640625" style="1"/>
    <col min="13569" max="13569" width="29.6328125" style="1" customWidth="1"/>
    <col min="13570" max="13570" width="39.36328125" style="1" customWidth="1"/>
    <col min="13571" max="13575" width="16" style="1" customWidth="1"/>
    <col min="13576" max="13576" width="24" style="1" customWidth="1"/>
    <col min="13577" max="13824" width="8.81640625" style="1"/>
    <col min="13825" max="13825" width="29.6328125" style="1" customWidth="1"/>
    <col min="13826" max="13826" width="39.36328125" style="1" customWidth="1"/>
    <col min="13827" max="13831" width="16" style="1" customWidth="1"/>
    <col min="13832" max="13832" width="24" style="1" customWidth="1"/>
    <col min="13833" max="14080" width="8.81640625" style="1"/>
    <col min="14081" max="14081" width="29.6328125" style="1" customWidth="1"/>
    <col min="14082" max="14082" width="39.36328125" style="1" customWidth="1"/>
    <col min="14083" max="14087" width="16" style="1" customWidth="1"/>
    <col min="14088" max="14088" width="24" style="1" customWidth="1"/>
    <col min="14089" max="14336" width="8.81640625" style="1"/>
    <col min="14337" max="14337" width="29.6328125" style="1" customWidth="1"/>
    <col min="14338" max="14338" width="39.36328125" style="1" customWidth="1"/>
    <col min="14339" max="14343" width="16" style="1" customWidth="1"/>
    <col min="14344" max="14344" width="24" style="1" customWidth="1"/>
    <col min="14345" max="14592" width="8.81640625" style="1"/>
    <col min="14593" max="14593" width="29.6328125" style="1" customWidth="1"/>
    <col min="14594" max="14594" width="39.36328125" style="1" customWidth="1"/>
    <col min="14595" max="14599" width="16" style="1" customWidth="1"/>
    <col min="14600" max="14600" width="24" style="1" customWidth="1"/>
    <col min="14601" max="14848" width="8.81640625" style="1"/>
    <col min="14849" max="14849" width="29.6328125" style="1" customWidth="1"/>
    <col min="14850" max="14850" width="39.36328125" style="1" customWidth="1"/>
    <col min="14851" max="14855" width="16" style="1" customWidth="1"/>
    <col min="14856" max="14856" width="24" style="1" customWidth="1"/>
    <col min="14857" max="15104" width="8.81640625" style="1"/>
    <col min="15105" max="15105" width="29.6328125" style="1" customWidth="1"/>
    <col min="15106" max="15106" width="39.36328125" style="1" customWidth="1"/>
    <col min="15107" max="15111" width="16" style="1" customWidth="1"/>
    <col min="15112" max="15112" width="24" style="1" customWidth="1"/>
    <col min="15113" max="15360" width="8.81640625" style="1"/>
    <col min="15361" max="15361" width="29.6328125" style="1" customWidth="1"/>
    <col min="15362" max="15362" width="39.36328125" style="1" customWidth="1"/>
    <col min="15363" max="15367" width="16" style="1" customWidth="1"/>
    <col min="15368" max="15368" width="24" style="1" customWidth="1"/>
    <col min="15369" max="15616" width="8.81640625" style="1"/>
    <col min="15617" max="15617" width="29.6328125" style="1" customWidth="1"/>
    <col min="15618" max="15618" width="39.36328125" style="1" customWidth="1"/>
    <col min="15619" max="15623" width="16" style="1" customWidth="1"/>
    <col min="15624" max="15624" width="24" style="1" customWidth="1"/>
    <col min="15625" max="15872" width="8.81640625" style="1"/>
    <col min="15873" max="15873" width="29.6328125" style="1" customWidth="1"/>
    <col min="15874" max="15874" width="39.36328125" style="1" customWidth="1"/>
    <col min="15875" max="15879" width="16" style="1" customWidth="1"/>
    <col min="15880" max="15880" width="24" style="1" customWidth="1"/>
    <col min="15881" max="16128" width="8.81640625" style="1"/>
    <col min="16129" max="16129" width="29.6328125" style="1" customWidth="1"/>
    <col min="16130" max="16130" width="39.36328125" style="1" customWidth="1"/>
    <col min="16131" max="16135" width="16" style="1" customWidth="1"/>
    <col min="16136" max="16136" width="24" style="1" customWidth="1"/>
    <col min="16137" max="16384" width="8.81640625" style="1"/>
  </cols>
  <sheetData>
    <row r="2" spans="1:10" ht="118.5" customHeight="1"/>
    <row r="3" spans="1:10" ht="20.25" customHeight="1">
      <c r="B3" s="244" t="s">
        <v>401</v>
      </c>
      <c r="C3" s="244"/>
      <c r="D3" s="244"/>
      <c r="E3" s="244"/>
      <c r="F3" s="244"/>
      <c r="G3" s="244"/>
      <c r="H3" s="244"/>
      <c r="I3" s="244"/>
      <c r="J3" s="244"/>
    </row>
    <row r="4" spans="1:10" ht="9.75" customHeight="1">
      <c r="B4" s="25"/>
      <c r="C4" s="25"/>
      <c r="D4" s="25"/>
      <c r="E4" s="25"/>
      <c r="F4" s="25"/>
      <c r="G4" s="25"/>
      <c r="H4" s="25"/>
      <c r="I4" s="25"/>
    </row>
    <row r="5" spans="1:10" s="184" customFormat="1" ht="18.75" customHeight="1">
      <c r="A5" s="183"/>
      <c r="B5" s="217" t="s">
        <v>395</v>
      </c>
      <c r="C5" s="218"/>
      <c r="D5" s="219"/>
      <c r="E5" s="220"/>
      <c r="F5" s="220"/>
      <c r="G5" s="220"/>
      <c r="H5" s="220"/>
      <c r="I5" s="220"/>
      <c r="J5" s="183"/>
    </row>
    <row r="6" spans="1:10" s="184" customFormat="1" ht="7" customHeight="1">
      <c r="A6" s="183"/>
      <c r="B6" s="221"/>
      <c r="C6" s="219"/>
      <c r="D6" s="219"/>
      <c r="E6" s="220"/>
      <c r="F6" s="220"/>
      <c r="G6" s="220"/>
      <c r="H6" s="220"/>
      <c r="I6" s="220"/>
      <c r="J6" s="183"/>
    </row>
    <row r="7" spans="1:10" s="184" customFormat="1" ht="22.5" customHeight="1">
      <c r="A7" s="183"/>
      <c r="B7" s="222" t="s">
        <v>112</v>
      </c>
      <c r="C7" s="245"/>
      <c r="D7" s="246"/>
      <c r="E7" s="246"/>
      <c r="F7" s="246"/>
      <c r="G7" s="246"/>
      <c r="H7" s="246"/>
      <c r="I7" s="247"/>
      <c r="J7" s="183"/>
    </row>
    <row r="8" spans="1:10" s="184" customFormat="1" ht="8.25" customHeight="1">
      <c r="A8" s="183"/>
      <c r="B8" s="222"/>
      <c r="C8" s="223"/>
      <c r="D8" s="223"/>
      <c r="E8" s="223"/>
      <c r="F8" s="223"/>
      <c r="G8" s="223"/>
      <c r="H8" s="223"/>
      <c r="I8" s="223"/>
      <c r="J8" s="183"/>
    </row>
    <row r="9" spans="1:10" s="184" customFormat="1" ht="22.5" customHeight="1">
      <c r="A9" s="183"/>
      <c r="B9" s="222" t="s">
        <v>115</v>
      </c>
      <c r="C9" s="241"/>
      <c r="D9" s="242"/>
      <c r="E9" s="243"/>
      <c r="F9" s="224"/>
      <c r="G9" s="224"/>
      <c r="H9" s="183"/>
      <c r="I9" s="224"/>
      <c r="J9" s="183"/>
    </row>
    <row r="10" spans="1:10" s="184" customFormat="1" ht="6.75" customHeight="1">
      <c r="A10" s="183"/>
      <c r="B10" s="222"/>
      <c r="C10" s="224"/>
      <c r="D10" s="224"/>
      <c r="E10" s="225"/>
      <c r="F10" s="224"/>
      <c r="G10" s="224"/>
      <c r="H10" s="183"/>
      <c r="I10" s="224"/>
      <c r="J10" s="183"/>
    </row>
    <row r="11" spans="1:10" s="184" customFormat="1" ht="22.5" customHeight="1">
      <c r="A11" s="183"/>
      <c r="B11" s="222" t="s">
        <v>116</v>
      </c>
      <c r="C11" s="241"/>
      <c r="D11" s="242"/>
      <c r="E11" s="243"/>
      <c r="F11" s="224"/>
      <c r="G11" s="224"/>
      <c r="H11" s="224"/>
      <c r="I11" s="224"/>
      <c r="J11" s="183"/>
    </row>
    <row r="12" spans="1:10" s="184" customFormat="1" ht="7.5" customHeight="1">
      <c r="A12" s="183"/>
      <c r="B12" s="222"/>
      <c r="C12" s="224"/>
      <c r="D12" s="224"/>
      <c r="E12" s="224"/>
      <c r="F12" s="224"/>
      <c r="G12" s="224"/>
      <c r="H12" s="224"/>
      <c r="I12" s="224"/>
      <c r="J12" s="183"/>
    </row>
    <row r="13" spans="1:10" s="184" customFormat="1" ht="22.5" customHeight="1">
      <c r="A13" s="183"/>
      <c r="B13" s="222" t="s">
        <v>114</v>
      </c>
      <c r="C13" s="241"/>
      <c r="D13" s="242"/>
      <c r="E13" s="243"/>
      <c r="F13" s="224"/>
      <c r="G13" s="224"/>
      <c r="H13" s="224"/>
      <c r="I13" s="224"/>
      <c r="J13" s="183"/>
    </row>
    <row r="14" spans="1:10" s="184" customFormat="1" ht="8.25" customHeight="1">
      <c r="A14" s="183"/>
      <c r="B14" s="222"/>
      <c r="C14" s="224"/>
      <c r="D14" s="224"/>
      <c r="E14" s="224"/>
      <c r="F14" s="224"/>
      <c r="G14" s="224"/>
      <c r="H14" s="224"/>
      <c r="I14" s="224"/>
      <c r="J14" s="183"/>
    </row>
    <row r="15" spans="1:10" s="184" customFormat="1" ht="22.5" customHeight="1">
      <c r="A15" s="183"/>
      <c r="B15" s="222" t="s">
        <v>113</v>
      </c>
      <c r="C15" s="226"/>
      <c r="D15" s="192"/>
      <c r="E15" s="192"/>
      <c r="F15" s="224"/>
      <c r="G15" s="224"/>
      <c r="H15" s="224"/>
      <c r="I15" s="224"/>
      <c r="J15" s="183"/>
    </row>
    <row r="16" spans="1:10" s="184" customFormat="1" ht="12" customHeight="1">
      <c r="A16" s="183"/>
      <c r="B16" s="220"/>
      <c r="C16" s="224"/>
      <c r="D16" s="224"/>
      <c r="E16" s="224"/>
      <c r="F16" s="224"/>
      <c r="G16" s="224"/>
      <c r="H16" s="224"/>
      <c r="I16" s="224"/>
      <c r="J16" s="183"/>
    </row>
    <row r="17" spans="1:10" s="184" customFormat="1" ht="20.25" customHeight="1">
      <c r="A17" s="183"/>
      <c r="B17" s="248" t="s">
        <v>396</v>
      </c>
      <c r="C17" s="248"/>
      <c r="D17" s="224"/>
      <c r="E17" s="224"/>
      <c r="F17" s="224"/>
      <c r="G17" s="224"/>
      <c r="H17" s="224"/>
      <c r="I17" s="224"/>
      <c r="J17" s="183"/>
    </row>
    <row r="18" spans="1:10" s="184" customFormat="1" ht="13">
      <c r="A18" s="183"/>
      <c r="B18" s="220"/>
      <c r="C18" s="220"/>
      <c r="D18" s="220"/>
      <c r="E18" s="220"/>
      <c r="F18" s="220"/>
      <c r="G18" s="220"/>
      <c r="H18" s="220"/>
      <c r="I18" s="220"/>
      <c r="J18" s="183"/>
    </row>
    <row r="19" spans="1:10" s="184" customFormat="1" ht="21" customHeight="1">
      <c r="A19" s="183"/>
      <c r="B19" s="222" t="s">
        <v>385</v>
      </c>
      <c r="C19" s="250"/>
      <c r="D19" s="251"/>
      <c r="E19" s="251"/>
      <c r="F19" s="251"/>
      <c r="G19" s="251"/>
      <c r="H19" s="251"/>
      <c r="I19" s="252"/>
      <c r="J19" s="183"/>
    </row>
    <row r="20" spans="1:10" s="184" customFormat="1" ht="9" customHeight="1">
      <c r="A20" s="183"/>
      <c r="B20" s="222"/>
      <c r="C20" s="220"/>
      <c r="D20" s="220"/>
      <c r="E20" s="220"/>
      <c r="F20" s="220"/>
      <c r="G20" s="220"/>
      <c r="H20" s="220"/>
      <c r="I20" s="220"/>
      <c r="J20" s="183"/>
    </row>
    <row r="21" spans="1:10" s="184" customFormat="1" ht="21" customHeight="1">
      <c r="A21" s="183"/>
      <c r="B21" s="222" t="s">
        <v>386</v>
      </c>
      <c r="C21" s="250"/>
      <c r="D21" s="251"/>
      <c r="E21" s="251"/>
      <c r="F21" s="251"/>
      <c r="G21" s="251"/>
      <c r="H21" s="251"/>
      <c r="I21" s="252"/>
      <c r="J21" s="183"/>
    </row>
    <row r="22" spans="1:10" s="184" customFormat="1" ht="10.5" customHeight="1">
      <c r="A22" s="183"/>
      <c r="B22" s="222"/>
      <c r="C22" s="220"/>
      <c r="D22" s="220"/>
      <c r="E22" s="220"/>
      <c r="F22" s="220"/>
      <c r="G22" s="220"/>
      <c r="H22" s="220"/>
      <c r="I22" s="220"/>
      <c r="J22" s="183"/>
    </row>
    <row r="23" spans="1:10" s="184" customFormat="1" ht="21" customHeight="1">
      <c r="A23" s="183"/>
      <c r="B23" s="222" t="s">
        <v>387</v>
      </c>
      <c r="C23" s="250"/>
      <c r="D23" s="251"/>
      <c r="E23" s="251"/>
      <c r="F23" s="251"/>
      <c r="G23" s="251"/>
      <c r="H23" s="251"/>
      <c r="I23" s="252"/>
      <c r="J23" s="183"/>
    </row>
    <row r="24" spans="1:10" s="184" customFormat="1" ht="6.75" customHeight="1">
      <c r="A24" s="183"/>
      <c r="B24" s="222"/>
      <c r="C24" s="220"/>
      <c r="D24" s="220"/>
      <c r="E24" s="220"/>
      <c r="F24" s="220"/>
      <c r="G24" s="220"/>
      <c r="H24" s="220"/>
      <c r="I24" s="220"/>
      <c r="J24" s="183"/>
    </row>
    <row r="25" spans="1:10" s="184" customFormat="1" ht="21" customHeight="1">
      <c r="A25" s="183"/>
      <c r="B25" s="222" t="s">
        <v>388</v>
      </c>
      <c r="C25" s="253"/>
      <c r="D25" s="254"/>
      <c r="E25" s="254"/>
      <c r="F25" s="254"/>
      <c r="G25" s="254"/>
      <c r="H25" s="254"/>
      <c r="I25" s="255"/>
      <c r="J25" s="183"/>
    </row>
    <row r="26" spans="1:10" s="184" customFormat="1" ht="9" customHeight="1">
      <c r="A26" s="183"/>
      <c r="B26" s="222"/>
      <c r="C26" s="107"/>
      <c r="D26" s="107"/>
      <c r="E26" s="107"/>
      <c r="F26" s="107"/>
      <c r="G26" s="107"/>
      <c r="H26" s="107"/>
      <c r="I26" s="107"/>
      <c r="J26" s="183"/>
    </row>
    <row r="27" spans="1:10" s="184" customFormat="1" ht="21" customHeight="1">
      <c r="A27" s="183"/>
      <c r="B27" s="222" t="s">
        <v>389</v>
      </c>
      <c r="C27" s="253"/>
      <c r="D27" s="251"/>
      <c r="E27" s="251"/>
      <c r="F27" s="251"/>
      <c r="G27" s="251"/>
      <c r="H27" s="251"/>
      <c r="I27" s="252"/>
      <c r="J27" s="183"/>
    </row>
    <row r="28" spans="1:10" s="184" customFormat="1" ht="9" customHeight="1">
      <c r="A28" s="183"/>
      <c r="B28" s="222"/>
      <c r="C28" s="107"/>
      <c r="D28" s="220"/>
      <c r="E28" s="220"/>
      <c r="F28" s="220"/>
      <c r="G28" s="220"/>
      <c r="H28" s="220"/>
      <c r="I28" s="220"/>
      <c r="J28" s="183"/>
    </row>
    <row r="29" spans="1:10" s="184" customFormat="1" ht="21" customHeight="1">
      <c r="A29" s="183"/>
      <c r="B29" s="222" t="s">
        <v>393</v>
      </c>
      <c r="C29" s="227"/>
      <c r="D29" s="220"/>
      <c r="E29" s="220"/>
      <c r="F29" s="220"/>
      <c r="G29" s="220"/>
      <c r="H29" s="220"/>
      <c r="I29" s="220"/>
      <c r="J29" s="183"/>
    </row>
    <row r="30" spans="1:10" s="184" customFormat="1" ht="15" customHeight="1">
      <c r="A30" s="183"/>
      <c r="B30" s="220"/>
      <c r="C30" s="107"/>
      <c r="D30" s="220"/>
      <c r="E30" s="220"/>
      <c r="F30" s="220"/>
      <c r="G30" s="220"/>
      <c r="H30" s="220"/>
      <c r="I30" s="220"/>
      <c r="J30" s="183"/>
    </row>
    <row r="31" spans="1:10" s="184" customFormat="1" ht="21" customHeight="1">
      <c r="A31" s="183"/>
      <c r="B31" s="248" t="s">
        <v>397</v>
      </c>
      <c r="C31" s="248"/>
      <c r="D31" s="220"/>
      <c r="E31" s="220"/>
      <c r="F31" s="220"/>
      <c r="G31" s="220"/>
      <c r="H31" s="220"/>
      <c r="I31" s="220"/>
      <c r="J31" s="183"/>
    </row>
    <row r="32" spans="1:10" s="184" customFormat="1" ht="13.5" customHeight="1">
      <c r="A32" s="183"/>
      <c r="B32" s="228"/>
      <c r="C32" s="228"/>
      <c r="D32" s="220"/>
      <c r="E32" s="220"/>
      <c r="F32" s="220"/>
      <c r="G32" s="220"/>
      <c r="H32" s="220"/>
      <c r="I32" s="220"/>
      <c r="J32" s="183"/>
    </row>
    <row r="33" spans="1:10" s="184" customFormat="1" ht="21.75" customHeight="1">
      <c r="A33" s="183"/>
      <c r="B33" s="222" t="s">
        <v>390</v>
      </c>
      <c r="C33" s="253"/>
      <c r="D33" s="254"/>
      <c r="E33" s="254"/>
      <c r="F33" s="254"/>
      <c r="G33" s="254"/>
      <c r="H33" s="254"/>
      <c r="I33" s="255"/>
      <c r="J33" s="183"/>
    </row>
    <row r="34" spans="1:10" s="184" customFormat="1" ht="9.75" customHeight="1">
      <c r="A34" s="183"/>
      <c r="B34" s="222"/>
      <c r="C34" s="107"/>
      <c r="D34" s="107"/>
      <c r="E34" s="107"/>
      <c r="F34" s="107"/>
      <c r="G34" s="107"/>
      <c r="H34" s="107"/>
      <c r="I34" s="107"/>
      <c r="J34" s="183"/>
    </row>
    <row r="35" spans="1:10" s="184" customFormat="1" ht="21.75" customHeight="1">
      <c r="A35" s="183"/>
      <c r="B35" s="222" t="s">
        <v>391</v>
      </c>
      <c r="C35" s="253"/>
      <c r="D35" s="254"/>
      <c r="E35" s="254"/>
      <c r="F35" s="254"/>
      <c r="G35" s="254"/>
      <c r="H35" s="254"/>
      <c r="I35" s="255"/>
      <c r="J35" s="183"/>
    </row>
    <row r="36" spans="1:10" s="184" customFormat="1" ht="10.5" customHeight="1">
      <c r="A36" s="183"/>
      <c r="B36" s="222"/>
      <c r="C36" s="107"/>
      <c r="D36" s="107"/>
      <c r="E36" s="107"/>
      <c r="F36" s="107"/>
      <c r="G36" s="107"/>
      <c r="H36" s="107"/>
      <c r="I36" s="107"/>
      <c r="J36" s="183"/>
    </row>
    <row r="37" spans="1:10" s="184" customFormat="1" ht="21.75" customHeight="1">
      <c r="A37" s="183"/>
      <c r="B37" s="249" t="s">
        <v>392</v>
      </c>
      <c r="C37" s="253"/>
      <c r="D37" s="254"/>
      <c r="E37" s="254"/>
      <c r="F37" s="254"/>
      <c r="G37" s="254"/>
      <c r="H37" s="254"/>
      <c r="I37" s="255"/>
      <c r="J37" s="183"/>
    </row>
    <row r="38" spans="1:10" s="184" customFormat="1" ht="21.75" customHeight="1">
      <c r="A38" s="183"/>
      <c r="B38" s="249"/>
      <c r="C38" s="250"/>
      <c r="D38" s="251"/>
      <c r="E38" s="251"/>
      <c r="F38" s="251"/>
      <c r="G38" s="251"/>
      <c r="H38" s="251"/>
      <c r="I38" s="252"/>
      <c r="J38" s="183"/>
    </row>
    <row r="39" spans="1:10" s="184" customFormat="1" ht="21.75" customHeight="1">
      <c r="A39" s="183"/>
      <c r="B39" s="249"/>
      <c r="C39" s="250"/>
      <c r="D39" s="251"/>
      <c r="E39" s="251"/>
      <c r="F39" s="251"/>
      <c r="G39" s="251"/>
      <c r="H39" s="251"/>
      <c r="I39" s="252"/>
      <c r="J39" s="183"/>
    </row>
    <row r="40" spans="1:10" s="184" customFormat="1" ht="11.25" customHeight="1">
      <c r="A40" s="183"/>
      <c r="B40" s="229"/>
      <c r="C40" s="220"/>
      <c r="D40" s="220"/>
      <c r="E40" s="220"/>
      <c r="F40" s="220"/>
      <c r="G40" s="220"/>
      <c r="H40" s="220"/>
      <c r="I40" s="220"/>
      <c r="J40" s="183"/>
    </row>
    <row r="41" spans="1:10" s="184" customFormat="1" ht="20.5" customHeight="1">
      <c r="A41" s="183"/>
      <c r="B41" s="222" t="s">
        <v>394</v>
      </c>
      <c r="C41" s="230"/>
      <c r="D41" s="220"/>
      <c r="E41" s="220"/>
      <c r="F41" s="220"/>
      <c r="G41" s="220"/>
      <c r="H41" s="220"/>
      <c r="I41" s="220"/>
      <c r="J41" s="183"/>
    </row>
    <row r="42" spans="1:10">
      <c r="B42" s="166"/>
      <c r="C42" s="166"/>
      <c r="D42" s="166"/>
      <c r="E42" s="166"/>
      <c r="F42" s="166"/>
      <c r="G42" s="166"/>
      <c r="H42" s="166"/>
      <c r="I42" s="166"/>
    </row>
    <row r="43" spans="1:10" ht="1" customHeight="1">
      <c r="B43" s="166"/>
      <c r="C43" s="166"/>
      <c r="D43" s="166"/>
      <c r="E43" s="166"/>
      <c r="F43" s="166"/>
      <c r="G43" s="166"/>
      <c r="H43" s="166"/>
      <c r="I43" s="166"/>
    </row>
    <row r="44" spans="1:10">
      <c r="B44" s="166"/>
      <c r="C44" s="166"/>
      <c r="D44" s="166"/>
      <c r="E44" s="166"/>
      <c r="F44" s="166"/>
      <c r="G44" s="166"/>
      <c r="H44" s="166"/>
      <c r="I44" s="166"/>
    </row>
  </sheetData>
  <sheetProtection password="B52E" sheet="1" objects="1" scenarios="1"/>
  <mergeCells count="18">
    <mergeCell ref="B17:C17"/>
    <mergeCell ref="B31:C31"/>
    <mergeCell ref="B37:B39"/>
    <mergeCell ref="C39:I39"/>
    <mergeCell ref="C23:I23"/>
    <mergeCell ref="C38:I38"/>
    <mergeCell ref="C25:I25"/>
    <mergeCell ref="C27:I27"/>
    <mergeCell ref="C33:I33"/>
    <mergeCell ref="C35:I35"/>
    <mergeCell ref="C37:I37"/>
    <mergeCell ref="C19:I19"/>
    <mergeCell ref="C21:I21"/>
    <mergeCell ref="C13:E13"/>
    <mergeCell ref="B3:J3"/>
    <mergeCell ref="C7:I7"/>
    <mergeCell ref="C9:E9"/>
    <mergeCell ref="C11:E11"/>
  </mergeCells>
  <pageMargins left="0.7" right="0.7" top="0.75" bottom="0.75" header="0.3" footer="0.3"/>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33"/>
  <sheetViews>
    <sheetView zoomScale="90" zoomScaleNormal="90" workbookViewId="0">
      <selection activeCell="M14" sqref="M14:M29"/>
    </sheetView>
  </sheetViews>
  <sheetFormatPr defaultColWidth="8.81640625" defaultRowHeight="13"/>
  <cols>
    <col min="1" max="1" width="3.453125" style="184" customWidth="1"/>
    <col min="2" max="2" width="18.453125" style="184" customWidth="1"/>
    <col min="3" max="3" width="41.1796875" style="184" customWidth="1"/>
    <col min="4" max="4" width="8.1796875" style="184" customWidth="1"/>
    <col min="5" max="5" width="17.6328125" style="184" customWidth="1"/>
    <col min="6" max="6" width="28.1796875" style="184" customWidth="1"/>
    <col min="7" max="7" width="23.453125" style="184" customWidth="1"/>
    <col min="8" max="9" width="8.81640625" style="184"/>
    <col min="10" max="10" width="10.453125" style="216" customWidth="1"/>
    <col min="11" max="11" width="8.81640625" style="184"/>
    <col min="12" max="12" width="10.453125" style="184" customWidth="1"/>
    <col min="13" max="13" width="46.453125" style="184" customWidth="1"/>
    <col min="14" max="14" width="11.36328125" style="184" customWidth="1"/>
    <col min="15" max="15" width="8.81640625" style="184"/>
    <col min="16" max="16" width="10.453125" style="184" customWidth="1"/>
    <col min="17" max="17" width="35.453125" style="184" customWidth="1"/>
    <col min="18" max="16384" width="8.81640625" style="184"/>
  </cols>
  <sheetData>
    <row r="1" spans="1:17" s="105" customFormat="1">
      <c r="A1" s="107"/>
      <c r="C1" s="27"/>
      <c r="D1" s="29"/>
      <c r="E1" s="27"/>
      <c r="F1" s="27"/>
      <c r="G1" s="27"/>
      <c r="H1" s="27"/>
      <c r="I1" s="27"/>
      <c r="J1" s="22"/>
      <c r="K1" s="22"/>
      <c r="L1" s="167"/>
      <c r="O1" s="22"/>
      <c r="P1" s="167"/>
    </row>
    <row r="2" spans="1:17" s="105" customFormat="1" ht="9" customHeight="1">
      <c r="A2" s="107"/>
      <c r="C2" s="27"/>
      <c r="D2" s="29"/>
      <c r="E2" s="27"/>
      <c r="F2" s="27"/>
      <c r="G2" s="27"/>
      <c r="H2" s="27"/>
      <c r="I2" s="27"/>
      <c r="J2" s="22"/>
      <c r="K2" s="22"/>
      <c r="L2" s="167"/>
      <c r="O2" s="22"/>
      <c r="P2" s="167"/>
    </row>
    <row r="3" spans="1:17" s="105" customFormat="1">
      <c r="A3" s="107"/>
      <c r="C3" s="238" t="s">
        <v>401</v>
      </c>
      <c r="D3" s="238"/>
      <c r="E3" s="238"/>
      <c r="F3" s="238"/>
      <c r="G3" s="238"/>
      <c r="H3" s="238"/>
      <c r="I3" s="238"/>
      <c r="J3" s="238"/>
      <c r="K3" s="238"/>
      <c r="L3" s="238"/>
      <c r="M3" s="238"/>
    </row>
    <row r="4" spans="1:17" s="105" customFormat="1">
      <c r="A4" s="107"/>
      <c r="C4" s="29"/>
      <c r="D4" s="29"/>
      <c r="E4" s="29"/>
      <c r="F4" s="29"/>
      <c r="G4" s="29"/>
      <c r="H4" s="29"/>
      <c r="I4" s="27"/>
      <c r="J4" s="29"/>
      <c r="K4" s="29"/>
      <c r="L4" s="50"/>
      <c r="M4" s="29"/>
      <c r="N4" s="29"/>
      <c r="O4" s="29"/>
      <c r="P4" s="50"/>
      <c r="Q4" s="29"/>
    </row>
    <row r="5" spans="1:17" s="105" customFormat="1">
      <c r="A5" s="107"/>
      <c r="C5" s="238" t="s">
        <v>120</v>
      </c>
      <c r="D5" s="238"/>
      <c r="E5" s="238"/>
      <c r="F5" s="238"/>
      <c r="G5" s="238"/>
      <c r="H5" s="238"/>
      <c r="I5" s="238"/>
      <c r="J5" s="238"/>
      <c r="K5" s="238"/>
      <c r="L5" s="238"/>
      <c r="M5" s="238"/>
    </row>
    <row r="6" spans="1:17" s="105" customFormat="1">
      <c r="A6" s="107"/>
      <c r="C6" s="29"/>
      <c r="D6" s="29"/>
      <c r="E6" s="29"/>
      <c r="F6" s="29"/>
      <c r="G6" s="29"/>
      <c r="H6" s="29"/>
      <c r="I6" s="27"/>
      <c r="J6" s="29"/>
      <c r="K6" s="29"/>
      <c r="L6" s="50"/>
      <c r="M6" s="29"/>
      <c r="N6" s="29"/>
      <c r="O6" s="29"/>
      <c r="P6" s="50"/>
      <c r="Q6" s="29"/>
    </row>
    <row r="7" spans="1:17" s="105" customFormat="1" ht="13.5" thickBot="1">
      <c r="A7" s="107"/>
      <c r="C7" s="238" t="s">
        <v>1</v>
      </c>
      <c r="D7" s="277"/>
      <c r="E7" s="310">
        <f>'[1]1'!C7</f>
        <v>0</v>
      </c>
      <c r="F7" s="310"/>
      <c r="G7" s="310"/>
      <c r="H7" s="310"/>
      <c r="I7" s="310"/>
      <c r="J7" s="310"/>
      <c r="K7" s="310"/>
      <c r="L7" s="167"/>
      <c r="M7" s="168"/>
      <c r="P7" s="167"/>
      <c r="Q7" s="168"/>
    </row>
    <row r="8" spans="1:17" s="105" customFormat="1">
      <c r="A8" s="107"/>
      <c r="C8" s="27"/>
      <c r="D8" s="29"/>
      <c r="E8" s="27"/>
      <c r="F8" s="27"/>
      <c r="G8" s="27"/>
      <c r="H8" s="27"/>
      <c r="I8" s="27"/>
      <c r="J8" s="22"/>
      <c r="K8" s="22"/>
      <c r="L8" s="167"/>
      <c r="M8" s="169"/>
      <c r="O8" s="22"/>
      <c r="P8" s="167"/>
      <c r="Q8" s="169"/>
    </row>
    <row r="9" spans="1:17" s="105" customFormat="1" ht="28.5" customHeight="1">
      <c r="A9" s="107"/>
      <c r="C9" s="311" t="s">
        <v>289</v>
      </c>
      <c r="D9" s="312"/>
      <c r="E9" s="312"/>
      <c r="F9" s="204">
        <v>0.15</v>
      </c>
      <c r="G9" s="205"/>
      <c r="H9" s="277"/>
      <c r="I9" s="313"/>
      <c r="J9" s="277"/>
      <c r="K9" s="277"/>
      <c r="L9" s="167"/>
      <c r="N9" s="277"/>
      <c r="O9" s="277"/>
      <c r="P9" s="167"/>
    </row>
    <row r="10" spans="1:17" s="105" customFormat="1">
      <c r="A10" s="107"/>
      <c r="C10" s="27"/>
      <c r="D10" s="29"/>
      <c r="E10" s="27"/>
      <c r="F10" s="113"/>
      <c r="G10" s="113"/>
      <c r="H10" s="277"/>
      <c r="I10" s="313"/>
      <c r="J10" s="277"/>
      <c r="K10" s="277"/>
      <c r="L10" s="167"/>
      <c r="N10" s="277"/>
      <c r="O10" s="277"/>
      <c r="P10" s="167"/>
    </row>
    <row r="11" spans="1:17" s="90" customFormat="1" ht="13" customHeight="1">
      <c r="A11" s="107"/>
      <c r="B11" s="286" t="s">
        <v>121</v>
      </c>
      <c r="C11" s="286" t="s">
        <v>2</v>
      </c>
      <c r="D11" s="286" t="s">
        <v>3</v>
      </c>
      <c r="E11" s="286" t="s">
        <v>122</v>
      </c>
      <c r="F11" s="297"/>
      <c r="G11" s="298" t="s">
        <v>403</v>
      </c>
      <c r="H11" s="286" t="s">
        <v>123</v>
      </c>
      <c r="I11" s="286" t="s">
        <v>4</v>
      </c>
      <c r="J11" s="278" t="s">
        <v>420</v>
      </c>
      <c r="K11" s="279"/>
      <c r="L11" s="279"/>
      <c r="M11" s="280"/>
      <c r="N11" s="281" t="s">
        <v>287</v>
      </c>
      <c r="O11" s="282"/>
      <c r="P11" s="282"/>
      <c r="Q11" s="283"/>
    </row>
    <row r="12" spans="1:17" s="90" customFormat="1" ht="65.25" customHeight="1">
      <c r="A12" s="107"/>
      <c r="B12" s="286"/>
      <c r="C12" s="286"/>
      <c r="D12" s="286"/>
      <c r="E12" s="297"/>
      <c r="F12" s="297"/>
      <c r="G12" s="299"/>
      <c r="H12" s="286"/>
      <c r="I12" s="286"/>
      <c r="J12" s="51" t="s">
        <v>124</v>
      </c>
      <c r="K12" s="51" t="s">
        <v>125</v>
      </c>
      <c r="L12" s="51" t="s">
        <v>126</v>
      </c>
      <c r="M12" s="51" t="s">
        <v>286</v>
      </c>
      <c r="N12" s="44" t="s">
        <v>124</v>
      </c>
      <c r="O12" s="44" t="s">
        <v>125</v>
      </c>
      <c r="P12" s="44" t="s">
        <v>126</v>
      </c>
      <c r="Q12" s="70" t="s">
        <v>271</v>
      </c>
    </row>
    <row r="13" spans="1:17" s="111" customFormat="1">
      <c r="A13" s="110"/>
      <c r="B13" s="16" t="s">
        <v>127</v>
      </c>
      <c r="C13" s="16" t="s">
        <v>128</v>
      </c>
      <c r="D13" s="16" t="s">
        <v>5</v>
      </c>
      <c r="E13" s="256" t="s">
        <v>6</v>
      </c>
      <c r="F13" s="257"/>
      <c r="G13" s="258"/>
      <c r="H13" s="16" t="s">
        <v>7</v>
      </c>
      <c r="I13" s="16" t="s">
        <v>446</v>
      </c>
      <c r="J13" s="147" t="s">
        <v>129</v>
      </c>
      <c r="K13" s="147" t="s">
        <v>8</v>
      </c>
      <c r="L13" s="147" t="s">
        <v>9</v>
      </c>
      <c r="M13" s="147" t="s">
        <v>10</v>
      </c>
      <c r="N13" s="56" t="s">
        <v>272</v>
      </c>
      <c r="O13" s="56" t="s">
        <v>273</v>
      </c>
      <c r="P13" s="56" t="s">
        <v>274</v>
      </c>
      <c r="Q13" s="56" t="s">
        <v>275</v>
      </c>
    </row>
    <row r="14" spans="1:17" s="90" customFormat="1" ht="14.5" customHeight="1">
      <c r="A14" s="107"/>
      <c r="B14" s="308" t="s">
        <v>447</v>
      </c>
      <c r="C14" s="300" t="s">
        <v>219</v>
      </c>
      <c r="D14" s="303" t="s">
        <v>197</v>
      </c>
      <c r="E14" s="304" t="s">
        <v>402</v>
      </c>
      <c r="F14" s="305"/>
      <c r="G14" s="266" t="s">
        <v>350</v>
      </c>
      <c r="H14" s="266" t="s">
        <v>149</v>
      </c>
      <c r="I14" s="289">
        <v>30</v>
      </c>
      <c r="J14" s="268"/>
      <c r="K14" s="273">
        <f>I14*J14</f>
        <v>0</v>
      </c>
      <c r="L14" s="270">
        <f>IF((K17)&gt;B17,B17,(K17))</f>
        <v>0</v>
      </c>
      <c r="M14" s="268"/>
      <c r="N14" s="262"/>
      <c r="O14" s="264">
        <f>I14*N14</f>
        <v>0</v>
      </c>
      <c r="P14" s="259">
        <f>IF((O17)&gt;B17,B17,(O17))</f>
        <v>0</v>
      </c>
      <c r="Q14" s="284"/>
    </row>
    <row r="15" spans="1:17" s="90" customFormat="1" ht="39.75" customHeight="1">
      <c r="A15" s="107"/>
      <c r="B15" s="309"/>
      <c r="C15" s="301"/>
      <c r="D15" s="303"/>
      <c r="E15" s="306"/>
      <c r="F15" s="307"/>
      <c r="G15" s="267"/>
      <c r="H15" s="267"/>
      <c r="I15" s="290"/>
      <c r="J15" s="269"/>
      <c r="K15" s="274"/>
      <c r="L15" s="271"/>
      <c r="M15" s="269"/>
      <c r="N15" s="263"/>
      <c r="O15" s="265"/>
      <c r="P15" s="260"/>
      <c r="Q15" s="285"/>
    </row>
    <row r="16" spans="1:17" s="90" customFormat="1" ht="26.25" customHeight="1">
      <c r="A16" s="107"/>
      <c r="B16" s="16" t="s">
        <v>291</v>
      </c>
      <c r="C16" s="302"/>
      <c r="D16" s="3" t="s">
        <v>198</v>
      </c>
      <c r="E16" s="287" t="s">
        <v>415</v>
      </c>
      <c r="F16" s="288"/>
      <c r="G16" s="116" t="s">
        <v>350</v>
      </c>
      <c r="H16" s="88" t="s">
        <v>149</v>
      </c>
      <c r="I16" s="115">
        <v>40</v>
      </c>
      <c r="J16" s="235"/>
      <c r="K16" s="140">
        <f>I16*J16</f>
        <v>0</v>
      </c>
      <c r="L16" s="272"/>
      <c r="M16" s="33"/>
      <c r="N16" s="41"/>
      <c r="O16" s="42">
        <f>I16*N16</f>
        <v>0</v>
      </c>
      <c r="P16" s="261"/>
      <c r="Q16" s="117"/>
    </row>
    <row r="17" spans="1:17" s="90" customFormat="1" ht="17.25" customHeight="1">
      <c r="A17" s="107"/>
      <c r="B17" s="21">
        <v>65</v>
      </c>
      <c r="C17" s="118"/>
      <c r="D17" s="106"/>
      <c r="E17" s="119"/>
      <c r="F17" s="120"/>
      <c r="G17" s="120"/>
      <c r="H17" s="114"/>
      <c r="I17" s="21"/>
      <c r="J17" s="148"/>
      <c r="K17" s="130">
        <f>SUM(K14:K16)</f>
        <v>0</v>
      </c>
      <c r="L17" s="208"/>
      <c r="M17" s="452"/>
      <c r="N17" s="61"/>
      <c r="O17" s="127">
        <f>SUM(O14:O16)</f>
        <v>0</v>
      </c>
      <c r="P17" s="209"/>
      <c r="Q17" s="128"/>
    </row>
    <row r="18" spans="1:17" s="90" customFormat="1" ht="21" customHeight="1">
      <c r="A18" s="107"/>
      <c r="B18" s="291" t="s">
        <v>250</v>
      </c>
      <c r="C18" s="121" t="s">
        <v>220</v>
      </c>
      <c r="D18" s="3" t="s">
        <v>199</v>
      </c>
      <c r="E18" s="294" t="s">
        <v>428</v>
      </c>
      <c r="F18" s="294"/>
      <c r="G18" s="5" t="s">
        <v>350</v>
      </c>
      <c r="H18" s="4" t="s">
        <v>225</v>
      </c>
      <c r="I18" s="24">
        <v>20</v>
      </c>
      <c r="J18" s="18"/>
      <c r="K18" s="140">
        <f>I18*J18</f>
        <v>0</v>
      </c>
      <c r="L18" s="270">
        <f>IF((K21)&gt;B21,B21,(K21))</f>
        <v>0</v>
      </c>
      <c r="M18" s="33"/>
      <c r="N18" s="41"/>
      <c r="O18" s="42">
        <f>I18*N18</f>
        <v>0</v>
      </c>
      <c r="P18" s="259">
        <f>IF((O21)&gt;B21,B21,(O21))</f>
        <v>0</v>
      </c>
      <c r="Q18" s="117"/>
    </row>
    <row r="19" spans="1:17" s="90" customFormat="1" ht="27.75" customHeight="1">
      <c r="A19" s="107"/>
      <c r="B19" s="292"/>
      <c r="C19" s="291" t="s">
        <v>248</v>
      </c>
      <c r="D19" s="291" t="s">
        <v>200</v>
      </c>
      <c r="E19" s="315" t="s">
        <v>416</v>
      </c>
      <c r="F19" s="316"/>
      <c r="G19" s="295" t="s">
        <v>350</v>
      </c>
      <c r="H19" s="266" t="s">
        <v>225</v>
      </c>
      <c r="I19" s="289">
        <v>15</v>
      </c>
      <c r="J19" s="268"/>
      <c r="K19" s="273">
        <f>I19*J19</f>
        <v>0</v>
      </c>
      <c r="L19" s="271"/>
      <c r="M19" s="268"/>
      <c r="N19" s="262"/>
      <c r="O19" s="264">
        <f>I19*N19</f>
        <v>0</v>
      </c>
      <c r="P19" s="260"/>
      <c r="Q19" s="117"/>
    </row>
    <row r="20" spans="1:17" s="90" customFormat="1" ht="22.5" customHeight="1">
      <c r="A20" s="107"/>
      <c r="B20" s="16" t="s">
        <v>291</v>
      </c>
      <c r="C20" s="292"/>
      <c r="D20" s="292"/>
      <c r="E20" s="317"/>
      <c r="F20" s="318"/>
      <c r="G20" s="296"/>
      <c r="H20" s="267"/>
      <c r="I20" s="290"/>
      <c r="J20" s="269"/>
      <c r="K20" s="274"/>
      <c r="L20" s="272"/>
      <c r="M20" s="269"/>
      <c r="N20" s="263"/>
      <c r="O20" s="265"/>
      <c r="P20" s="261"/>
      <c r="Q20" s="122"/>
    </row>
    <row r="21" spans="1:17" s="90" customFormat="1" ht="16.5" customHeight="1">
      <c r="A21" s="107"/>
      <c r="B21" s="21">
        <v>15</v>
      </c>
      <c r="C21" s="123"/>
      <c r="D21" s="106"/>
      <c r="E21" s="124"/>
      <c r="F21" s="125"/>
      <c r="G21" s="125"/>
      <c r="H21" s="114"/>
      <c r="I21" s="21"/>
      <c r="J21" s="148"/>
      <c r="K21" s="130">
        <f>K18+K19</f>
        <v>0</v>
      </c>
      <c r="L21" s="210"/>
      <c r="M21" s="452"/>
      <c r="N21" s="61"/>
      <c r="O21" s="59">
        <f>O18+O19</f>
        <v>0</v>
      </c>
      <c r="P21" s="211"/>
      <c r="Q21" s="128"/>
    </row>
    <row r="22" spans="1:17" s="90" customFormat="1" ht="13" customHeight="1">
      <c r="A22" s="107"/>
      <c r="B22" s="291" t="s">
        <v>235</v>
      </c>
      <c r="C22" s="300" t="s">
        <v>221</v>
      </c>
      <c r="D22" s="3" t="s">
        <v>201</v>
      </c>
      <c r="E22" s="320" t="s">
        <v>221</v>
      </c>
      <c r="F22" s="321"/>
      <c r="G22" s="93" t="s">
        <v>349</v>
      </c>
      <c r="H22" s="266" t="s">
        <v>149</v>
      </c>
      <c r="I22" s="24">
        <v>5</v>
      </c>
      <c r="J22" s="18"/>
      <c r="K22" s="140">
        <f>I22*J22</f>
        <v>0</v>
      </c>
      <c r="L22" s="270">
        <f>IF((K30)&gt;B30,B30,(K30))</f>
        <v>0</v>
      </c>
      <c r="M22" s="33"/>
      <c r="N22" s="41"/>
      <c r="O22" s="42">
        <f>I22*N22</f>
        <v>0</v>
      </c>
      <c r="P22" s="259">
        <f>IF((O30)&gt;B30,B30,(O30))</f>
        <v>0</v>
      </c>
      <c r="Q22" s="117"/>
    </row>
    <row r="23" spans="1:17" s="90" customFormat="1" ht="13" customHeight="1">
      <c r="A23" s="107"/>
      <c r="B23" s="293"/>
      <c r="C23" s="301"/>
      <c r="D23" s="3" t="s">
        <v>223</v>
      </c>
      <c r="E23" s="322"/>
      <c r="F23" s="323"/>
      <c r="G23" s="93" t="s">
        <v>322</v>
      </c>
      <c r="H23" s="267"/>
      <c r="I23" s="24">
        <v>2.5</v>
      </c>
      <c r="J23" s="18"/>
      <c r="K23" s="140">
        <f t="shared" ref="K23:K29" si="0">I23*J23</f>
        <v>0</v>
      </c>
      <c r="L23" s="271"/>
      <c r="M23" s="33"/>
      <c r="N23" s="41"/>
      <c r="O23" s="42">
        <f t="shared" ref="O23:O29" si="1">I23*N23</f>
        <v>0</v>
      </c>
      <c r="P23" s="260"/>
      <c r="Q23" s="117"/>
    </row>
    <row r="24" spans="1:17" s="90" customFormat="1" ht="13" customHeight="1">
      <c r="A24" s="107"/>
      <c r="B24" s="293"/>
      <c r="C24" s="301"/>
      <c r="D24" s="3" t="s">
        <v>224</v>
      </c>
      <c r="E24" s="320" t="s">
        <v>398</v>
      </c>
      <c r="F24" s="321"/>
      <c r="G24" s="93" t="s">
        <v>349</v>
      </c>
      <c r="H24" s="266" t="s">
        <v>149</v>
      </c>
      <c r="I24" s="24">
        <v>20</v>
      </c>
      <c r="J24" s="18"/>
      <c r="K24" s="140">
        <f t="shared" si="0"/>
        <v>0</v>
      </c>
      <c r="L24" s="271"/>
      <c r="M24" s="33"/>
      <c r="N24" s="41"/>
      <c r="O24" s="42">
        <f t="shared" si="1"/>
        <v>0</v>
      </c>
      <c r="P24" s="260"/>
      <c r="Q24" s="117"/>
    </row>
    <row r="25" spans="1:17" s="90" customFormat="1" ht="13" customHeight="1">
      <c r="A25" s="107"/>
      <c r="B25" s="293"/>
      <c r="C25" s="302"/>
      <c r="D25" s="3" t="s">
        <v>249</v>
      </c>
      <c r="E25" s="322"/>
      <c r="F25" s="323"/>
      <c r="G25" s="93" t="s">
        <v>322</v>
      </c>
      <c r="H25" s="267"/>
      <c r="I25" s="24">
        <v>10</v>
      </c>
      <c r="J25" s="18"/>
      <c r="K25" s="140">
        <f t="shared" si="0"/>
        <v>0</v>
      </c>
      <c r="L25" s="271"/>
      <c r="M25" s="33"/>
      <c r="N25" s="41"/>
      <c r="O25" s="42">
        <f t="shared" si="1"/>
        <v>0</v>
      </c>
      <c r="P25" s="260"/>
      <c r="Q25" s="117"/>
    </row>
    <row r="26" spans="1:17" s="90" customFormat="1" ht="13" customHeight="1">
      <c r="A26" s="107"/>
      <c r="B26" s="292"/>
      <c r="C26" s="300" t="s">
        <v>222</v>
      </c>
      <c r="D26" s="3" t="s">
        <v>351</v>
      </c>
      <c r="E26" s="320" t="s">
        <v>399</v>
      </c>
      <c r="F26" s="321"/>
      <c r="G26" s="93" t="s">
        <v>349</v>
      </c>
      <c r="H26" s="266" t="s">
        <v>149</v>
      </c>
      <c r="I26" s="24">
        <v>2</v>
      </c>
      <c r="J26" s="18"/>
      <c r="K26" s="140">
        <f t="shared" si="0"/>
        <v>0</v>
      </c>
      <c r="L26" s="271"/>
      <c r="M26" s="33"/>
      <c r="N26" s="41"/>
      <c r="O26" s="42">
        <f t="shared" si="1"/>
        <v>0</v>
      </c>
      <c r="P26" s="260"/>
      <c r="Q26" s="117"/>
    </row>
    <row r="27" spans="1:17" s="90" customFormat="1" ht="13" customHeight="1">
      <c r="A27" s="107"/>
      <c r="B27" s="87"/>
      <c r="C27" s="301"/>
      <c r="D27" s="3" t="s">
        <v>352</v>
      </c>
      <c r="E27" s="322"/>
      <c r="F27" s="323"/>
      <c r="G27" s="93" t="s">
        <v>322</v>
      </c>
      <c r="H27" s="267"/>
      <c r="I27" s="24">
        <v>1</v>
      </c>
      <c r="J27" s="18"/>
      <c r="K27" s="140">
        <f t="shared" si="0"/>
        <v>0</v>
      </c>
      <c r="L27" s="271"/>
      <c r="M27" s="33"/>
      <c r="N27" s="41"/>
      <c r="O27" s="42">
        <f t="shared" si="1"/>
        <v>0</v>
      </c>
      <c r="P27" s="260"/>
      <c r="Q27" s="117"/>
    </row>
    <row r="28" spans="1:17" s="90" customFormat="1" ht="13" customHeight="1">
      <c r="A28" s="107"/>
      <c r="B28" s="275" t="s">
        <v>291</v>
      </c>
      <c r="C28" s="301"/>
      <c r="D28" s="3" t="s">
        <v>353</v>
      </c>
      <c r="E28" s="320" t="s">
        <v>400</v>
      </c>
      <c r="F28" s="321"/>
      <c r="G28" s="93" t="s">
        <v>349</v>
      </c>
      <c r="H28" s="266" t="s">
        <v>149</v>
      </c>
      <c r="I28" s="24">
        <v>1</v>
      </c>
      <c r="J28" s="18"/>
      <c r="K28" s="140">
        <f t="shared" si="0"/>
        <v>0</v>
      </c>
      <c r="L28" s="271"/>
      <c r="M28" s="33"/>
      <c r="N28" s="41"/>
      <c r="O28" s="42">
        <f t="shared" si="1"/>
        <v>0</v>
      </c>
      <c r="P28" s="260"/>
      <c r="Q28" s="117"/>
    </row>
    <row r="29" spans="1:17" s="90" customFormat="1">
      <c r="A29" s="107"/>
      <c r="B29" s="276"/>
      <c r="C29" s="302"/>
      <c r="D29" s="3" t="s">
        <v>354</v>
      </c>
      <c r="E29" s="322"/>
      <c r="F29" s="323"/>
      <c r="G29" s="93" t="s">
        <v>322</v>
      </c>
      <c r="H29" s="267"/>
      <c r="I29" s="24">
        <v>0.5</v>
      </c>
      <c r="J29" s="18"/>
      <c r="K29" s="140">
        <f t="shared" si="0"/>
        <v>0</v>
      </c>
      <c r="L29" s="272"/>
      <c r="M29" s="33"/>
      <c r="N29" s="41"/>
      <c r="O29" s="42">
        <f t="shared" si="1"/>
        <v>0</v>
      </c>
      <c r="P29" s="207"/>
      <c r="Q29" s="117"/>
    </row>
    <row r="30" spans="1:17">
      <c r="B30" s="212">
        <v>20</v>
      </c>
      <c r="C30" s="213"/>
      <c r="D30" s="213"/>
      <c r="E30" s="213"/>
      <c r="F30" s="213"/>
      <c r="G30" s="213"/>
      <c r="H30" s="213"/>
      <c r="I30" s="213"/>
      <c r="J30" s="77"/>
      <c r="K30" s="214">
        <f>SUM(K22:K29)</f>
        <v>0</v>
      </c>
      <c r="L30" s="208"/>
      <c r="M30" s="208"/>
      <c r="N30" s="209"/>
      <c r="O30" s="215">
        <f>SUM(O22:O29)</f>
        <v>0</v>
      </c>
      <c r="P30" s="209"/>
      <c r="Q30" s="209"/>
    </row>
    <row r="31" spans="1:17" s="105" customFormat="1" ht="13.5" thickBot="1">
      <c r="A31" s="107"/>
      <c r="B31" s="22"/>
      <c r="C31" s="8"/>
      <c r="D31" s="29"/>
      <c r="E31" s="319"/>
      <c r="F31" s="319"/>
      <c r="G31" s="27"/>
      <c r="H31" s="27"/>
      <c r="I31" s="27"/>
      <c r="J31" s="22"/>
      <c r="K31" s="22"/>
      <c r="L31" s="167"/>
      <c r="O31" s="22"/>
      <c r="P31" s="167"/>
    </row>
    <row r="32" spans="1:17" s="90" customFormat="1" ht="16.5" customHeight="1" thickTop="1" thickBot="1">
      <c r="A32" s="107"/>
      <c r="B32" s="112">
        <f>SUM(B30+B21+B17)</f>
        <v>100</v>
      </c>
      <c r="C32" s="314" t="s">
        <v>144</v>
      </c>
      <c r="D32" s="314"/>
      <c r="E32" s="314"/>
      <c r="F32" s="314"/>
      <c r="G32" s="91"/>
      <c r="H32" s="92"/>
      <c r="I32" s="92"/>
      <c r="J32" s="91"/>
      <c r="K32" s="131">
        <f>K17+K21+K30</f>
        <v>0</v>
      </c>
      <c r="L32" s="176">
        <f>L14+L18+L22</f>
        <v>0</v>
      </c>
      <c r="M32" s="111"/>
      <c r="N32" s="92"/>
      <c r="O32" s="45">
        <f>O17+O21+O30</f>
        <v>0</v>
      </c>
      <c r="P32" s="177">
        <f>P14+P18+P22</f>
        <v>0</v>
      </c>
      <c r="Q32" s="111"/>
    </row>
    <row r="33" ht="13.5" thickTop="1"/>
  </sheetData>
  <sheetProtection password="B52E" sheet="1" objects="1" scenarios="1"/>
  <mergeCells count="68">
    <mergeCell ref="C32:F32"/>
    <mergeCell ref="C19:C20"/>
    <mergeCell ref="D19:D20"/>
    <mergeCell ref="E19:F20"/>
    <mergeCell ref="E31:F31"/>
    <mergeCell ref="E22:F23"/>
    <mergeCell ref="E24:F25"/>
    <mergeCell ref="E26:F27"/>
    <mergeCell ref="E28:F29"/>
    <mergeCell ref="C22:C25"/>
    <mergeCell ref="C26:C29"/>
    <mergeCell ref="C3:M3"/>
    <mergeCell ref="C5:M5"/>
    <mergeCell ref="C7:D7"/>
    <mergeCell ref="E7:K7"/>
    <mergeCell ref="C9:E9"/>
    <mergeCell ref="H9:H10"/>
    <mergeCell ref="I9:I10"/>
    <mergeCell ref="J9:J10"/>
    <mergeCell ref="K9:K10"/>
    <mergeCell ref="C14:C16"/>
    <mergeCell ref="D14:D15"/>
    <mergeCell ref="H14:H15"/>
    <mergeCell ref="E14:F15"/>
    <mergeCell ref="B14:B15"/>
    <mergeCell ref="G14:G15"/>
    <mergeCell ref="B11:B12"/>
    <mergeCell ref="C11:C12"/>
    <mergeCell ref="D11:D12"/>
    <mergeCell ref="E11:F12"/>
    <mergeCell ref="H11:H12"/>
    <mergeCell ref="G11:G12"/>
    <mergeCell ref="B18:B19"/>
    <mergeCell ref="B22:B26"/>
    <mergeCell ref="H19:H20"/>
    <mergeCell ref="I19:I20"/>
    <mergeCell ref="J19:J20"/>
    <mergeCell ref="E18:F18"/>
    <mergeCell ref="G19:G20"/>
    <mergeCell ref="H22:H23"/>
    <mergeCell ref="H24:H25"/>
    <mergeCell ref="H26:H27"/>
    <mergeCell ref="B28:B29"/>
    <mergeCell ref="N9:N10"/>
    <mergeCell ref="O9:O10"/>
    <mergeCell ref="N14:N15"/>
    <mergeCell ref="O14:O15"/>
    <mergeCell ref="J11:M11"/>
    <mergeCell ref="N11:Q11"/>
    <mergeCell ref="Q14:Q15"/>
    <mergeCell ref="P14:P16"/>
    <mergeCell ref="J14:J15"/>
    <mergeCell ref="K14:K15"/>
    <mergeCell ref="I11:I12"/>
    <mergeCell ref="M14:M15"/>
    <mergeCell ref="L14:L16"/>
    <mergeCell ref="E16:F16"/>
    <mergeCell ref="I14:I15"/>
    <mergeCell ref="E13:G13"/>
    <mergeCell ref="P18:P20"/>
    <mergeCell ref="N19:N20"/>
    <mergeCell ref="O19:O20"/>
    <mergeCell ref="P22:P28"/>
    <mergeCell ref="H28:H29"/>
    <mergeCell ref="M19:M20"/>
    <mergeCell ref="L22:L29"/>
    <mergeCell ref="K19:K20"/>
    <mergeCell ref="L18:L20"/>
  </mergeCells>
  <phoneticPr fontId="18" type="noConversion"/>
  <pageMargins left="0.7" right="0.7" top="0.75" bottom="0.75" header="0.3" footer="0.3"/>
  <pageSetup paperSize="9" scale="4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120"/>
  <sheetViews>
    <sheetView zoomScale="80" zoomScaleNormal="80" workbookViewId="0">
      <selection activeCell="M25" sqref="M25"/>
    </sheetView>
  </sheetViews>
  <sheetFormatPr defaultColWidth="8.81640625" defaultRowHeight="13"/>
  <cols>
    <col min="1" max="1" width="3.453125" style="107" customWidth="1"/>
    <col min="2" max="2" width="20.36328125" style="90" customWidth="1"/>
    <col min="3" max="3" width="23.81640625" style="28" customWidth="1"/>
    <col min="4" max="4" width="6.453125" style="30" customWidth="1"/>
    <col min="5" max="5" width="41.453125" style="28" customWidth="1"/>
    <col min="6" max="6" width="40.81640625" style="28" customWidth="1"/>
    <col min="7" max="7" width="24.36328125" style="28" customWidth="1"/>
    <col min="8" max="8" width="19.1796875" style="28" customWidth="1"/>
    <col min="9" max="9" width="12" style="28" customWidth="1"/>
    <col min="10" max="10" width="16.36328125" style="90" customWidth="1"/>
    <col min="11" max="11" width="9.6328125" style="23" customWidth="1"/>
    <col min="12" max="12" width="13.36328125" style="206" customWidth="1"/>
    <col min="13" max="13" width="43.1796875" style="90" customWidth="1"/>
    <col min="14" max="14" width="17" style="90" customWidth="1"/>
    <col min="15" max="15" width="9.6328125" style="23" customWidth="1"/>
    <col min="16" max="16" width="13.36328125" style="206" customWidth="1"/>
    <col min="17" max="17" width="43.1796875" style="90" customWidth="1"/>
    <col min="18" max="16384" width="8.81640625" style="90"/>
  </cols>
  <sheetData>
    <row r="1" spans="1:17" s="105" customFormat="1">
      <c r="A1" s="107"/>
      <c r="C1" s="27"/>
      <c r="D1" s="29"/>
      <c r="E1" s="27"/>
      <c r="F1" s="27"/>
      <c r="G1" s="27"/>
      <c r="H1" s="27"/>
      <c r="I1" s="27"/>
      <c r="K1" s="22"/>
      <c r="L1" s="167"/>
      <c r="O1" s="22"/>
      <c r="P1" s="167"/>
    </row>
    <row r="2" spans="1:17" s="105" customFormat="1">
      <c r="A2" s="107"/>
      <c r="C2" s="27"/>
      <c r="D2" s="29"/>
      <c r="E2" s="27"/>
      <c r="F2" s="27"/>
      <c r="G2" s="27"/>
      <c r="H2" s="27"/>
      <c r="I2" s="27"/>
      <c r="K2" s="22"/>
      <c r="L2" s="167"/>
      <c r="O2" s="22"/>
      <c r="P2" s="167"/>
    </row>
    <row r="3" spans="1:17" s="105" customFormat="1">
      <c r="A3" s="107"/>
      <c r="C3" s="238" t="s">
        <v>401</v>
      </c>
      <c r="D3" s="238"/>
      <c r="E3" s="238"/>
      <c r="F3" s="238"/>
      <c r="G3" s="238"/>
      <c r="H3" s="238"/>
      <c r="I3" s="238"/>
      <c r="J3" s="238"/>
      <c r="K3" s="238"/>
      <c r="L3" s="238"/>
      <c r="M3" s="238"/>
    </row>
    <row r="4" spans="1:17" s="105" customFormat="1">
      <c r="A4" s="107"/>
      <c r="C4" s="29"/>
      <c r="D4" s="29"/>
      <c r="E4" s="29"/>
      <c r="F4" s="29"/>
      <c r="G4" s="29"/>
      <c r="H4" s="29"/>
      <c r="I4" s="27"/>
      <c r="J4" s="29"/>
      <c r="K4" s="29"/>
      <c r="L4" s="50"/>
      <c r="M4" s="29"/>
      <c r="N4" s="29"/>
      <c r="O4" s="29"/>
      <c r="P4" s="50"/>
      <c r="Q4" s="29"/>
    </row>
    <row r="5" spans="1:17" s="105" customFormat="1">
      <c r="A5" s="107"/>
      <c r="C5" s="238" t="s">
        <v>120</v>
      </c>
      <c r="D5" s="238"/>
      <c r="E5" s="238"/>
      <c r="F5" s="238"/>
      <c r="G5" s="238"/>
      <c r="H5" s="238"/>
      <c r="I5" s="238"/>
      <c r="J5" s="238"/>
      <c r="K5" s="238"/>
      <c r="L5" s="238"/>
      <c r="M5" s="238"/>
    </row>
    <row r="6" spans="1:17" s="105" customFormat="1">
      <c r="A6" s="107"/>
      <c r="C6" s="29"/>
      <c r="D6" s="29"/>
      <c r="E6" s="29"/>
      <c r="F6" s="29"/>
      <c r="G6" s="29"/>
      <c r="H6" s="29"/>
      <c r="I6" s="27"/>
      <c r="J6" s="29"/>
      <c r="K6" s="29"/>
      <c r="L6" s="50"/>
      <c r="M6" s="29"/>
      <c r="N6" s="29"/>
      <c r="O6" s="29"/>
      <c r="P6" s="50"/>
      <c r="Q6" s="29"/>
    </row>
    <row r="7" spans="1:17" s="105" customFormat="1" ht="13.5" thickBot="1">
      <c r="A7" s="107"/>
      <c r="C7" s="238" t="s">
        <v>1</v>
      </c>
      <c r="D7" s="277"/>
      <c r="E7" s="310">
        <f>'[1]1'!C7</f>
        <v>0</v>
      </c>
      <c r="F7" s="310"/>
      <c r="G7" s="310"/>
      <c r="H7" s="310"/>
      <c r="I7" s="310"/>
      <c r="J7" s="310"/>
      <c r="K7" s="310"/>
      <c r="L7" s="167"/>
      <c r="M7" s="168"/>
      <c r="P7" s="167"/>
      <c r="Q7" s="168"/>
    </row>
    <row r="8" spans="1:17" s="105" customFormat="1">
      <c r="A8" s="107"/>
      <c r="C8" s="27"/>
      <c r="D8" s="29"/>
      <c r="E8" s="27"/>
      <c r="F8" s="27"/>
      <c r="G8" s="27"/>
      <c r="H8" s="27"/>
      <c r="I8" s="27"/>
      <c r="K8" s="22"/>
      <c r="L8" s="167"/>
      <c r="M8" s="169"/>
      <c r="O8" s="22"/>
      <c r="P8" s="167"/>
      <c r="Q8" s="169"/>
    </row>
    <row r="9" spans="1:17" s="105" customFormat="1" ht="22.5" customHeight="1">
      <c r="A9" s="107"/>
      <c r="C9" s="238" t="s">
        <v>404</v>
      </c>
      <c r="D9" s="313"/>
      <c r="E9" s="313"/>
      <c r="F9" s="204">
        <v>0.45</v>
      </c>
      <c r="G9" s="205"/>
      <c r="H9" s="277"/>
      <c r="I9" s="313"/>
      <c r="J9" s="277"/>
      <c r="K9" s="277"/>
      <c r="L9" s="167"/>
      <c r="N9" s="277"/>
      <c r="O9" s="277"/>
      <c r="P9" s="167"/>
    </row>
    <row r="10" spans="1:17" s="105" customFormat="1">
      <c r="A10" s="107"/>
      <c r="C10" s="27"/>
      <c r="D10" s="29"/>
      <c r="E10" s="27"/>
      <c r="F10" s="27"/>
      <c r="G10" s="27"/>
      <c r="H10" s="277"/>
      <c r="I10" s="313"/>
      <c r="J10" s="277"/>
      <c r="K10" s="277"/>
      <c r="L10" s="167"/>
      <c r="N10" s="277"/>
      <c r="O10" s="277"/>
      <c r="P10" s="167"/>
    </row>
    <row r="11" spans="1:17" ht="12" customHeight="1">
      <c r="B11" s="286" t="s">
        <v>405</v>
      </c>
      <c r="C11" s="286" t="s">
        <v>2</v>
      </c>
      <c r="D11" s="286" t="s">
        <v>3</v>
      </c>
      <c r="E11" s="286" t="s">
        <v>122</v>
      </c>
      <c r="F11" s="297"/>
      <c r="G11" s="298" t="s">
        <v>403</v>
      </c>
      <c r="H11" s="286" t="s">
        <v>123</v>
      </c>
      <c r="I11" s="286" t="s">
        <v>4</v>
      </c>
      <c r="J11" s="278" t="s">
        <v>420</v>
      </c>
      <c r="K11" s="279"/>
      <c r="L11" s="279"/>
      <c r="M11" s="280"/>
      <c r="N11" s="281" t="s">
        <v>287</v>
      </c>
      <c r="O11" s="282"/>
      <c r="P11" s="282"/>
      <c r="Q11" s="283"/>
    </row>
    <row r="12" spans="1:17" ht="42" customHeight="1">
      <c r="B12" s="286"/>
      <c r="C12" s="286"/>
      <c r="D12" s="286"/>
      <c r="E12" s="297"/>
      <c r="F12" s="297"/>
      <c r="G12" s="299"/>
      <c r="H12" s="286"/>
      <c r="I12" s="286"/>
      <c r="J12" s="51" t="s">
        <v>124</v>
      </c>
      <c r="K12" s="51" t="s">
        <v>125</v>
      </c>
      <c r="L12" s="51" t="s">
        <v>126</v>
      </c>
      <c r="M12" s="51" t="s">
        <v>286</v>
      </c>
      <c r="N12" s="44" t="s">
        <v>124</v>
      </c>
      <c r="O12" s="44" t="s">
        <v>125</v>
      </c>
      <c r="P12" s="44" t="s">
        <v>126</v>
      </c>
      <c r="Q12" s="70" t="s">
        <v>271</v>
      </c>
    </row>
    <row r="13" spans="1:17" s="111" customFormat="1">
      <c r="A13" s="110"/>
      <c r="B13" s="16" t="s">
        <v>127</v>
      </c>
      <c r="C13" s="16" t="s">
        <v>128</v>
      </c>
      <c r="D13" s="16" t="s">
        <v>5</v>
      </c>
      <c r="E13" s="256" t="s">
        <v>6</v>
      </c>
      <c r="F13" s="257"/>
      <c r="G13" s="258"/>
      <c r="H13" s="16" t="s">
        <v>7</v>
      </c>
      <c r="I13" s="16" t="s">
        <v>446</v>
      </c>
      <c r="J13" s="147" t="s">
        <v>129</v>
      </c>
      <c r="K13" s="147" t="s">
        <v>8</v>
      </c>
      <c r="L13" s="147" t="s">
        <v>9</v>
      </c>
      <c r="M13" s="147" t="s">
        <v>10</v>
      </c>
      <c r="N13" s="56" t="s">
        <v>272</v>
      </c>
      <c r="O13" s="56" t="s">
        <v>273</v>
      </c>
      <c r="P13" s="56" t="s">
        <v>274</v>
      </c>
      <c r="Q13" s="56" t="s">
        <v>275</v>
      </c>
    </row>
    <row r="14" spans="1:17" ht="18.75" customHeight="1">
      <c r="B14" s="308" t="s">
        <v>269</v>
      </c>
      <c r="C14" s="308" t="s">
        <v>130</v>
      </c>
      <c r="D14" s="3" t="s">
        <v>11</v>
      </c>
      <c r="E14" s="320" t="s">
        <v>326</v>
      </c>
      <c r="F14" s="321"/>
      <c r="G14" s="93" t="s">
        <v>349</v>
      </c>
      <c r="H14" s="266" t="s">
        <v>292</v>
      </c>
      <c r="I14" s="24">
        <v>10</v>
      </c>
      <c r="J14" s="18"/>
      <c r="K14" s="140">
        <f>J14*I14</f>
        <v>0</v>
      </c>
      <c r="L14" s="326">
        <f>IF((K48)&gt;B48,B48,(K48))</f>
        <v>0</v>
      </c>
      <c r="M14" s="33"/>
      <c r="N14" s="41"/>
      <c r="O14" s="42">
        <f>I14*N14</f>
        <v>0</v>
      </c>
      <c r="P14" s="324">
        <f>IF((O48)&gt;B48,B48,(O48))</f>
        <v>0</v>
      </c>
      <c r="Q14" s="43"/>
    </row>
    <row r="15" spans="1:17" ht="16" customHeight="1">
      <c r="B15" s="309"/>
      <c r="C15" s="309"/>
      <c r="D15" s="3" t="s">
        <v>12</v>
      </c>
      <c r="E15" s="322"/>
      <c r="F15" s="323"/>
      <c r="G15" s="93" t="s">
        <v>322</v>
      </c>
      <c r="H15" s="267"/>
      <c r="I15" s="24">
        <v>5</v>
      </c>
      <c r="J15" s="18"/>
      <c r="K15" s="140">
        <f t="shared" ref="K15:K47" si="0">J15*I15</f>
        <v>0</v>
      </c>
      <c r="L15" s="327"/>
      <c r="M15" s="33"/>
      <c r="N15" s="41"/>
      <c r="O15" s="42">
        <f t="shared" ref="O15:O47" si="1">I15*N15</f>
        <v>0</v>
      </c>
      <c r="P15" s="325"/>
      <c r="Q15" s="43"/>
    </row>
    <row r="16" spans="1:17" ht="18.75" customHeight="1">
      <c r="B16" s="309"/>
      <c r="C16" s="309"/>
      <c r="D16" s="3" t="s">
        <v>13</v>
      </c>
      <c r="E16" s="329" t="s">
        <v>325</v>
      </c>
      <c r="F16" s="305"/>
      <c r="G16" s="93" t="s">
        <v>349</v>
      </c>
      <c r="H16" s="266" t="s">
        <v>292</v>
      </c>
      <c r="I16" s="24">
        <v>8</v>
      </c>
      <c r="J16" s="18"/>
      <c r="K16" s="140">
        <f t="shared" si="0"/>
        <v>0</v>
      </c>
      <c r="L16" s="327"/>
      <c r="M16" s="33"/>
      <c r="N16" s="41"/>
      <c r="O16" s="42">
        <f t="shared" si="1"/>
        <v>0</v>
      </c>
      <c r="P16" s="325"/>
      <c r="Q16" s="43"/>
    </row>
    <row r="17" spans="2:17" ht="16" customHeight="1">
      <c r="B17" s="309"/>
      <c r="C17" s="309"/>
      <c r="D17" s="3" t="s">
        <v>14</v>
      </c>
      <c r="E17" s="330"/>
      <c r="F17" s="307"/>
      <c r="G17" s="93" t="s">
        <v>322</v>
      </c>
      <c r="H17" s="267"/>
      <c r="I17" s="24">
        <v>4</v>
      </c>
      <c r="J17" s="18"/>
      <c r="K17" s="140">
        <f t="shared" si="0"/>
        <v>0</v>
      </c>
      <c r="L17" s="327"/>
      <c r="M17" s="33"/>
      <c r="N17" s="41"/>
      <c r="O17" s="42">
        <f t="shared" si="1"/>
        <v>0</v>
      </c>
      <c r="P17" s="325"/>
      <c r="Q17" s="43"/>
    </row>
    <row r="18" spans="2:17" ht="17.5" customHeight="1">
      <c r="B18" s="309"/>
      <c r="C18" s="309"/>
      <c r="D18" s="3" t="s">
        <v>15</v>
      </c>
      <c r="E18" s="331" t="s">
        <v>323</v>
      </c>
      <c r="F18" s="332"/>
      <c r="G18" s="93" t="s">
        <v>349</v>
      </c>
      <c r="H18" s="266" t="s">
        <v>157</v>
      </c>
      <c r="I18" s="24">
        <v>6</v>
      </c>
      <c r="J18" s="18"/>
      <c r="K18" s="140">
        <f t="shared" si="0"/>
        <v>0</v>
      </c>
      <c r="L18" s="327"/>
      <c r="M18" s="33"/>
      <c r="N18" s="41"/>
      <c r="O18" s="42">
        <f t="shared" si="1"/>
        <v>0</v>
      </c>
      <c r="P18" s="325"/>
      <c r="Q18" s="43"/>
    </row>
    <row r="19" spans="2:17" ht="17.5" customHeight="1">
      <c r="B19" s="309"/>
      <c r="C19" s="309"/>
      <c r="D19" s="3" t="s">
        <v>16</v>
      </c>
      <c r="E19" s="333"/>
      <c r="F19" s="334"/>
      <c r="G19" s="93" t="s">
        <v>322</v>
      </c>
      <c r="H19" s="267"/>
      <c r="I19" s="24">
        <v>3</v>
      </c>
      <c r="J19" s="18"/>
      <c r="K19" s="140">
        <f t="shared" si="0"/>
        <v>0</v>
      </c>
      <c r="L19" s="327"/>
      <c r="M19" s="33"/>
      <c r="N19" s="41"/>
      <c r="O19" s="42">
        <f t="shared" si="1"/>
        <v>0</v>
      </c>
      <c r="P19" s="325"/>
      <c r="Q19" s="43"/>
    </row>
    <row r="20" spans="2:17" ht="13" customHeight="1">
      <c r="B20" s="309"/>
      <c r="C20" s="309"/>
      <c r="D20" s="3" t="s">
        <v>17</v>
      </c>
      <c r="E20" s="320" t="s">
        <v>324</v>
      </c>
      <c r="F20" s="321"/>
      <c r="G20" s="93" t="s">
        <v>349</v>
      </c>
      <c r="H20" s="266" t="s">
        <v>157</v>
      </c>
      <c r="I20" s="24">
        <v>3</v>
      </c>
      <c r="J20" s="18"/>
      <c r="K20" s="140">
        <f t="shared" si="0"/>
        <v>0</v>
      </c>
      <c r="L20" s="327"/>
      <c r="M20" s="33"/>
      <c r="N20" s="41"/>
      <c r="O20" s="42">
        <f t="shared" si="1"/>
        <v>0</v>
      </c>
      <c r="P20" s="325"/>
      <c r="Q20" s="43"/>
    </row>
    <row r="21" spans="2:17" ht="13" customHeight="1">
      <c r="B21" s="309"/>
      <c r="C21" s="309"/>
      <c r="D21" s="3" t="s">
        <v>18</v>
      </c>
      <c r="E21" s="322"/>
      <c r="F21" s="323"/>
      <c r="G21" s="93" t="s">
        <v>322</v>
      </c>
      <c r="H21" s="267"/>
      <c r="I21" s="24">
        <v>1.5</v>
      </c>
      <c r="J21" s="18"/>
      <c r="K21" s="140">
        <f t="shared" si="0"/>
        <v>0</v>
      </c>
      <c r="L21" s="327"/>
      <c r="M21" s="33"/>
      <c r="N21" s="41"/>
      <c r="O21" s="42">
        <f t="shared" si="1"/>
        <v>0</v>
      </c>
      <c r="P21" s="325"/>
      <c r="Q21" s="43"/>
    </row>
    <row r="22" spans="2:17" ht="13" customHeight="1">
      <c r="B22" s="309"/>
      <c r="C22" s="309"/>
      <c r="D22" s="3" t="s">
        <v>19</v>
      </c>
      <c r="E22" s="320" t="s">
        <v>430</v>
      </c>
      <c r="F22" s="321"/>
      <c r="G22" s="93" t="s">
        <v>349</v>
      </c>
      <c r="H22" s="266" t="s">
        <v>158</v>
      </c>
      <c r="I22" s="24">
        <v>12</v>
      </c>
      <c r="J22" s="18"/>
      <c r="K22" s="140">
        <f t="shared" si="0"/>
        <v>0</v>
      </c>
      <c r="L22" s="327"/>
      <c r="M22" s="33"/>
      <c r="N22" s="41"/>
      <c r="O22" s="42">
        <f t="shared" si="1"/>
        <v>0</v>
      </c>
      <c r="P22" s="325"/>
      <c r="Q22" s="43"/>
    </row>
    <row r="23" spans="2:17" ht="13" customHeight="1">
      <c r="B23" s="309"/>
      <c r="C23" s="309"/>
      <c r="D23" s="3" t="s">
        <v>131</v>
      </c>
      <c r="E23" s="322"/>
      <c r="F23" s="323"/>
      <c r="G23" s="93" t="s">
        <v>322</v>
      </c>
      <c r="H23" s="267"/>
      <c r="I23" s="24">
        <v>6</v>
      </c>
      <c r="J23" s="18"/>
      <c r="K23" s="140">
        <f t="shared" si="0"/>
        <v>0</v>
      </c>
      <c r="L23" s="327"/>
      <c r="M23" s="33"/>
      <c r="N23" s="41"/>
      <c r="O23" s="42">
        <f t="shared" si="1"/>
        <v>0</v>
      </c>
      <c r="P23" s="325"/>
      <c r="Q23" s="43"/>
    </row>
    <row r="24" spans="2:17" ht="13" customHeight="1">
      <c r="B24" s="309"/>
      <c r="C24" s="309"/>
      <c r="D24" s="3" t="s">
        <v>20</v>
      </c>
      <c r="E24" s="320" t="s">
        <v>431</v>
      </c>
      <c r="F24" s="321"/>
      <c r="G24" s="93" t="s">
        <v>349</v>
      </c>
      <c r="H24" s="266" t="s">
        <v>159</v>
      </c>
      <c r="I24" s="24">
        <v>4</v>
      </c>
      <c r="J24" s="18"/>
      <c r="K24" s="140">
        <f t="shared" si="0"/>
        <v>0</v>
      </c>
      <c r="L24" s="327"/>
      <c r="M24" s="33"/>
      <c r="N24" s="41"/>
      <c r="O24" s="42">
        <f t="shared" si="1"/>
        <v>0</v>
      </c>
      <c r="P24" s="325"/>
      <c r="Q24" s="43"/>
    </row>
    <row r="25" spans="2:17" ht="13" customHeight="1">
      <c r="B25" s="309"/>
      <c r="C25" s="309"/>
      <c r="D25" s="3" t="s">
        <v>21</v>
      </c>
      <c r="E25" s="322"/>
      <c r="F25" s="323"/>
      <c r="G25" s="93" t="s">
        <v>322</v>
      </c>
      <c r="H25" s="267"/>
      <c r="I25" s="24">
        <v>2</v>
      </c>
      <c r="J25" s="18"/>
      <c r="K25" s="140">
        <f t="shared" si="0"/>
        <v>0</v>
      </c>
      <c r="L25" s="327"/>
      <c r="M25" s="33"/>
      <c r="N25" s="41"/>
      <c r="O25" s="42">
        <f t="shared" si="1"/>
        <v>0</v>
      </c>
      <c r="P25" s="325"/>
      <c r="Q25" s="43"/>
    </row>
    <row r="26" spans="2:17" ht="13" customHeight="1">
      <c r="B26" s="309"/>
      <c r="C26" s="309"/>
      <c r="D26" s="3" t="s">
        <v>22</v>
      </c>
      <c r="E26" s="320" t="s">
        <v>432</v>
      </c>
      <c r="F26" s="321"/>
      <c r="G26" s="93" t="s">
        <v>349</v>
      </c>
      <c r="H26" s="266" t="s">
        <v>158</v>
      </c>
      <c r="I26" s="24">
        <v>10</v>
      </c>
      <c r="J26" s="18"/>
      <c r="K26" s="140">
        <f t="shared" si="0"/>
        <v>0</v>
      </c>
      <c r="L26" s="327"/>
      <c r="M26" s="33"/>
      <c r="N26" s="41"/>
      <c r="O26" s="42">
        <f t="shared" si="1"/>
        <v>0</v>
      </c>
      <c r="P26" s="325"/>
      <c r="Q26" s="43"/>
    </row>
    <row r="27" spans="2:17" ht="13" customHeight="1">
      <c r="B27" s="309"/>
      <c r="C27" s="309"/>
      <c r="D27" s="3" t="s">
        <v>23</v>
      </c>
      <c r="E27" s="322"/>
      <c r="F27" s="323"/>
      <c r="G27" s="93" t="s">
        <v>322</v>
      </c>
      <c r="H27" s="267"/>
      <c r="I27" s="24">
        <v>5</v>
      </c>
      <c r="J27" s="18"/>
      <c r="K27" s="140">
        <f t="shared" si="0"/>
        <v>0</v>
      </c>
      <c r="L27" s="327"/>
      <c r="M27" s="33"/>
      <c r="N27" s="41"/>
      <c r="O27" s="42">
        <f t="shared" si="1"/>
        <v>0</v>
      </c>
      <c r="P27" s="325"/>
      <c r="Q27" s="43"/>
    </row>
    <row r="28" spans="2:17" ht="13" customHeight="1">
      <c r="B28" s="309"/>
      <c r="C28" s="309"/>
      <c r="D28" s="3" t="s">
        <v>24</v>
      </c>
      <c r="E28" s="320" t="s">
        <v>433</v>
      </c>
      <c r="F28" s="321"/>
      <c r="G28" s="93" t="s">
        <v>349</v>
      </c>
      <c r="H28" s="266" t="s">
        <v>159</v>
      </c>
      <c r="I28" s="24">
        <v>2</v>
      </c>
      <c r="J28" s="18"/>
      <c r="K28" s="140">
        <f t="shared" si="0"/>
        <v>0</v>
      </c>
      <c r="L28" s="327"/>
      <c r="M28" s="33"/>
      <c r="N28" s="41"/>
      <c r="O28" s="42">
        <f t="shared" si="1"/>
        <v>0</v>
      </c>
      <c r="P28" s="325"/>
      <c r="Q28" s="43"/>
    </row>
    <row r="29" spans="2:17" ht="13" customHeight="1">
      <c r="B29" s="309"/>
      <c r="C29" s="309"/>
      <c r="D29" s="3" t="s">
        <v>25</v>
      </c>
      <c r="E29" s="322"/>
      <c r="F29" s="323"/>
      <c r="G29" s="93" t="s">
        <v>322</v>
      </c>
      <c r="H29" s="267"/>
      <c r="I29" s="24">
        <v>1</v>
      </c>
      <c r="J29" s="18"/>
      <c r="K29" s="140">
        <f t="shared" si="0"/>
        <v>0</v>
      </c>
      <c r="L29" s="327"/>
      <c r="M29" s="33"/>
      <c r="N29" s="41"/>
      <c r="O29" s="42">
        <f t="shared" si="1"/>
        <v>0</v>
      </c>
      <c r="P29" s="325"/>
      <c r="Q29" s="43"/>
    </row>
    <row r="30" spans="2:17" ht="13" customHeight="1">
      <c r="B30" s="309"/>
      <c r="C30" s="309"/>
      <c r="D30" s="3" t="s">
        <v>26</v>
      </c>
      <c r="E30" s="320" t="s">
        <v>434</v>
      </c>
      <c r="F30" s="321"/>
      <c r="G30" s="93" t="s">
        <v>349</v>
      </c>
      <c r="H30" s="266" t="s">
        <v>158</v>
      </c>
      <c r="I30" s="24">
        <v>8</v>
      </c>
      <c r="J30" s="18"/>
      <c r="K30" s="140">
        <f t="shared" si="0"/>
        <v>0</v>
      </c>
      <c r="L30" s="327"/>
      <c r="M30" s="33"/>
      <c r="N30" s="41"/>
      <c r="O30" s="42">
        <f t="shared" si="1"/>
        <v>0</v>
      </c>
      <c r="P30" s="325"/>
      <c r="Q30" s="43"/>
    </row>
    <row r="31" spans="2:17" ht="13" customHeight="1">
      <c r="B31" s="309"/>
      <c r="C31" s="309"/>
      <c r="D31" s="3" t="s">
        <v>27</v>
      </c>
      <c r="E31" s="322"/>
      <c r="F31" s="323"/>
      <c r="G31" s="93" t="s">
        <v>322</v>
      </c>
      <c r="H31" s="267"/>
      <c r="I31" s="24">
        <v>4</v>
      </c>
      <c r="J31" s="18"/>
      <c r="K31" s="140">
        <f t="shared" si="0"/>
        <v>0</v>
      </c>
      <c r="L31" s="327"/>
      <c r="M31" s="33"/>
      <c r="N31" s="41"/>
      <c r="O31" s="42">
        <f t="shared" si="1"/>
        <v>0</v>
      </c>
      <c r="P31" s="325"/>
      <c r="Q31" s="43"/>
    </row>
    <row r="32" spans="2:17" ht="13" customHeight="1">
      <c r="B32" s="309"/>
      <c r="C32" s="309"/>
      <c r="D32" s="3" t="s">
        <v>29</v>
      </c>
      <c r="E32" s="320" t="s">
        <v>435</v>
      </c>
      <c r="F32" s="321"/>
      <c r="G32" s="93" t="s">
        <v>349</v>
      </c>
      <c r="H32" s="266" t="s">
        <v>159</v>
      </c>
      <c r="I32" s="24">
        <v>1</v>
      </c>
      <c r="J32" s="18"/>
      <c r="K32" s="140">
        <f t="shared" si="0"/>
        <v>0</v>
      </c>
      <c r="L32" s="327"/>
      <c r="M32" s="33"/>
      <c r="N32" s="41"/>
      <c r="O32" s="42">
        <f t="shared" si="1"/>
        <v>0</v>
      </c>
      <c r="P32" s="325"/>
      <c r="Q32" s="43"/>
    </row>
    <row r="33" spans="2:17" ht="13" customHeight="1">
      <c r="B33" s="309"/>
      <c r="C33" s="309"/>
      <c r="D33" s="3" t="s">
        <v>30</v>
      </c>
      <c r="E33" s="322"/>
      <c r="F33" s="323"/>
      <c r="G33" s="93" t="s">
        <v>322</v>
      </c>
      <c r="H33" s="267"/>
      <c r="I33" s="24">
        <v>0.5</v>
      </c>
      <c r="J33" s="18"/>
      <c r="K33" s="140">
        <f t="shared" si="0"/>
        <v>0</v>
      </c>
      <c r="L33" s="327"/>
      <c r="M33" s="33"/>
      <c r="N33" s="41"/>
      <c r="O33" s="42">
        <f t="shared" si="1"/>
        <v>0</v>
      </c>
      <c r="P33" s="325"/>
      <c r="Q33" s="43"/>
    </row>
    <row r="34" spans="2:17" ht="13" customHeight="1">
      <c r="B34" s="309"/>
      <c r="C34" s="309"/>
      <c r="D34" s="3" t="s">
        <v>31</v>
      </c>
      <c r="E34" s="320" t="s">
        <v>436</v>
      </c>
      <c r="F34" s="321"/>
      <c r="G34" s="93" t="s">
        <v>349</v>
      </c>
      <c r="H34" s="266" t="s">
        <v>158</v>
      </c>
      <c r="I34" s="24">
        <v>5</v>
      </c>
      <c r="J34" s="18"/>
      <c r="K34" s="140">
        <f t="shared" si="0"/>
        <v>0</v>
      </c>
      <c r="L34" s="327"/>
      <c r="M34" s="33"/>
      <c r="N34" s="41"/>
      <c r="O34" s="42">
        <f t="shared" si="1"/>
        <v>0</v>
      </c>
      <c r="P34" s="325"/>
      <c r="Q34" s="43"/>
    </row>
    <row r="35" spans="2:17" ht="13" customHeight="1">
      <c r="B35" s="309"/>
      <c r="C35" s="309"/>
      <c r="D35" s="3" t="s">
        <v>32</v>
      </c>
      <c r="E35" s="322"/>
      <c r="F35" s="323"/>
      <c r="G35" s="93" t="s">
        <v>322</v>
      </c>
      <c r="H35" s="267"/>
      <c r="I35" s="24">
        <v>2.5</v>
      </c>
      <c r="J35" s="18"/>
      <c r="K35" s="140">
        <f t="shared" si="0"/>
        <v>0</v>
      </c>
      <c r="L35" s="327"/>
      <c r="M35" s="33"/>
      <c r="N35" s="41"/>
      <c r="O35" s="42">
        <f t="shared" si="1"/>
        <v>0</v>
      </c>
      <c r="P35" s="325"/>
      <c r="Q35" s="43"/>
    </row>
    <row r="36" spans="2:17" ht="13" customHeight="1">
      <c r="B36" s="309"/>
      <c r="C36" s="309"/>
      <c r="D36" s="3" t="s">
        <v>44</v>
      </c>
      <c r="E36" s="320" t="s">
        <v>28</v>
      </c>
      <c r="F36" s="321"/>
      <c r="G36" s="93" t="s">
        <v>349</v>
      </c>
      <c r="H36" s="266" t="s">
        <v>159</v>
      </c>
      <c r="I36" s="24">
        <v>1</v>
      </c>
      <c r="J36" s="18"/>
      <c r="K36" s="140">
        <f t="shared" si="0"/>
        <v>0</v>
      </c>
      <c r="L36" s="327"/>
      <c r="M36" s="33"/>
      <c r="N36" s="41"/>
      <c r="O36" s="42">
        <f t="shared" si="1"/>
        <v>0</v>
      </c>
      <c r="P36" s="325"/>
      <c r="Q36" s="43"/>
    </row>
    <row r="37" spans="2:17" ht="13" customHeight="1">
      <c r="B37" s="309"/>
      <c r="C37" s="309"/>
      <c r="D37" s="3" t="s">
        <v>45</v>
      </c>
      <c r="E37" s="322"/>
      <c r="F37" s="323"/>
      <c r="G37" s="93" t="s">
        <v>322</v>
      </c>
      <c r="H37" s="267"/>
      <c r="I37" s="24">
        <v>0.5</v>
      </c>
      <c r="J37" s="18"/>
      <c r="K37" s="140">
        <f t="shared" si="0"/>
        <v>0</v>
      </c>
      <c r="L37" s="327"/>
      <c r="M37" s="33"/>
      <c r="N37" s="41"/>
      <c r="O37" s="42">
        <f t="shared" si="1"/>
        <v>0</v>
      </c>
      <c r="P37" s="325"/>
      <c r="Q37" s="43"/>
    </row>
    <row r="38" spans="2:17" ht="13" customHeight="1">
      <c r="B38" s="309"/>
      <c r="C38" s="309"/>
      <c r="D38" s="3" t="s">
        <v>33</v>
      </c>
      <c r="E38" s="320" t="s">
        <v>293</v>
      </c>
      <c r="F38" s="321"/>
      <c r="G38" s="93" t="s">
        <v>349</v>
      </c>
      <c r="H38" s="266" t="s">
        <v>158</v>
      </c>
      <c r="I38" s="24">
        <v>3</v>
      </c>
      <c r="J38" s="18"/>
      <c r="K38" s="140">
        <f t="shared" si="0"/>
        <v>0</v>
      </c>
      <c r="L38" s="327"/>
      <c r="M38" s="33"/>
      <c r="N38" s="41"/>
      <c r="O38" s="42">
        <f t="shared" si="1"/>
        <v>0</v>
      </c>
      <c r="P38" s="325"/>
      <c r="Q38" s="43"/>
    </row>
    <row r="39" spans="2:17" ht="13" customHeight="1">
      <c r="B39" s="309"/>
      <c r="C39" s="309"/>
      <c r="D39" s="3" t="s">
        <v>35</v>
      </c>
      <c r="E39" s="322"/>
      <c r="F39" s="323"/>
      <c r="G39" s="93" t="s">
        <v>322</v>
      </c>
      <c r="H39" s="267"/>
      <c r="I39" s="24">
        <v>1.5</v>
      </c>
      <c r="J39" s="18"/>
      <c r="K39" s="140">
        <f t="shared" si="0"/>
        <v>0</v>
      </c>
      <c r="L39" s="327"/>
      <c r="M39" s="33"/>
      <c r="N39" s="41"/>
      <c r="O39" s="42">
        <f t="shared" si="1"/>
        <v>0</v>
      </c>
      <c r="P39" s="325"/>
      <c r="Q39" s="43"/>
    </row>
    <row r="40" spans="2:17" ht="13" customHeight="1">
      <c r="B40" s="309"/>
      <c r="C40" s="309"/>
      <c r="D40" s="3" t="s">
        <v>36</v>
      </c>
      <c r="E40" s="320" t="s">
        <v>294</v>
      </c>
      <c r="F40" s="321"/>
      <c r="G40" s="93" t="s">
        <v>349</v>
      </c>
      <c r="H40" s="266" t="s">
        <v>158</v>
      </c>
      <c r="I40" s="24">
        <v>2</v>
      </c>
      <c r="J40" s="18"/>
      <c r="K40" s="140">
        <f t="shared" si="0"/>
        <v>0</v>
      </c>
      <c r="L40" s="327"/>
      <c r="M40" s="33"/>
      <c r="N40" s="41"/>
      <c r="O40" s="42">
        <f t="shared" si="1"/>
        <v>0</v>
      </c>
      <c r="P40" s="325"/>
      <c r="Q40" s="43"/>
    </row>
    <row r="41" spans="2:17" ht="13" customHeight="1">
      <c r="B41" s="309"/>
      <c r="C41" s="363"/>
      <c r="D41" s="3" t="s">
        <v>37</v>
      </c>
      <c r="E41" s="322"/>
      <c r="F41" s="323"/>
      <c r="G41" s="93" t="s">
        <v>322</v>
      </c>
      <c r="H41" s="267"/>
      <c r="I41" s="24">
        <v>1</v>
      </c>
      <c r="J41" s="18"/>
      <c r="K41" s="140">
        <f t="shared" si="0"/>
        <v>0</v>
      </c>
      <c r="L41" s="327"/>
      <c r="M41" s="33"/>
      <c r="N41" s="41"/>
      <c r="O41" s="42">
        <f t="shared" si="1"/>
        <v>0</v>
      </c>
      <c r="P41" s="325"/>
      <c r="Q41" s="43"/>
    </row>
    <row r="42" spans="2:17" ht="13" customHeight="1">
      <c r="B42" s="309"/>
      <c r="C42" s="308" t="s">
        <v>34</v>
      </c>
      <c r="D42" s="3" t="s">
        <v>38</v>
      </c>
      <c r="E42" s="320" t="s">
        <v>295</v>
      </c>
      <c r="F42" s="321"/>
      <c r="G42" s="93" t="s">
        <v>349</v>
      </c>
      <c r="H42" s="266" t="s">
        <v>327</v>
      </c>
      <c r="I42" s="24">
        <v>4</v>
      </c>
      <c r="J42" s="18"/>
      <c r="K42" s="140">
        <f t="shared" si="0"/>
        <v>0</v>
      </c>
      <c r="L42" s="327"/>
      <c r="M42" s="33"/>
      <c r="N42" s="41"/>
      <c r="O42" s="42">
        <f t="shared" si="1"/>
        <v>0</v>
      </c>
      <c r="P42" s="325"/>
      <c r="Q42" s="43"/>
    </row>
    <row r="43" spans="2:17" ht="13" customHeight="1">
      <c r="B43" s="309"/>
      <c r="C43" s="309"/>
      <c r="D43" s="3" t="s">
        <v>49</v>
      </c>
      <c r="E43" s="322"/>
      <c r="F43" s="323"/>
      <c r="G43" s="93" t="s">
        <v>322</v>
      </c>
      <c r="H43" s="267"/>
      <c r="I43" s="24">
        <v>2</v>
      </c>
      <c r="J43" s="18"/>
      <c r="K43" s="140">
        <f t="shared" si="0"/>
        <v>0</v>
      </c>
      <c r="L43" s="327"/>
      <c r="M43" s="33"/>
      <c r="N43" s="41"/>
      <c r="O43" s="42">
        <f t="shared" si="1"/>
        <v>0</v>
      </c>
      <c r="P43" s="325"/>
      <c r="Q43" s="43"/>
    </row>
    <row r="44" spans="2:17" ht="13" customHeight="1">
      <c r="B44" s="309"/>
      <c r="C44" s="309"/>
      <c r="D44" s="3" t="s">
        <v>50</v>
      </c>
      <c r="E44" s="320" t="s">
        <v>417</v>
      </c>
      <c r="F44" s="321"/>
      <c r="G44" s="93" t="s">
        <v>349</v>
      </c>
      <c r="H44" s="266" t="s">
        <v>160</v>
      </c>
      <c r="I44" s="24">
        <v>2</v>
      </c>
      <c r="J44" s="18"/>
      <c r="K44" s="140">
        <f t="shared" si="0"/>
        <v>0</v>
      </c>
      <c r="L44" s="327"/>
      <c r="M44" s="33"/>
      <c r="N44" s="41"/>
      <c r="O44" s="42">
        <f t="shared" si="1"/>
        <v>0</v>
      </c>
      <c r="P44" s="325"/>
      <c r="Q44" s="43"/>
    </row>
    <row r="45" spans="2:17" ht="13" customHeight="1">
      <c r="B45" s="309"/>
      <c r="C45" s="309"/>
      <c r="D45" s="3" t="s">
        <v>43</v>
      </c>
      <c r="E45" s="322"/>
      <c r="F45" s="323"/>
      <c r="G45" s="93" t="s">
        <v>322</v>
      </c>
      <c r="H45" s="267"/>
      <c r="I45" s="24">
        <v>1</v>
      </c>
      <c r="J45" s="18"/>
      <c r="K45" s="140">
        <f t="shared" si="0"/>
        <v>0</v>
      </c>
      <c r="L45" s="327"/>
      <c r="M45" s="33"/>
      <c r="N45" s="41"/>
      <c r="O45" s="42">
        <f t="shared" si="1"/>
        <v>0</v>
      </c>
      <c r="P45" s="325"/>
      <c r="Q45" s="43"/>
    </row>
    <row r="46" spans="2:17" ht="13" customHeight="1">
      <c r="B46" s="286" t="s">
        <v>291</v>
      </c>
      <c r="C46" s="309"/>
      <c r="D46" s="3" t="s">
        <v>51</v>
      </c>
      <c r="E46" s="320" t="s">
        <v>418</v>
      </c>
      <c r="F46" s="321"/>
      <c r="G46" s="93" t="s">
        <v>349</v>
      </c>
      <c r="H46" s="266" t="s">
        <v>437</v>
      </c>
      <c r="I46" s="24">
        <v>2</v>
      </c>
      <c r="J46" s="18"/>
      <c r="K46" s="140">
        <f t="shared" si="0"/>
        <v>0</v>
      </c>
      <c r="L46" s="327"/>
      <c r="M46" s="33"/>
      <c r="N46" s="41"/>
      <c r="O46" s="42">
        <f t="shared" si="1"/>
        <v>0</v>
      </c>
      <c r="P46" s="325"/>
      <c r="Q46" s="43"/>
    </row>
    <row r="47" spans="2:17" ht="13" customHeight="1">
      <c r="B47" s="286"/>
      <c r="C47" s="309"/>
      <c r="D47" s="3" t="s">
        <v>56</v>
      </c>
      <c r="E47" s="322"/>
      <c r="F47" s="323"/>
      <c r="G47" s="93" t="s">
        <v>322</v>
      </c>
      <c r="H47" s="267"/>
      <c r="I47" s="24">
        <v>1</v>
      </c>
      <c r="J47" s="234"/>
      <c r="K47" s="139">
        <f t="shared" si="0"/>
        <v>0</v>
      </c>
      <c r="L47" s="328"/>
      <c r="M47" s="150"/>
      <c r="N47" s="41"/>
      <c r="O47" s="42">
        <f t="shared" si="1"/>
        <v>0</v>
      </c>
      <c r="P47" s="325"/>
      <c r="Q47" s="43"/>
    </row>
    <row r="48" spans="2:17">
      <c r="B48" s="21">
        <v>50</v>
      </c>
      <c r="C48" s="351" t="s">
        <v>132</v>
      </c>
      <c r="D48" s="352"/>
      <c r="E48" s="352"/>
      <c r="F48" s="352"/>
      <c r="G48" s="352"/>
      <c r="H48" s="352"/>
      <c r="I48" s="353"/>
      <c r="J48" s="453"/>
      <c r="K48" s="141">
        <f>SUM(K14:K47)</f>
        <v>0</v>
      </c>
      <c r="L48" s="143"/>
      <c r="M48" s="148"/>
      <c r="N48" s="178"/>
      <c r="O48" s="57">
        <f>SUM(O14:O47)</f>
        <v>0</v>
      </c>
      <c r="P48" s="153"/>
      <c r="Q48" s="61"/>
    </row>
    <row r="49" spans="1:17" ht="13" customHeight="1">
      <c r="B49" s="308" t="s">
        <v>276</v>
      </c>
      <c r="C49" s="335" t="s">
        <v>133</v>
      </c>
      <c r="D49" s="2" t="s">
        <v>138</v>
      </c>
      <c r="E49" s="347" t="s">
        <v>296</v>
      </c>
      <c r="F49" s="348"/>
      <c r="G49" s="93" t="s">
        <v>349</v>
      </c>
      <c r="H49" s="295" t="s">
        <v>328</v>
      </c>
      <c r="I49" s="24">
        <v>6</v>
      </c>
      <c r="J49" s="17"/>
      <c r="K49" s="144">
        <f t="shared" ref="K49:K68" si="2">I49*J49</f>
        <v>0</v>
      </c>
      <c r="L49" s="326">
        <f>IF((K69)&gt;B69,B69,(K69))</f>
        <v>0</v>
      </c>
      <c r="M49" s="18"/>
      <c r="N49" s="46"/>
      <c r="O49" s="47">
        <f>I49*N49</f>
        <v>0</v>
      </c>
      <c r="P49" s="324">
        <f>IF((O69)&gt;B69,B69,(O69))</f>
        <v>0</v>
      </c>
      <c r="Q49" s="41"/>
    </row>
    <row r="50" spans="1:17" ht="13" customHeight="1">
      <c r="B50" s="309"/>
      <c r="C50" s="336"/>
      <c r="D50" s="2" t="s">
        <v>57</v>
      </c>
      <c r="E50" s="349"/>
      <c r="F50" s="350"/>
      <c r="G50" s="93" t="s">
        <v>322</v>
      </c>
      <c r="H50" s="296"/>
      <c r="I50" s="24">
        <v>3</v>
      </c>
      <c r="J50" s="17"/>
      <c r="K50" s="144">
        <f t="shared" si="2"/>
        <v>0</v>
      </c>
      <c r="L50" s="327"/>
      <c r="M50" s="18"/>
      <c r="N50" s="46"/>
      <c r="O50" s="47">
        <f t="shared" ref="O50:O68" si="3">I50*N50</f>
        <v>0</v>
      </c>
      <c r="P50" s="325"/>
      <c r="Q50" s="41"/>
    </row>
    <row r="51" spans="1:17" ht="13" customHeight="1">
      <c r="B51" s="309"/>
      <c r="C51" s="336"/>
      <c r="D51" s="2" t="s">
        <v>59</v>
      </c>
      <c r="E51" s="329" t="s">
        <v>58</v>
      </c>
      <c r="F51" s="305"/>
      <c r="G51" s="93" t="s">
        <v>349</v>
      </c>
      <c r="H51" s="266" t="s">
        <v>161</v>
      </c>
      <c r="I51" s="24">
        <v>6</v>
      </c>
      <c r="J51" s="18"/>
      <c r="K51" s="144">
        <f t="shared" si="2"/>
        <v>0</v>
      </c>
      <c r="L51" s="327"/>
      <c r="M51" s="33"/>
      <c r="N51" s="41"/>
      <c r="O51" s="47">
        <f t="shared" si="3"/>
        <v>0</v>
      </c>
      <c r="P51" s="325"/>
      <c r="Q51" s="43"/>
    </row>
    <row r="52" spans="1:17">
      <c r="B52" s="309"/>
      <c r="C52" s="336"/>
      <c r="D52" s="2" t="s">
        <v>61</v>
      </c>
      <c r="E52" s="330"/>
      <c r="F52" s="307"/>
      <c r="G52" s="93" t="s">
        <v>322</v>
      </c>
      <c r="H52" s="267"/>
      <c r="I52" s="24">
        <v>3</v>
      </c>
      <c r="J52" s="18"/>
      <c r="K52" s="144">
        <f t="shared" si="2"/>
        <v>0</v>
      </c>
      <c r="L52" s="327"/>
      <c r="M52" s="33"/>
      <c r="N52" s="41"/>
      <c r="O52" s="47">
        <f t="shared" si="3"/>
        <v>0</v>
      </c>
      <c r="P52" s="325"/>
      <c r="Q52" s="43"/>
    </row>
    <row r="53" spans="1:17" ht="13" customHeight="1">
      <c r="B53" s="309"/>
      <c r="C53" s="336"/>
      <c r="D53" s="2" t="s">
        <v>62</v>
      </c>
      <c r="E53" s="329" t="s">
        <v>60</v>
      </c>
      <c r="F53" s="305"/>
      <c r="G53" s="93" t="s">
        <v>349</v>
      </c>
      <c r="H53" s="266" t="s">
        <v>161</v>
      </c>
      <c r="I53" s="24">
        <v>5</v>
      </c>
      <c r="J53" s="18"/>
      <c r="K53" s="144">
        <f t="shared" si="2"/>
        <v>0</v>
      </c>
      <c r="L53" s="327"/>
      <c r="M53" s="33"/>
      <c r="N53" s="41"/>
      <c r="O53" s="47">
        <f t="shared" si="3"/>
        <v>0</v>
      </c>
      <c r="P53" s="325"/>
      <c r="Q53" s="43"/>
    </row>
    <row r="54" spans="1:17">
      <c r="B54" s="309"/>
      <c r="C54" s="336"/>
      <c r="D54" s="2" t="s">
        <v>63</v>
      </c>
      <c r="E54" s="330"/>
      <c r="F54" s="307"/>
      <c r="G54" s="93" t="s">
        <v>322</v>
      </c>
      <c r="H54" s="267"/>
      <c r="I54" s="24">
        <v>2.5</v>
      </c>
      <c r="J54" s="18"/>
      <c r="K54" s="144">
        <f t="shared" si="2"/>
        <v>0</v>
      </c>
      <c r="L54" s="327"/>
      <c r="M54" s="33"/>
      <c r="N54" s="41"/>
      <c r="O54" s="47">
        <f t="shared" si="3"/>
        <v>0</v>
      </c>
      <c r="P54" s="325"/>
      <c r="Q54" s="43"/>
    </row>
    <row r="55" spans="1:17" s="181" customFormat="1" ht="16" customHeight="1">
      <c r="A55" s="107"/>
      <c r="B55" s="309"/>
      <c r="C55" s="336"/>
      <c r="D55" s="2" t="s">
        <v>64</v>
      </c>
      <c r="E55" s="329" t="s">
        <v>134</v>
      </c>
      <c r="F55" s="305"/>
      <c r="G55" s="93" t="s">
        <v>349</v>
      </c>
      <c r="H55" s="266" t="s">
        <v>162</v>
      </c>
      <c r="I55" s="24">
        <v>4</v>
      </c>
      <c r="J55" s="17"/>
      <c r="K55" s="144">
        <f t="shared" si="2"/>
        <v>0</v>
      </c>
      <c r="L55" s="327"/>
      <c r="M55" s="179"/>
      <c r="N55" s="46"/>
      <c r="O55" s="47">
        <f t="shared" si="3"/>
        <v>0</v>
      </c>
      <c r="P55" s="325"/>
      <c r="Q55" s="180"/>
    </row>
    <row r="56" spans="1:17" s="181" customFormat="1">
      <c r="A56" s="107"/>
      <c r="B56" s="309"/>
      <c r="C56" s="336"/>
      <c r="D56" s="2" t="s">
        <v>65</v>
      </c>
      <c r="E56" s="330"/>
      <c r="F56" s="307"/>
      <c r="G56" s="93" t="s">
        <v>322</v>
      </c>
      <c r="H56" s="267"/>
      <c r="I56" s="24">
        <v>2</v>
      </c>
      <c r="J56" s="17"/>
      <c r="K56" s="144">
        <f t="shared" si="2"/>
        <v>0</v>
      </c>
      <c r="L56" s="327"/>
      <c r="M56" s="179"/>
      <c r="N56" s="46"/>
      <c r="O56" s="47">
        <f t="shared" si="3"/>
        <v>0</v>
      </c>
      <c r="P56" s="325"/>
      <c r="Q56" s="180"/>
    </row>
    <row r="57" spans="1:17" s="181" customFormat="1" ht="13" customHeight="1">
      <c r="A57" s="107"/>
      <c r="B57" s="309"/>
      <c r="C57" s="336"/>
      <c r="D57" s="2" t="s">
        <v>66</v>
      </c>
      <c r="E57" s="329" t="s">
        <v>419</v>
      </c>
      <c r="F57" s="305"/>
      <c r="G57" s="93" t="s">
        <v>349</v>
      </c>
      <c r="H57" s="266" t="s">
        <v>161</v>
      </c>
      <c r="I57" s="24">
        <v>4</v>
      </c>
      <c r="J57" s="17"/>
      <c r="K57" s="144">
        <f t="shared" si="2"/>
        <v>0</v>
      </c>
      <c r="L57" s="327"/>
      <c r="M57" s="179"/>
      <c r="N57" s="46"/>
      <c r="O57" s="47">
        <f t="shared" si="3"/>
        <v>0</v>
      </c>
      <c r="P57" s="325"/>
      <c r="Q57" s="180"/>
    </row>
    <row r="58" spans="1:17" s="181" customFormat="1">
      <c r="A58" s="107"/>
      <c r="B58" s="309"/>
      <c r="C58" s="337"/>
      <c r="D58" s="2" t="s">
        <v>67</v>
      </c>
      <c r="E58" s="330"/>
      <c r="F58" s="307"/>
      <c r="G58" s="93" t="s">
        <v>322</v>
      </c>
      <c r="H58" s="267"/>
      <c r="I58" s="24">
        <v>2</v>
      </c>
      <c r="J58" s="17"/>
      <c r="K58" s="144">
        <f t="shared" si="2"/>
        <v>0</v>
      </c>
      <c r="L58" s="327"/>
      <c r="M58" s="179"/>
      <c r="N58" s="46"/>
      <c r="O58" s="47">
        <f t="shared" si="3"/>
        <v>0</v>
      </c>
      <c r="P58" s="325"/>
      <c r="Q58" s="180"/>
    </row>
    <row r="59" spans="1:17">
      <c r="B59" s="309"/>
      <c r="C59" s="335" t="s">
        <v>329</v>
      </c>
      <c r="D59" s="2" t="s">
        <v>68</v>
      </c>
      <c r="E59" s="329" t="s">
        <v>297</v>
      </c>
      <c r="F59" s="305"/>
      <c r="G59" s="93" t="s">
        <v>349</v>
      </c>
      <c r="H59" s="266" t="s">
        <v>161</v>
      </c>
      <c r="I59" s="24">
        <v>3</v>
      </c>
      <c r="J59" s="18"/>
      <c r="K59" s="144">
        <f t="shared" si="2"/>
        <v>0</v>
      </c>
      <c r="L59" s="327"/>
      <c r="M59" s="33"/>
      <c r="N59" s="41"/>
      <c r="O59" s="47">
        <f t="shared" si="3"/>
        <v>0</v>
      </c>
      <c r="P59" s="325"/>
      <c r="Q59" s="43"/>
    </row>
    <row r="60" spans="1:17">
      <c r="B60" s="309"/>
      <c r="C60" s="337"/>
      <c r="D60" s="2" t="s">
        <v>69</v>
      </c>
      <c r="E60" s="330"/>
      <c r="F60" s="307"/>
      <c r="G60" s="93" t="s">
        <v>322</v>
      </c>
      <c r="H60" s="267"/>
      <c r="I60" s="24">
        <v>1.5</v>
      </c>
      <c r="J60" s="18"/>
      <c r="K60" s="144">
        <f t="shared" si="2"/>
        <v>0</v>
      </c>
      <c r="L60" s="327"/>
      <c r="M60" s="33"/>
      <c r="N60" s="41"/>
      <c r="O60" s="47">
        <f t="shared" si="3"/>
        <v>0</v>
      </c>
      <c r="P60" s="325"/>
      <c r="Q60" s="43"/>
    </row>
    <row r="61" spans="1:17" ht="14.5" customHeight="1">
      <c r="A61" s="105"/>
      <c r="B61" s="309"/>
      <c r="C61" s="335" t="s">
        <v>258</v>
      </c>
      <c r="D61" s="2" t="s">
        <v>70</v>
      </c>
      <c r="E61" s="329" t="s">
        <v>298</v>
      </c>
      <c r="F61" s="305"/>
      <c r="G61" s="93" t="s">
        <v>349</v>
      </c>
      <c r="H61" s="266" t="s">
        <v>161</v>
      </c>
      <c r="I61" s="24">
        <v>3</v>
      </c>
      <c r="J61" s="18"/>
      <c r="K61" s="144">
        <f t="shared" si="2"/>
        <v>0</v>
      </c>
      <c r="L61" s="327"/>
      <c r="M61" s="33"/>
      <c r="N61" s="41"/>
      <c r="O61" s="47">
        <f t="shared" si="3"/>
        <v>0</v>
      </c>
      <c r="P61" s="325"/>
      <c r="Q61" s="43"/>
    </row>
    <row r="62" spans="1:17">
      <c r="A62" s="105"/>
      <c r="B62" s="309"/>
      <c r="C62" s="336"/>
      <c r="D62" s="2" t="s">
        <v>71</v>
      </c>
      <c r="E62" s="330"/>
      <c r="F62" s="307"/>
      <c r="G62" s="93" t="s">
        <v>322</v>
      </c>
      <c r="H62" s="267"/>
      <c r="I62" s="24">
        <v>1.5</v>
      </c>
      <c r="J62" s="18"/>
      <c r="K62" s="144">
        <f t="shared" si="2"/>
        <v>0</v>
      </c>
      <c r="L62" s="327"/>
      <c r="M62" s="33"/>
      <c r="N62" s="41"/>
      <c r="O62" s="47">
        <f t="shared" si="3"/>
        <v>0</v>
      </c>
      <c r="P62" s="325"/>
      <c r="Q62" s="43"/>
    </row>
    <row r="63" spans="1:17" ht="13" customHeight="1">
      <c r="B63" s="309"/>
      <c r="C63" s="336"/>
      <c r="D63" s="2" t="s">
        <v>73</v>
      </c>
      <c r="E63" s="338" t="s">
        <v>135</v>
      </c>
      <c r="F63" s="365"/>
      <c r="G63" s="4" t="s">
        <v>349</v>
      </c>
      <c r="H63" s="295" t="s">
        <v>136</v>
      </c>
      <c r="I63" s="24">
        <v>3</v>
      </c>
      <c r="J63" s="18"/>
      <c r="K63" s="144">
        <f t="shared" si="2"/>
        <v>0</v>
      </c>
      <c r="L63" s="327"/>
      <c r="M63" s="33"/>
      <c r="N63" s="41"/>
      <c r="O63" s="47">
        <f t="shared" si="3"/>
        <v>0</v>
      </c>
      <c r="P63" s="325"/>
      <c r="Q63" s="43"/>
    </row>
    <row r="64" spans="1:17">
      <c r="B64" s="309"/>
      <c r="C64" s="336"/>
      <c r="D64" s="2" t="s">
        <v>75</v>
      </c>
      <c r="E64" s="340"/>
      <c r="F64" s="366"/>
      <c r="G64" s="4" t="s">
        <v>322</v>
      </c>
      <c r="H64" s="296"/>
      <c r="I64" s="24">
        <v>1.5</v>
      </c>
      <c r="J64" s="18"/>
      <c r="K64" s="144">
        <f t="shared" si="2"/>
        <v>0</v>
      </c>
      <c r="L64" s="327"/>
      <c r="M64" s="33"/>
      <c r="N64" s="41"/>
      <c r="O64" s="47">
        <f t="shared" si="3"/>
        <v>0</v>
      </c>
      <c r="P64" s="325"/>
      <c r="Q64" s="43"/>
    </row>
    <row r="65" spans="1:17" ht="14.5" customHeight="1">
      <c r="B65" s="309"/>
      <c r="C65" s="335" t="s">
        <v>243</v>
      </c>
      <c r="D65" s="2" t="s">
        <v>76</v>
      </c>
      <c r="E65" s="338" t="s">
        <v>236</v>
      </c>
      <c r="F65" s="339"/>
      <c r="G65" s="4" t="s">
        <v>349</v>
      </c>
      <c r="H65" s="295" t="s">
        <v>299</v>
      </c>
      <c r="I65" s="24">
        <v>0.5</v>
      </c>
      <c r="J65" s="18"/>
      <c r="K65" s="144">
        <f t="shared" si="2"/>
        <v>0</v>
      </c>
      <c r="L65" s="327"/>
      <c r="M65" s="33"/>
      <c r="N65" s="41"/>
      <c r="O65" s="47">
        <f t="shared" si="3"/>
        <v>0</v>
      </c>
      <c r="P65" s="325"/>
      <c r="Q65" s="43"/>
    </row>
    <row r="66" spans="1:17" ht="14.5" customHeight="1">
      <c r="B66" s="309"/>
      <c r="C66" s="336"/>
      <c r="D66" s="2" t="s">
        <v>78</v>
      </c>
      <c r="E66" s="340"/>
      <c r="F66" s="341"/>
      <c r="G66" s="4" t="s">
        <v>322</v>
      </c>
      <c r="H66" s="296"/>
      <c r="I66" s="24">
        <v>0.25</v>
      </c>
      <c r="J66" s="18"/>
      <c r="K66" s="144">
        <f t="shared" si="2"/>
        <v>0</v>
      </c>
      <c r="L66" s="327"/>
      <c r="M66" s="33"/>
      <c r="N66" s="41"/>
      <c r="O66" s="47">
        <f t="shared" si="3"/>
        <v>0</v>
      </c>
      <c r="P66" s="325"/>
      <c r="Q66" s="43"/>
    </row>
    <row r="67" spans="1:17" ht="14.5" customHeight="1">
      <c r="B67" s="286" t="s">
        <v>291</v>
      </c>
      <c r="C67" s="336"/>
      <c r="D67" s="2" t="s">
        <v>80</v>
      </c>
      <c r="E67" s="338" t="s">
        <v>237</v>
      </c>
      <c r="F67" s="339"/>
      <c r="G67" s="4" t="s">
        <v>349</v>
      </c>
      <c r="H67" s="364" t="s">
        <v>299</v>
      </c>
      <c r="I67" s="97">
        <v>0.1</v>
      </c>
      <c r="J67" s="18"/>
      <c r="K67" s="144">
        <f t="shared" si="2"/>
        <v>0</v>
      </c>
      <c r="L67" s="327"/>
      <c r="M67" s="33"/>
      <c r="N67" s="41"/>
      <c r="O67" s="47">
        <f t="shared" si="3"/>
        <v>0</v>
      </c>
      <c r="P67" s="325"/>
      <c r="Q67" s="43"/>
    </row>
    <row r="68" spans="1:17" ht="16" customHeight="1">
      <c r="B68" s="286"/>
      <c r="C68" s="337"/>
      <c r="D68" s="2" t="s">
        <v>81</v>
      </c>
      <c r="E68" s="340"/>
      <c r="F68" s="341"/>
      <c r="G68" s="4" t="s">
        <v>322</v>
      </c>
      <c r="H68" s="364"/>
      <c r="I68" s="24">
        <v>0.05</v>
      </c>
      <c r="J68" s="100"/>
      <c r="K68" s="144">
        <f t="shared" si="2"/>
        <v>0</v>
      </c>
      <c r="L68" s="327"/>
      <c r="M68" s="33"/>
      <c r="N68" s="101"/>
      <c r="O68" s="47">
        <f t="shared" si="3"/>
        <v>0</v>
      </c>
      <c r="P68" s="325"/>
      <c r="Q68" s="43"/>
    </row>
    <row r="69" spans="1:17">
      <c r="B69" s="31">
        <v>15</v>
      </c>
      <c r="C69" s="351" t="s">
        <v>358</v>
      </c>
      <c r="D69" s="352"/>
      <c r="E69" s="352"/>
      <c r="F69" s="352"/>
      <c r="G69" s="352"/>
      <c r="H69" s="352"/>
      <c r="I69" s="352"/>
      <c r="J69" s="454"/>
      <c r="K69" s="141">
        <f>SUM(K49:K68)</f>
        <v>0</v>
      </c>
      <c r="L69" s="143"/>
      <c r="M69" s="148"/>
      <c r="N69" s="128"/>
      <c r="O69" s="57">
        <f>SUM(O49:O68)</f>
        <v>0</v>
      </c>
      <c r="P69" s="153"/>
      <c r="Q69" s="61"/>
    </row>
    <row r="70" spans="1:17" ht="14.25" customHeight="1">
      <c r="A70" s="105"/>
      <c r="B70" s="308" t="s">
        <v>42</v>
      </c>
      <c r="C70" s="308" t="s">
        <v>277</v>
      </c>
      <c r="D70" s="38" t="s">
        <v>238</v>
      </c>
      <c r="E70" s="347" t="s">
        <v>330</v>
      </c>
      <c r="F70" s="348"/>
      <c r="G70" s="4" t="s">
        <v>349</v>
      </c>
      <c r="H70" s="266" t="s">
        <v>137</v>
      </c>
      <c r="I70" s="24">
        <v>3</v>
      </c>
      <c r="J70" s="18"/>
      <c r="K70" s="144">
        <f t="shared" ref="K70:K113" si="4">I70*J70</f>
        <v>0</v>
      </c>
      <c r="L70" s="326">
        <f>IF((K114)&gt;B114,B114,(K114))</f>
        <v>0</v>
      </c>
      <c r="M70" s="33"/>
      <c r="N70" s="41"/>
      <c r="O70" s="47">
        <f>I70*N70</f>
        <v>0</v>
      </c>
      <c r="P70" s="324">
        <f>IF((O114)&gt;B114,B114,(O114))</f>
        <v>0</v>
      </c>
      <c r="Q70" s="43"/>
    </row>
    <row r="71" spans="1:17" ht="14.25" customHeight="1">
      <c r="A71" s="105"/>
      <c r="B71" s="309"/>
      <c r="C71" s="309"/>
      <c r="D71" s="38" t="s">
        <v>39</v>
      </c>
      <c r="E71" s="349"/>
      <c r="F71" s="350"/>
      <c r="G71" s="4" t="s">
        <v>322</v>
      </c>
      <c r="H71" s="267"/>
      <c r="I71" s="24">
        <v>1.5</v>
      </c>
      <c r="J71" s="18"/>
      <c r="K71" s="144">
        <f t="shared" si="4"/>
        <v>0</v>
      </c>
      <c r="L71" s="327"/>
      <c r="M71" s="33"/>
      <c r="N71" s="41"/>
      <c r="O71" s="47">
        <f t="shared" ref="O71:O113" si="5">I71*N71</f>
        <v>0</v>
      </c>
      <c r="P71" s="325"/>
      <c r="Q71" s="43"/>
    </row>
    <row r="72" spans="1:17" ht="14.25" customHeight="1">
      <c r="B72" s="309"/>
      <c r="C72" s="309"/>
      <c r="D72" s="38" t="s">
        <v>239</v>
      </c>
      <c r="E72" s="347" t="s">
        <v>331</v>
      </c>
      <c r="F72" s="348"/>
      <c r="G72" s="4" t="s">
        <v>349</v>
      </c>
      <c r="H72" s="367" t="s">
        <v>137</v>
      </c>
      <c r="I72" s="24">
        <v>2</v>
      </c>
      <c r="J72" s="455"/>
      <c r="K72" s="144">
        <f t="shared" si="4"/>
        <v>0</v>
      </c>
      <c r="L72" s="327"/>
      <c r="M72" s="18"/>
      <c r="N72" s="48"/>
      <c r="O72" s="47">
        <f t="shared" si="5"/>
        <v>0</v>
      </c>
      <c r="P72" s="325"/>
      <c r="Q72" s="32"/>
    </row>
    <row r="73" spans="1:17" ht="14.25" customHeight="1">
      <c r="B73" s="309"/>
      <c r="C73" s="363"/>
      <c r="D73" s="38" t="s">
        <v>40</v>
      </c>
      <c r="E73" s="349"/>
      <c r="F73" s="350"/>
      <c r="G73" s="4" t="s">
        <v>322</v>
      </c>
      <c r="H73" s="368"/>
      <c r="I73" s="24">
        <v>1</v>
      </c>
      <c r="J73" s="455"/>
      <c r="K73" s="144">
        <f t="shared" si="4"/>
        <v>0</v>
      </c>
      <c r="L73" s="327"/>
      <c r="M73" s="18"/>
      <c r="N73" s="48"/>
      <c r="O73" s="47">
        <f t="shared" si="5"/>
        <v>0</v>
      </c>
      <c r="P73" s="325"/>
      <c r="Q73" s="32"/>
    </row>
    <row r="74" spans="1:17">
      <c r="A74" s="102"/>
      <c r="B74" s="309"/>
      <c r="C74" s="335" t="s">
        <v>278</v>
      </c>
      <c r="D74" s="38" t="s">
        <v>41</v>
      </c>
      <c r="E74" s="342" t="s">
        <v>176</v>
      </c>
      <c r="F74" s="343"/>
      <c r="G74" s="94" t="s">
        <v>350</v>
      </c>
      <c r="H74" s="98" t="s">
        <v>139</v>
      </c>
      <c r="I74" s="24">
        <v>2</v>
      </c>
      <c r="J74" s="455"/>
      <c r="K74" s="144">
        <f t="shared" si="4"/>
        <v>0</v>
      </c>
      <c r="L74" s="327"/>
      <c r="M74" s="18"/>
      <c r="N74" s="46"/>
      <c r="O74" s="47">
        <f t="shared" si="5"/>
        <v>0</v>
      </c>
      <c r="P74" s="325"/>
      <c r="Q74" s="41"/>
    </row>
    <row r="75" spans="1:17" ht="13" customHeight="1">
      <c r="B75" s="309"/>
      <c r="C75" s="336"/>
      <c r="D75" s="38" t="s">
        <v>240</v>
      </c>
      <c r="E75" s="287" t="s">
        <v>140</v>
      </c>
      <c r="F75" s="288"/>
      <c r="G75" s="23" t="s">
        <v>350</v>
      </c>
      <c r="H75" s="98" t="s">
        <v>163</v>
      </c>
      <c r="I75" s="24">
        <v>1</v>
      </c>
      <c r="J75" s="17"/>
      <c r="K75" s="144">
        <f t="shared" si="4"/>
        <v>0</v>
      </c>
      <c r="L75" s="327"/>
      <c r="M75" s="33"/>
      <c r="N75" s="46"/>
      <c r="O75" s="47">
        <f t="shared" si="5"/>
        <v>0</v>
      </c>
      <c r="P75" s="325"/>
      <c r="Q75" s="43"/>
    </row>
    <row r="76" spans="1:17" ht="13" customHeight="1">
      <c r="B76" s="309"/>
      <c r="C76" s="303" t="s">
        <v>279</v>
      </c>
      <c r="D76" s="38" t="s">
        <v>82</v>
      </c>
      <c r="E76" s="329" t="s">
        <v>141</v>
      </c>
      <c r="F76" s="305"/>
      <c r="G76" s="4" t="s">
        <v>349</v>
      </c>
      <c r="H76" s="266" t="s">
        <v>164</v>
      </c>
      <c r="I76" s="24">
        <v>10</v>
      </c>
      <c r="J76" s="18"/>
      <c r="K76" s="144">
        <f t="shared" si="4"/>
        <v>0</v>
      </c>
      <c r="L76" s="327"/>
      <c r="M76" s="33"/>
      <c r="N76" s="41"/>
      <c r="O76" s="47">
        <f t="shared" si="5"/>
        <v>0</v>
      </c>
      <c r="P76" s="325"/>
      <c r="Q76" s="43"/>
    </row>
    <row r="77" spans="1:17">
      <c r="B77" s="309"/>
      <c r="C77" s="303"/>
      <c r="D77" s="38" t="s">
        <v>83</v>
      </c>
      <c r="E77" s="330"/>
      <c r="F77" s="307"/>
      <c r="G77" s="4" t="s">
        <v>322</v>
      </c>
      <c r="H77" s="267"/>
      <c r="I77" s="24">
        <v>5</v>
      </c>
      <c r="J77" s="18"/>
      <c r="K77" s="144">
        <f t="shared" si="4"/>
        <v>0</v>
      </c>
      <c r="L77" s="327"/>
      <c r="M77" s="33"/>
      <c r="N77" s="41"/>
      <c r="O77" s="47">
        <f t="shared" si="5"/>
        <v>0</v>
      </c>
      <c r="P77" s="325"/>
      <c r="Q77" s="43"/>
    </row>
    <row r="78" spans="1:17" ht="13" customHeight="1">
      <c r="B78" s="309"/>
      <c r="C78" s="303"/>
      <c r="D78" s="38" t="s">
        <v>84</v>
      </c>
      <c r="E78" s="329" t="s">
        <v>177</v>
      </c>
      <c r="F78" s="305"/>
      <c r="G78" s="4" t="s">
        <v>349</v>
      </c>
      <c r="H78" s="266" t="s">
        <v>164</v>
      </c>
      <c r="I78" s="24">
        <v>5</v>
      </c>
      <c r="J78" s="18"/>
      <c r="K78" s="144">
        <f t="shared" si="4"/>
        <v>0</v>
      </c>
      <c r="L78" s="327"/>
      <c r="M78" s="33"/>
      <c r="N78" s="41"/>
      <c r="O78" s="47">
        <f t="shared" si="5"/>
        <v>0</v>
      </c>
      <c r="P78" s="325"/>
      <c r="Q78" s="43"/>
    </row>
    <row r="79" spans="1:17">
      <c r="B79" s="309"/>
      <c r="C79" s="303"/>
      <c r="D79" s="38" t="s">
        <v>85</v>
      </c>
      <c r="E79" s="330"/>
      <c r="F79" s="307"/>
      <c r="G79" s="4" t="s">
        <v>322</v>
      </c>
      <c r="H79" s="267"/>
      <c r="I79" s="24">
        <v>2.5</v>
      </c>
      <c r="J79" s="18"/>
      <c r="K79" s="144">
        <f t="shared" si="4"/>
        <v>0</v>
      </c>
      <c r="L79" s="327"/>
      <c r="M79" s="33"/>
      <c r="N79" s="41"/>
      <c r="O79" s="47">
        <f t="shared" si="5"/>
        <v>0</v>
      </c>
      <c r="P79" s="325"/>
      <c r="Q79" s="43"/>
    </row>
    <row r="80" spans="1:17" ht="16" customHeight="1">
      <c r="B80" s="309"/>
      <c r="C80" s="355" t="s">
        <v>206</v>
      </c>
      <c r="D80" s="38" t="s">
        <v>241</v>
      </c>
      <c r="E80" s="356" t="s">
        <v>202</v>
      </c>
      <c r="F80" s="357"/>
      <c r="G80" s="4" t="s">
        <v>349</v>
      </c>
      <c r="H80" s="266" t="s">
        <v>164</v>
      </c>
      <c r="I80" s="24">
        <v>4</v>
      </c>
      <c r="J80" s="18"/>
      <c r="K80" s="144">
        <f t="shared" si="4"/>
        <v>0</v>
      </c>
      <c r="L80" s="327"/>
      <c r="M80" s="33"/>
      <c r="N80" s="41"/>
      <c r="O80" s="47">
        <f t="shared" si="5"/>
        <v>0</v>
      </c>
      <c r="P80" s="325"/>
      <c r="Q80" s="43"/>
    </row>
    <row r="81" spans="1:17" ht="16" customHeight="1">
      <c r="B81" s="309"/>
      <c r="C81" s="355"/>
      <c r="D81" s="38" t="s">
        <v>242</v>
      </c>
      <c r="E81" s="358"/>
      <c r="F81" s="359"/>
      <c r="G81" s="4" t="s">
        <v>322</v>
      </c>
      <c r="H81" s="267"/>
      <c r="I81" s="24">
        <v>2</v>
      </c>
      <c r="J81" s="18"/>
      <c r="K81" s="144">
        <f t="shared" si="4"/>
        <v>0</v>
      </c>
      <c r="L81" s="327"/>
      <c r="M81" s="33"/>
      <c r="N81" s="41"/>
      <c r="O81" s="47">
        <f t="shared" si="5"/>
        <v>0</v>
      </c>
      <c r="P81" s="325"/>
      <c r="Q81" s="43"/>
    </row>
    <row r="82" spans="1:17" ht="13" customHeight="1">
      <c r="B82" s="309"/>
      <c r="C82" s="355"/>
      <c r="D82" s="38" t="s">
        <v>46</v>
      </c>
      <c r="E82" s="356" t="s">
        <v>179</v>
      </c>
      <c r="F82" s="357"/>
      <c r="G82" s="4" t="s">
        <v>349</v>
      </c>
      <c r="H82" s="266" t="s">
        <v>143</v>
      </c>
      <c r="I82" s="24">
        <v>2</v>
      </c>
      <c r="J82" s="18"/>
      <c r="K82" s="144">
        <f t="shared" si="4"/>
        <v>0</v>
      </c>
      <c r="L82" s="327"/>
      <c r="M82" s="33"/>
      <c r="N82" s="41"/>
      <c r="O82" s="47">
        <f t="shared" si="5"/>
        <v>0</v>
      </c>
      <c r="P82" s="325"/>
      <c r="Q82" s="43"/>
    </row>
    <row r="83" spans="1:17" ht="13" customHeight="1">
      <c r="B83" s="309"/>
      <c r="C83" s="355"/>
      <c r="D83" s="38" t="s">
        <v>47</v>
      </c>
      <c r="E83" s="358"/>
      <c r="F83" s="359"/>
      <c r="G83" s="4" t="s">
        <v>322</v>
      </c>
      <c r="H83" s="267"/>
      <c r="I83" s="24">
        <v>1</v>
      </c>
      <c r="J83" s="18"/>
      <c r="K83" s="144">
        <f t="shared" si="4"/>
        <v>0</v>
      </c>
      <c r="L83" s="327"/>
      <c r="M83" s="33"/>
      <c r="N83" s="41"/>
      <c r="O83" s="47">
        <f t="shared" si="5"/>
        <v>0</v>
      </c>
      <c r="P83" s="325"/>
      <c r="Q83" s="43"/>
    </row>
    <row r="84" spans="1:17" ht="13" customHeight="1">
      <c r="B84" s="309"/>
      <c r="C84" s="355"/>
      <c r="D84" s="38" t="s">
        <v>52</v>
      </c>
      <c r="E84" s="356" t="s">
        <v>178</v>
      </c>
      <c r="F84" s="357"/>
      <c r="G84" s="4" t="s">
        <v>349</v>
      </c>
      <c r="H84" s="266" t="s">
        <v>143</v>
      </c>
      <c r="I84" s="24">
        <v>3</v>
      </c>
      <c r="J84" s="18"/>
      <c r="K84" s="144">
        <f t="shared" si="4"/>
        <v>0</v>
      </c>
      <c r="L84" s="327"/>
      <c r="M84" s="33"/>
      <c r="N84" s="41"/>
      <c r="O84" s="47">
        <f t="shared" si="5"/>
        <v>0</v>
      </c>
      <c r="P84" s="325"/>
      <c r="Q84" s="43"/>
    </row>
    <row r="85" spans="1:17" ht="13" customHeight="1">
      <c r="B85" s="309"/>
      <c r="C85" s="355"/>
      <c r="D85" s="38" t="s">
        <v>54</v>
      </c>
      <c r="E85" s="358"/>
      <c r="F85" s="359"/>
      <c r="G85" s="4" t="s">
        <v>322</v>
      </c>
      <c r="H85" s="267"/>
      <c r="I85" s="24">
        <v>1.5</v>
      </c>
      <c r="J85" s="18"/>
      <c r="K85" s="144">
        <f t="shared" si="4"/>
        <v>0</v>
      </c>
      <c r="L85" s="327"/>
      <c r="M85" s="33"/>
      <c r="N85" s="41"/>
      <c r="O85" s="47">
        <f t="shared" si="5"/>
        <v>0</v>
      </c>
      <c r="P85" s="325"/>
      <c r="Q85" s="43"/>
    </row>
    <row r="86" spans="1:17" ht="13" customHeight="1">
      <c r="B86" s="309"/>
      <c r="C86" s="355"/>
      <c r="D86" s="38" t="s">
        <v>48</v>
      </c>
      <c r="E86" s="360" t="s">
        <v>142</v>
      </c>
      <c r="F86" s="360"/>
      <c r="G86" s="4" t="s">
        <v>349</v>
      </c>
      <c r="H86" s="266" t="s">
        <v>143</v>
      </c>
      <c r="I86" s="24">
        <v>3</v>
      </c>
      <c r="J86" s="18"/>
      <c r="K86" s="144">
        <f t="shared" si="4"/>
        <v>0</v>
      </c>
      <c r="L86" s="327"/>
      <c r="M86" s="33"/>
      <c r="N86" s="41"/>
      <c r="O86" s="47">
        <f t="shared" si="5"/>
        <v>0</v>
      </c>
      <c r="P86" s="325"/>
      <c r="Q86" s="43"/>
    </row>
    <row r="87" spans="1:17">
      <c r="B87" s="309"/>
      <c r="C87" s="355"/>
      <c r="D87" s="38" t="s">
        <v>259</v>
      </c>
      <c r="E87" s="360"/>
      <c r="F87" s="360"/>
      <c r="G87" s="4" t="s">
        <v>322</v>
      </c>
      <c r="H87" s="267"/>
      <c r="I87" s="24">
        <v>1.5</v>
      </c>
      <c r="J87" s="18"/>
      <c r="K87" s="144">
        <f t="shared" si="4"/>
        <v>0</v>
      </c>
      <c r="L87" s="327"/>
      <c r="M87" s="33"/>
      <c r="N87" s="41"/>
      <c r="O87" s="47">
        <f t="shared" si="5"/>
        <v>0</v>
      </c>
      <c r="P87" s="325"/>
      <c r="Q87" s="43"/>
    </row>
    <row r="88" spans="1:17">
      <c r="B88" s="309"/>
      <c r="C88" s="355"/>
      <c r="D88" s="38" t="s">
        <v>260</v>
      </c>
      <c r="E88" s="361" t="s">
        <v>300</v>
      </c>
      <c r="F88" s="362"/>
      <c r="G88" s="4" t="s">
        <v>349</v>
      </c>
      <c r="H88" s="266" t="s">
        <v>143</v>
      </c>
      <c r="I88" s="24">
        <v>2</v>
      </c>
      <c r="J88" s="18"/>
      <c r="K88" s="144">
        <f t="shared" si="4"/>
        <v>0</v>
      </c>
      <c r="L88" s="327"/>
      <c r="M88" s="33"/>
      <c r="N88" s="41"/>
      <c r="O88" s="47">
        <f t="shared" si="5"/>
        <v>0</v>
      </c>
      <c r="P88" s="325"/>
      <c r="Q88" s="43"/>
    </row>
    <row r="89" spans="1:17">
      <c r="B89" s="309"/>
      <c r="C89" s="355"/>
      <c r="D89" s="38" t="s">
        <v>261</v>
      </c>
      <c r="E89" s="330"/>
      <c r="F89" s="306"/>
      <c r="G89" s="4" t="s">
        <v>322</v>
      </c>
      <c r="H89" s="267"/>
      <c r="I89" s="24">
        <v>1</v>
      </c>
      <c r="J89" s="18"/>
      <c r="K89" s="144">
        <f t="shared" si="4"/>
        <v>0</v>
      </c>
      <c r="L89" s="327"/>
      <c r="M89" s="33"/>
      <c r="N89" s="41"/>
      <c r="O89" s="47">
        <f t="shared" si="5"/>
        <v>0</v>
      </c>
      <c r="P89" s="325"/>
      <c r="Q89" s="43"/>
    </row>
    <row r="90" spans="1:17" ht="13" customHeight="1">
      <c r="B90" s="309"/>
      <c r="C90" s="355"/>
      <c r="D90" s="38" t="s">
        <v>262</v>
      </c>
      <c r="E90" s="338" t="s">
        <v>301</v>
      </c>
      <c r="F90" s="339"/>
      <c r="G90" s="4" t="s">
        <v>349</v>
      </c>
      <c r="H90" s="266" t="s">
        <v>143</v>
      </c>
      <c r="I90" s="24">
        <v>1</v>
      </c>
      <c r="J90" s="18"/>
      <c r="K90" s="144">
        <f t="shared" si="4"/>
        <v>0</v>
      </c>
      <c r="L90" s="327"/>
      <c r="M90" s="33"/>
      <c r="N90" s="41"/>
      <c r="O90" s="47">
        <f t="shared" si="5"/>
        <v>0</v>
      </c>
      <c r="P90" s="325"/>
      <c r="Q90" s="43"/>
    </row>
    <row r="91" spans="1:17" ht="13" customHeight="1">
      <c r="B91" s="309"/>
      <c r="C91" s="355"/>
      <c r="D91" s="38" t="s">
        <v>263</v>
      </c>
      <c r="E91" s="340"/>
      <c r="F91" s="341"/>
      <c r="G91" s="4" t="s">
        <v>322</v>
      </c>
      <c r="H91" s="267"/>
      <c r="I91" s="24">
        <v>0.5</v>
      </c>
      <c r="J91" s="18"/>
      <c r="K91" s="144">
        <f t="shared" si="4"/>
        <v>0</v>
      </c>
      <c r="L91" s="327"/>
      <c r="M91" s="33"/>
      <c r="N91" s="41"/>
      <c r="O91" s="47">
        <f t="shared" si="5"/>
        <v>0</v>
      </c>
      <c r="P91" s="325"/>
      <c r="Q91" s="43"/>
    </row>
    <row r="92" spans="1:17">
      <c r="B92" s="309"/>
      <c r="C92" s="355"/>
      <c r="D92" s="38" t="s">
        <v>264</v>
      </c>
      <c r="E92" s="356" t="s">
        <v>302</v>
      </c>
      <c r="F92" s="357"/>
      <c r="G92" s="4" t="s">
        <v>349</v>
      </c>
      <c r="H92" s="266" t="s">
        <v>165</v>
      </c>
      <c r="I92" s="24">
        <v>2</v>
      </c>
      <c r="J92" s="18"/>
      <c r="K92" s="144">
        <f t="shared" si="4"/>
        <v>0</v>
      </c>
      <c r="L92" s="327"/>
      <c r="M92" s="33"/>
      <c r="N92" s="41"/>
      <c r="O92" s="47">
        <f t="shared" si="5"/>
        <v>0</v>
      </c>
      <c r="P92" s="325"/>
      <c r="Q92" s="43"/>
    </row>
    <row r="93" spans="1:17">
      <c r="B93" s="309"/>
      <c r="C93" s="355"/>
      <c r="D93" s="38" t="s">
        <v>265</v>
      </c>
      <c r="E93" s="358"/>
      <c r="F93" s="359"/>
      <c r="G93" s="4" t="s">
        <v>322</v>
      </c>
      <c r="H93" s="267"/>
      <c r="I93" s="24">
        <v>1</v>
      </c>
      <c r="J93" s="18"/>
      <c r="K93" s="144">
        <f t="shared" si="4"/>
        <v>0</v>
      </c>
      <c r="L93" s="327"/>
      <c r="M93" s="33"/>
      <c r="N93" s="41"/>
      <c r="O93" s="47">
        <f t="shared" si="5"/>
        <v>0</v>
      </c>
      <c r="P93" s="325"/>
      <c r="Q93" s="43"/>
    </row>
    <row r="94" spans="1:17" ht="13" customHeight="1">
      <c r="A94" s="105"/>
      <c r="B94" s="309"/>
      <c r="C94" s="355" t="s">
        <v>180</v>
      </c>
      <c r="D94" s="38" t="s">
        <v>266</v>
      </c>
      <c r="E94" s="356" t="s">
        <v>53</v>
      </c>
      <c r="F94" s="357"/>
      <c r="G94" s="4" t="s">
        <v>349</v>
      </c>
      <c r="H94" s="266" t="s">
        <v>328</v>
      </c>
      <c r="I94" s="24">
        <v>2.5</v>
      </c>
      <c r="J94" s="18"/>
      <c r="K94" s="144">
        <f t="shared" si="4"/>
        <v>0</v>
      </c>
      <c r="L94" s="327"/>
      <c r="M94" s="33"/>
      <c r="N94" s="41"/>
      <c r="O94" s="47">
        <f t="shared" si="5"/>
        <v>0</v>
      </c>
      <c r="P94" s="325"/>
      <c r="Q94" s="43"/>
    </row>
    <row r="95" spans="1:17">
      <c r="A95" s="105"/>
      <c r="B95" s="309"/>
      <c r="C95" s="355"/>
      <c r="D95" s="38" t="s">
        <v>267</v>
      </c>
      <c r="E95" s="358"/>
      <c r="F95" s="359"/>
      <c r="G95" s="4" t="s">
        <v>322</v>
      </c>
      <c r="H95" s="267"/>
      <c r="I95" s="24">
        <v>1.25</v>
      </c>
      <c r="J95" s="18"/>
      <c r="K95" s="144">
        <f t="shared" si="4"/>
        <v>0</v>
      </c>
      <c r="L95" s="327"/>
      <c r="M95" s="33"/>
      <c r="N95" s="41"/>
      <c r="O95" s="47">
        <f t="shared" si="5"/>
        <v>0</v>
      </c>
      <c r="P95" s="325"/>
      <c r="Q95" s="43"/>
    </row>
    <row r="96" spans="1:17" ht="13" customHeight="1">
      <c r="A96" s="105"/>
      <c r="B96" s="309"/>
      <c r="C96" s="355"/>
      <c r="D96" s="38" t="s">
        <v>268</v>
      </c>
      <c r="E96" s="356" t="s">
        <v>55</v>
      </c>
      <c r="F96" s="357"/>
      <c r="G96" s="4" t="s">
        <v>349</v>
      </c>
      <c r="H96" s="266" t="s">
        <v>328</v>
      </c>
      <c r="I96" s="24">
        <v>1.5</v>
      </c>
      <c r="J96" s="18"/>
      <c r="K96" s="144">
        <f t="shared" si="4"/>
        <v>0</v>
      </c>
      <c r="L96" s="327"/>
      <c r="M96" s="33"/>
      <c r="N96" s="41"/>
      <c r="O96" s="47">
        <f t="shared" si="5"/>
        <v>0</v>
      </c>
      <c r="P96" s="325"/>
      <c r="Q96" s="43"/>
    </row>
    <row r="97" spans="1:17">
      <c r="A97" s="105"/>
      <c r="B97" s="309"/>
      <c r="C97" s="355"/>
      <c r="D97" s="38" t="s">
        <v>332</v>
      </c>
      <c r="E97" s="358"/>
      <c r="F97" s="359"/>
      <c r="G97" s="4" t="s">
        <v>322</v>
      </c>
      <c r="H97" s="267"/>
      <c r="I97" s="24">
        <v>0.75</v>
      </c>
      <c r="J97" s="18"/>
      <c r="K97" s="144">
        <f t="shared" si="4"/>
        <v>0</v>
      </c>
      <c r="L97" s="327"/>
      <c r="M97" s="33"/>
      <c r="N97" s="41"/>
      <c r="O97" s="47">
        <f t="shared" si="5"/>
        <v>0</v>
      </c>
      <c r="P97" s="325"/>
      <c r="Q97" s="43"/>
    </row>
    <row r="98" spans="1:17" ht="13" customHeight="1">
      <c r="B98" s="309"/>
      <c r="C98" s="344" t="s">
        <v>280</v>
      </c>
      <c r="D98" s="38" t="s">
        <v>333</v>
      </c>
      <c r="E98" s="356" t="s">
        <v>72</v>
      </c>
      <c r="F98" s="357"/>
      <c r="G98" s="4" t="s">
        <v>349</v>
      </c>
      <c r="H98" s="266" t="s">
        <v>158</v>
      </c>
      <c r="I98" s="24">
        <v>1</v>
      </c>
      <c r="J98" s="18"/>
      <c r="K98" s="144">
        <f t="shared" si="4"/>
        <v>0</v>
      </c>
      <c r="L98" s="327"/>
      <c r="M98" s="33"/>
      <c r="N98" s="41"/>
      <c r="O98" s="47">
        <f t="shared" si="5"/>
        <v>0</v>
      </c>
      <c r="P98" s="325"/>
      <c r="Q98" s="43"/>
    </row>
    <row r="99" spans="1:17">
      <c r="B99" s="309"/>
      <c r="C99" s="345"/>
      <c r="D99" s="38" t="s">
        <v>334</v>
      </c>
      <c r="E99" s="358"/>
      <c r="F99" s="359"/>
      <c r="G99" s="4" t="s">
        <v>322</v>
      </c>
      <c r="H99" s="267"/>
      <c r="I99" s="24">
        <v>0.5</v>
      </c>
      <c r="J99" s="18"/>
      <c r="K99" s="144">
        <f t="shared" si="4"/>
        <v>0</v>
      </c>
      <c r="L99" s="327"/>
      <c r="M99" s="33"/>
      <c r="N99" s="41"/>
      <c r="O99" s="47">
        <f t="shared" si="5"/>
        <v>0</v>
      </c>
      <c r="P99" s="325"/>
      <c r="Q99" s="43"/>
    </row>
    <row r="100" spans="1:17" ht="13" customHeight="1">
      <c r="B100" s="309"/>
      <c r="C100" s="345"/>
      <c r="D100" s="38" t="s">
        <v>335</v>
      </c>
      <c r="E100" s="329" t="s">
        <v>74</v>
      </c>
      <c r="F100" s="305"/>
      <c r="G100" s="4" t="s">
        <v>349</v>
      </c>
      <c r="H100" s="266" t="s">
        <v>158</v>
      </c>
      <c r="I100" s="24">
        <v>0.5</v>
      </c>
      <c r="J100" s="18"/>
      <c r="K100" s="144">
        <f t="shared" si="4"/>
        <v>0</v>
      </c>
      <c r="L100" s="327"/>
      <c r="M100" s="33"/>
      <c r="N100" s="41"/>
      <c r="O100" s="47">
        <f t="shared" si="5"/>
        <v>0</v>
      </c>
      <c r="P100" s="325"/>
      <c r="Q100" s="43"/>
    </row>
    <row r="101" spans="1:17">
      <c r="B101" s="309"/>
      <c r="C101" s="345"/>
      <c r="D101" s="38" t="s">
        <v>336</v>
      </c>
      <c r="E101" s="330"/>
      <c r="F101" s="307"/>
      <c r="G101" s="4" t="s">
        <v>322</v>
      </c>
      <c r="H101" s="267"/>
      <c r="I101" s="24">
        <v>0.25</v>
      </c>
      <c r="J101" s="18"/>
      <c r="K101" s="144">
        <f t="shared" si="4"/>
        <v>0</v>
      </c>
      <c r="L101" s="327"/>
      <c r="M101" s="33"/>
      <c r="N101" s="41"/>
      <c r="O101" s="47">
        <f t="shared" si="5"/>
        <v>0</v>
      </c>
      <c r="P101" s="325"/>
      <c r="Q101" s="43"/>
    </row>
    <row r="102" spans="1:17">
      <c r="B102" s="309"/>
      <c r="C102" s="345"/>
      <c r="D102" s="38" t="s">
        <v>337</v>
      </c>
      <c r="E102" s="329" t="s">
        <v>77</v>
      </c>
      <c r="F102" s="305"/>
      <c r="G102" s="4" t="s">
        <v>349</v>
      </c>
      <c r="H102" s="266" t="s">
        <v>156</v>
      </c>
      <c r="I102" s="24">
        <v>2</v>
      </c>
      <c r="J102" s="18"/>
      <c r="K102" s="144">
        <f t="shared" si="4"/>
        <v>0</v>
      </c>
      <c r="L102" s="327"/>
      <c r="M102" s="33"/>
      <c r="N102" s="41"/>
      <c r="O102" s="47">
        <f t="shared" si="5"/>
        <v>0</v>
      </c>
      <c r="P102" s="325"/>
      <c r="Q102" s="43"/>
    </row>
    <row r="103" spans="1:17">
      <c r="B103" s="309"/>
      <c r="C103" s="345"/>
      <c r="D103" s="38" t="s">
        <v>338</v>
      </c>
      <c r="E103" s="330"/>
      <c r="F103" s="307"/>
      <c r="G103" s="4" t="s">
        <v>322</v>
      </c>
      <c r="H103" s="267"/>
      <c r="I103" s="24">
        <v>1</v>
      </c>
      <c r="J103" s="18"/>
      <c r="K103" s="144">
        <f t="shared" si="4"/>
        <v>0</v>
      </c>
      <c r="L103" s="327"/>
      <c r="M103" s="33"/>
      <c r="N103" s="41"/>
      <c r="O103" s="47">
        <f t="shared" si="5"/>
        <v>0</v>
      </c>
      <c r="P103" s="325"/>
      <c r="Q103" s="43"/>
    </row>
    <row r="104" spans="1:17">
      <c r="B104" s="309"/>
      <c r="C104" s="345"/>
      <c r="D104" s="38" t="s">
        <v>339</v>
      </c>
      <c r="E104" s="329" t="s">
        <v>79</v>
      </c>
      <c r="F104" s="305"/>
      <c r="G104" s="4" t="s">
        <v>349</v>
      </c>
      <c r="H104" s="266" t="s">
        <v>157</v>
      </c>
      <c r="I104" s="24">
        <v>1</v>
      </c>
      <c r="J104" s="18"/>
      <c r="K104" s="144">
        <f t="shared" si="4"/>
        <v>0</v>
      </c>
      <c r="L104" s="327"/>
      <c r="M104" s="33"/>
      <c r="N104" s="41"/>
      <c r="O104" s="47">
        <f t="shared" si="5"/>
        <v>0</v>
      </c>
      <c r="P104" s="325"/>
      <c r="Q104" s="43"/>
    </row>
    <row r="105" spans="1:17">
      <c r="B105" s="309"/>
      <c r="C105" s="345"/>
      <c r="D105" s="38" t="s">
        <v>340</v>
      </c>
      <c r="E105" s="330"/>
      <c r="F105" s="307"/>
      <c r="G105" s="4" t="s">
        <v>322</v>
      </c>
      <c r="H105" s="267"/>
      <c r="I105" s="24">
        <v>0.5</v>
      </c>
      <c r="J105" s="18"/>
      <c r="K105" s="144">
        <f t="shared" si="4"/>
        <v>0</v>
      </c>
      <c r="L105" s="327"/>
      <c r="M105" s="33"/>
      <c r="N105" s="41"/>
      <c r="O105" s="47">
        <f t="shared" si="5"/>
        <v>0</v>
      </c>
      <c r="P105" s="325"/>
      <c r="Q105" s="43"/>
    </row>
    <row r="106" spans="1:17">
      <c r="B106" s="309"/>
      <c r="C106" s="345"/>
      <c r="D106" s="38" t="s">
        <v>341</v>
      </c>
      <c r="E106" s="329" t="s">
        <v>304</v>
      </c>
      <c r="F106" s="305"/>
      <c r="G106" s="4" t="s">
        <v>349</v>
      </c>
      <c r="H106" s="266" t="s">
        <v>166</v>
      </c>
      <c r="I106" s="24">
        <v>0.5</v>
      </c>
      <c r="J106" s="18"/>
      <c r="K106" s="144">
        <f t="shared" si="4"/>
        <v>0</v>
      </c>
      <c r="L106" s="327"/>
      <c r="M106" s="33"/>
      <c r="N106" s="41"/>
      <c r="O106" s="47">
        <f t="shared" si="5"/>
        <v>0</v>
      </c>
      <c r="P106" s="325"/>
      <c r="Q106" s="43"/>
    </row>
    <row r="107" spans="1:17">
      <c r="B107" s="309"/>
      <c r="C107" s="345"/>
      <c r="D107" s="38" t="s">
        <v>342</v>
      </c>
      <c r="E107" s="330"/>
      <c r="F107" s="307"/>
      <c r="G107" s="4" t="s">
        <v>322</v>
      </c>
      <c r="H107" s="267"/>
      <c r="I107" s="24">
        <v>0.25</v>
      </c>
      <c r="J107" s="18"/>
      <c r="K107" s="144">
        <f t="shared" si="4"/>
        <v>0</v>
      </c>
      <c r="L107" s="327"/>
      <c r="M107" s="33"/>
      <c r="N107" s="41"/>
      <c r="O107" s="47">
        <f t="shared" si="5"/>
        <v>0</v>
      </c>
      <c r="P107" s="325"/>
      <c r="Q107" s="43"/>
    </row>
    <row r="108" spans="1:17" ht="15.75" customHeight="1">
      <c r="B108" s="309"/>
      <c r="C108" s="345"/>
      <c r="D108" s="38" t="s">
        <v>343</v>
      </c>
      <c r="E108" s="329" t="s">
        <v>303</v>
      </c>
      <c r="F108" s="305"/>
      <c r="G108" s="4" t="s">
        <v>349</v>
      </c>
      <c r="H108" s="266" t="s">
        <v>166</v>
      </c>
      <c r="I108" s="24">
        <v>0.1</v>
      </c>
      <c r="J108" s="18"/>
      <c r="K108" s="144">
        <f t="shared" si="4"/>
        <v>0</v>
      </c>
      <c r="L108" s="327"/>
      <c r="M108" s="33"/>
      <c r="N108" s="41"/>
      <c r="O108" s="47">
        <f t="shared" si="5"/>
        <v>0</v>
      </c>
      <c r="P108" s="325"/>
      <c r="Q108" s="43"/>
    </row>
    <row r="109" spans="1:17" ht="15.75" customHeight="1">
      <c r="B109" s="309"/>
      <c r="C109" s="84"/>
      <c r="D109" s="38" t="s">
        <v>344</v>
      </c>
      <c r="E109" s="330"/>
      <c r="F109" s="307"/>
      <c r="G109" s="4" t="s">
        <v>322</v>
      </c>
      <c r="H109" s="267"/>
      <c r="I109" s="24">
        <v>0.05</v>
      </c>
      <c r="J109" s="18"/>
      <c r="K109" s="144">
        <f t="shared" si="4"/>
        <v>0</v>
      </c>
      <c r="L109" s="327"/>
      <c r="M109" s="33"/>
      <c r="N109" s="41"/>
      <c r="O109" s="47">
        <f t="shared" si="5"/>
        <v>0</v>
      </c>
      <c r="P109" s="325"/>
      <c r="Q109" s="43"/>
    </row>
    <row r="110" spans="1:17" ht="14.5" customHeight="1">
      <c r="B110" s="309"/>
      <c r="C110" s="346" t="s">
        <v>438</v>
      </c>
      <c r="D110" s="38" t="s">
        <v>345</v>
      </c>
      <c r="E110" s="329" t="s">
        <v>305</v>
      </c>
      <c r="F110" s="305"/>
      <c r="G110" s="4" t="s">
        <v>349</v>
      </c>
      <c r="H110" s="266" t="s">
        <v>167</v>
      </c>
      <c r="I110" s="24">
        <v>1</v>
      </c>
      <c r="J110" s="18"/>
      <c r="K110" s="144">
        <f t="shared" si="4"/>
        <v>0</v>
      </c>
      <c r="L110" s="327"/>
      <c r="M110" s="33"/>
      <c r="N110" s="41"/>
      <c r="O110" s="47">
        <f t="shared" si="5"/>
        <v>0</v>
      </c>
      <c r="P110" s="325"/>
      <c r="Q110" s="43"/>
    </row>
    <row r="111" spans="1:17" ht="14.5" customHeight="1">
      <c r="B111" s="96"/>
      <c r="C111" s="346"/>
      <c r="D111" s="38" t="s">
        <v>346</v>
      </c>
      <c r="E111" s="330"/>
      <c r="F111" s="307"/>
      <c r="G111" s="4" t="s">
        <v>322</v>
      </c>
      <c r="H111" s="267"/>
      <c r="I111" s="24">
        <v>0.5</v>
      </c>
      <c r="J111" s="18"/>
      <c r="K111" s="144">
        <f t="shared" si="4"/>
        <v>0</v>
      </c>
      <c r="L111" s="327"/>
      <c r="M111" s="33"/>
      <c r="N111" s="41"/>
      <c r="O111" s="47">
        <f t="shared" si="5"/>
        <v>0</v>
      </c>
      <c r="P111" s="325"/>
      <c r="Q111" s="43"/>
    </row>
    <row r="112" spans="1:17" ht="24" customHeight="1">
      <c r="B112" s="354" t="s">
        <v>291</v>
      </c>
      <c r="C112" s="346"/>
      <c r="D112" s="38" t="s">
        <v>347</v>
      </c>
      <c r="E112" s="304" t="s">
        <v>306</v>
      </c>
      <c r="F112" s="305"/>
      <c r="G112" s="4" t="s">
        <v>349</v>
      </c>
      <c r="H112" s="266" t="s">
        <v>136</v>
      </c>
      <c r="I112" s="24">
        <v>3</v>
      </c>
      <c r="J112" s="100"/>
      <c r="K112" s="144">
        <f t="shared" si="4"/>
        <v>0</v>
      </c>
      <c r="L112" s="327"/>
      <c r="M112" s="33"/>
      <c r="N112" s="41"/>
      <c r="O112" s="47">
        <f t="shared" si="5"/>
        <v>0</v>
      </c>
      <c r="P112" s="325"/>
      <c r="Q112" s="43"/>
    </row>
    <row r="113" spans="1:17" ht="24" customHeight="1">
      <c r="B113" s="276"/>
      <c r="C113" s="99"/>
      <c r="D113" s="38" t="s">
        <v>348</v>
      </c>
      <c r="E113" s="306"/>
      <c r="F113" s="307"/>
      <c r="G113" s="4" t="s">
        <v>322</v>
      </c>
      <c r="H113" s="267"/>
      <c r="I113" s="24">
        <v>1.5</v>
      </c>
      <c r="J113" s="145"/>
      <c r="K113" s="146">
        <f t="shared" si="4"/>
        <v>0</v>
      </c>
      <c r="L113" s="327"/>
      <c r="M113" s="150"/>
      <c r="N113" s="101"/>
      <c r="O113" s="47">
        <f t="shared" si="5"/>
        <v>0</v>
      </c>
      <c r="P113" s="325"/>
      <c r="Q113" s="43"/>
    </row>
    <row r="114" spans="1:17">
      <c r="B114" s="21">
        <v>35</v>
      </c>
      <c r="C114" s="351" t="s">
        <v>132</v>
      </c>
      <c r="D114" s="352"/>
      <c r="E114" s="352"/>
      <c r="F114" s="352"/>
      <c r="G114" s="352"/>
      <c r="H114" s="352"/>
      <c r="I114" s="353"/>
      <c r="J114" s="142"/>
      <c r="K114" s="141">
        <f>SUM(K70:K113)</f>
        <v>0</v>
      </c>
      <c r="L114" s="143"/>
      <c r="M114" s="129"/>
      <c r="N114" s="128"/>
      <c r="O114" s="57">
        <f>SUM(O70:O113)</f>
        <v>0</v>
      </c>
      <c r="P114" s="153"/>
      <c r="Q114" s="61"/>
    </row>
    <row r="115" spans="1:17" s="105" customFormat="1" ht="13.5" thickBot="1">
      <c r="A115" s="107"/>
      <c r="B115" s="22"/>
      <c r="C115" s="8"/>
      <c r="D115" s="29"/>
      <c r="E115" s="319"/>
      <c r="F115" s="319"/>
      <c r="G115" s="27"/>
      <c r="H115" s="27"/>
      <c r="I115" s="27"/>
      <c r="K115" s="22"/>
      <c r="L115" s="167"/>
      <c r="O115" s="22"/>
      <c r="P115" s="167"/>
    </row>
    <row r="116" spans="1:17" ht="16.5" customHeight="1" thickTop="1" thickBot="1">
      <c r="B116" s="112">
        <f>SUM(B114+B69+B48)</f>
        <v>100</v>
      </c>
      <c r="C116" s="314" t="s">
        <v>144</v>
      </c>
      <c r="D116" s="314"/>
      <c r="E116" s="314"/>
      <c r="F116" s="314"/>
      <c r="G116" s="91"/>
      <c r="H116" s="92"/>
      <c r="I116" s="92"/>
      <c r="J116" s="92"/>
      <c r="K116" s="131">
        <f>K48+K69+K114</f>
        <v>0</v>
      </c>
      <c r="L116" s="176">
        <f>L14+L49+L70</f>
        <v>0</v>
      </c>
      <c r="M116" s="111"/>
      <c r="N116" s="92"/>
      <c r="O116" s="45">
        <f>O48+O69+O114</f>
        <v>0</v>
      </c>
      <c r="P116" s="177">
        <f>P14+P49+P70</f>
        <v>0</v>
      </c>
      <c r="Q116" s="111"/>
    </row>
    <row r="117" spans="1:17" ht="13.5" thickTop="1"/>
    <row r="120" spans="1:17">
      <c r="J120" s="6"/>
      <c r="N120" s="6"/>
    </row>
  </sheetData>
  <sheetProtection password="B52E" sheet="1" objects="1" scenarios="1"/>
  <mergeCells count="149">
    <mergeCell ref="P49:P68"/>
    <mergeCell ref="P70:P113"/>
    <mergeCell ref="H98:H99"/>
    <mergeCell ref="H100:H101"/>
    <mergeCell ref="H102:H103"/>
    <mergeCell ref="H104:H105"/>
    <mergeCell ref="H106:H107"/>
    <mergeCell ref="H108:H109"/>
    <mergeCell ref="H110:H111"/>
    <mergeCell ref="H112:H113"/>
    <mergeCell ref="L49:L68"/>
    <mergeCell ref="C69:I69"/>
    <mergeCell ref="E94:F95"/>
    <mergeCell ref="E96:F97"/>
    <mergeCell ref="E106:F107"/>
    <mergeCell ref="E108:F109"/>
    <mergeCell ref="E110:F111"/>
    <mergeCell ref="L70:L113"/>
    <mergeCell ref="H70:H71"/>
    <mergeCell ref="H72:H73"/>
    <mergeCell ref="C70:C73"/>
    <mergeCell ref="E76:F77"/>
    <mergeCell ref="E78:F79"/>
    <mergeCell ref="H76:H77"/>
    <mergeCell ref="E88:F89"/>
    <mergeCell ref="C14:C41"/>
    <mergeCell ref="E51:F52"/>
    <mergeCell ref="H51:H52"/>
    <mergeCell ref="H67:H68"/>
    <mergeCell ref="E57:F58"/>
    <mergeCell ref="H59:H60"/>
    <mergeCell ref="E63:F64"/>
    <mergeCell ref="E61:F62"/>
    <mergeCell ref="E49:F50"/>
    <mergeCell ref="E26:F27"/>
    <mergeCell ref="E28:F29"/>
    <mergeCell ref="E30:F31"/>
    <mergeCell ref="E32:F33"/>
    <mergeCell ref="E34:F35"/>
    <mergeCell ref="E36:F37"/>
    <mergeCell ref="E38:F39"/>
    <mergeCell ref="H49:H50"/>
    <mergeCell ref="H61:H62"/>
    <mergeCell ref="B112:B113"/>
    <mergeCell ref="B70:B110"/>
    <mergeCell ref="C80:C93"/>
    <mergeCell ref="C94:C97"/>
    <mergeCell ref="H80:H81"/>
    <mergeCell ref="H82:H83"/>
    <mergeCell ref="H84:H85"/>
    <mergeCell ref="H86:H87"/>
    <mergeCell ref="H88:H89"/>
    <mergeCell ref="H90:H91"/>
    <mergeCell ref="H92:H93"/>
    <mergeCell ref="H94:H95"/>
    <mergeCell ref="H96:H97"/>
    <mergeCell ref="E98:F99"/>
    <mergeCell ref="E100:F101"/>
    <mergeCell ref="E102:F103"/>
    <mergeCell ref="E84:F85"/>
    <mergeCell ref="E90:F91"/>
    <mergeCell ref="E92:F93"/>
    <mergeCell ref="H78:H79"/>
    <mergeCell ref="C76:C79"/>
    <mergeCell ref="E80:F81"/>
    <mergeCell ref="E82:F83"/>
    <mergeCell ref="E86:F87"/>
    <mergeCell ref="H63:H64"/>
    <mergeCell ref="H53:H54"/>
    <mergeCell ref="H55:H56"/>
    <mergeCell ref="E40:F41"/>
    <mergeCell ref="E42:F43"/>
    <mergeCell ref="E44:F45"/>
    <mergeCell ref="H46:H47"/>
    <mergeCell ref="E46:F47"/>
    <mergeCell ref="H42:H43"/>
    <mergeCell ref="H44:H45"/>
    <mergeCell ref="C48:I48"/>
    <mergeCell ref="B67:B68"/>
    <mergeCell ref="B49:B66"/>
    <mergeCell ref="B46:B47"/>
    <mergeCell ref="B14:B45"/>
    <mergeCell ref="E65:F66"/>
    <mergeCell ref="E67:F68"/>
    <mergeCell ref="C116:F116"/>
    <mergeCell ref="C61:C64"/>
    <mergeCell ref="E115:F115"/>
    <mergeCell ref="C42:C47"/>
    <mergeCell ref="C74:C75"/>
    <mergeCell ref="E74:F74"/>
    <mergeCell ref="E75:F75"/>
    <mergeCell ref="C98:C108"/>
    <mergeCell ref="C110:C112"/>
    <mergeCell ref="C59:C60"/>
    <mergeCell ref="E53:F54"/>
    <mergeCell ref="E55:F56"/>
    <mergeCell ref="C65:C68"/>
    <mergeCell ref="E70:F71"/>
    <mergeCell ref="E72:F73"/>
    <mergeCell ref="E104:F105"/>
    <mergeCell ref="C114:I114"/>
    <mergeCell ref="E112:F113"/>
    <mergeCell ref="H65:H66"/>
    <mergeCell ref="B11:B12"/>
    <mergeCell ref="C11:C12"/>
    <mergeCell ref="C3:M3"/>
    <mergeCell ref="C5:M5"/>
    <mergeCell ref="C7:D7"/>
    <mergeCell ref="E7:K7"/>
    <mergeCell ref="C9:E9"/>
    <mergeCell ref="H9:H10"/>
    <mergeCell ref="I9:I10"/>
    <mergeCell ref="J9:J10"/>
    <mergeCell ref="D11:D12"/>
    <mergeCell ref="E11:F12"/>
    <mergeCell ref="H11:H12"/>
    <mergeCell ref="I11:I12"/>
    <mergeCell ref="E14:F15"/>
    <mergeCell ref="G11:G12"/>
    <mergeCell ref="H14:H15"/>
    <mergeCell ref="E16:F17"/>
    <mergeCell ref="E18:F19"/>
    <mergeCell ref="E20:F21"/>
    <mergeCell ref="C49:C58"/>
    <mergeCell ref="H57:H58"/>
    <mergeCell ref="E59:F60"/>
    <mergeCell ref="N9:N10"/>
    <mergeCell ref="O9:O10"/>
    <mergeCell ref="J11:M11"/>
    <mergeCell ref="N11:Q11"/>
    <mergeCell ref="K9:K10"/>
    <mergeCell ref="E13:G13"/>
    <mergeCell ref="P14:P47"/>
    <mergeCell ref="H24:H25"/>
    <mergeCell ref="H26:H27"/>
    <mergeCell ref="H28:H29"/>
    <mergeCell ref="H30:H31"/>
    <mergeCell ref="H32:H33"/>
    <mergeCell ref="H34:H35"/>
    <mergeCell ref="H36:H37"/>
    <mergeCell ref="H38:H39"/>
    <mergeCell ref="H40:H41"/>
    <mergeCell ref="E22:F23"/>
    <mergeCell ref="E24:F25"/>
    <mergeCell ref="H16:H17"/>
    <mergeCell ref="H18:H19"/>
    <mergeCell ref="H20:H21"/>
    <mergeCell ref="H22:H23"/>
    <mergeCell ref="L14:L47"/>
  </mergeCells>
  <phoneticPr fontId="18" type="noConversion"/>
  <pageMargins left="0.7" right="0.7" top="0.75" bottom="0.75" header="0.3" footer="0.3"/>
  <pageSetup paperSize="9" scale="3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100"/>
  <sheetViews>
    <sheetView zoomScale="80" zoomScaleNormal="80" zoomScaleSheetLayoutView="40" workbookViewId="0">
      <selection activeCell="M14" sqref="M14:M63"/>
    </sheetView>
  </sheetViews>
  <sheetFormatPr defaultColWidth="26.453125" defaultRowHeight="13"/>
  <cols>
    <col min="1" max="1" width="3.6328125" style="105" customWidth="1"/>
    <col min="2" max="2" width="23.1796875" style="23" customWidth="1"/>
    <col min="3" max="3" width="26.453125" style="90"/>
    <col min="4" max="4" width="13.36328125" style="23" customWidth="1"/>
    <col min="5" max="5" width="49.36328125" style="90" customWidth="1"/>
    <col min="6" max="6" width="24.453125" style="90" customWidth="1"/>
    <col min="7" max="7" width="32.6328125" style="90" customWidth="1"/>
    <col min="8" max="9" width="15.36328125" style="23" customWidth="1"/>
    <col min="10" max="10" width="15.1796875" style="23" customWidth="1"/>
    <col min="11" max="11" width="14.81640625" style="23" customWidth="1"/>
    <col min="12" max="12" width="17.81640625" style="23" customWidth="1"/>
    <col min="13" max="13" width="49.6328125" style="23" customWidth="1"/>
    <col min="14" max="14" width="15.36328125" style="23" customWidth="1"/>
    <col min="15" max="15" width="14.81640625" style="23" customWidth="1"/>
    <col min="16" max="16" width="17.81640625" style="23" customWidth="1"/>
    <col min="17" max="17" width="21.6328125" style="23" customWidth="1"/>
    <col min="18" max="16384" width="26.453125" style="90"/>
  </cols>
  <sheetData>
    <row r="1" spans="1:24">
      <c r="B1" s="22"/>
      <c r="C1" s="49"/>
      <c r="D1" s="27"/>
      <c r="E1" s="27"/>
      <c r="F1" s="27"/>
      <c r="G1" s="27"/>
      <c r="H1" s="27"/>
      <c r="I1" s="27"/>
      <c r="J1" s="22"/>
      <c r="K1" s="22"/>
      <c r="L1" s="22"/>
      <c r="M1" s="22"/>
      <c r="N1" s="22"/>
      <c r="O1" s="22"/>
      <c r="P1" s="22"/>
      <c r="Q1" s="22"/>
    </row>
    <row r="2" spans="1:24" s="105" customFormat="1">
      <c r="A2" s="107"/>
      <c r="C2" s="49"/>
      <c r="D2" s="29"/>
      <c r="E2" s="27"/>
      <c r="F2" s="27"/>
      <c r="G2" s="27"/>
      <c r="H2" s="27"/>
      <c r="I2" s="27"/>
      <c r="L2" s="167"/>
      <c r="P2" s="167"/>
    </row>
    <row r="3" spans="1:24" s="105" customFormat="1">
      <c r="A3" s="107"/>
      <c r="C3" s="238" t="s">
        <v>401</v>
      </c>
      <c r="D3" s="238"/>
      <c r="E3" s="238"/>
      <c r="F3" s="238"/>
      <c r="G3" s="238"/>
      <c r="H3" s="238"/>
      <c r="I3" s="238"/>
      <c r="J3" s="238"/>
      <c r="K3" s="238"/>
      <c r="L3" s="238"/>
      <c r="M3" s="238"/>
    </row>
    <row r="4" spans="1:24" s="105" customFormat="1">
      <c r="A4" s="107"/>
      <c r="C4" s="29"/>
      <c r="D4" s="29"/>
      <c r="E4" s="29"/>
      <c r="F4" s="29"/>
      <c r="G4" s="29"/>
      <c r="H4" s="29"/>
      <c r="I4" s="27"/>
      <c r="J4" s="29"/>
      <c r="K4" s="29"/>
      <c r="L4" s="50"/>
      <c r="M4" s="29"/>
      <c r="N4" s="29"/>
      <c r="O4" s="29"/>
      <c r="P4" s="50"/>
      <c r="Q4" s="29"/>
    </row>
    <row r="5" spans="1:24" s="105" customFormat="1">
      <c r="A5" s="107"/>
      <c r="C5" s="238" t="s">
        <v>120</v>
      </c>
      <c r="D5" s="238"/>
      <c r="E5" s="238"/>
      <c r="F5" s="238"/>
      <c r="G5" s="238"/>
      <c r="H5" s="238"/>
      <c r="I5" s="238"/>
      <c r="J5" s="238"/>
      <c r="K5" s="238"/>
      <c r="L5" s="238"/>
      <c r="M5" s="238"/>
    </row>
    <row r="6" spans="1:24" s="105" customFormat="1">
      <c r="A6" s="107"/>
      <c r="C6" s="29"/>
      <c r="D6" s="29"/>
      <c r="E6" s="29"/>
      <c r="F6" s="29"/>
      <c r="G6" s="29"/>
      <c r="H6" s="29"/>
      <c r="I6" s="27"/>
      <c r="J6" s="29"/>
      <c r="K6" s="29"/>
      <c r="L6" s="50"/>
      <c r="M6" s="29"/>
      <c r="N6" s="29"/>
      <c r="O6" s="29"/>
      <c r="P6" s="50"/>
      <c r="Q6" s="29"/>
    </row>
    <row r="7" spans="1:24" s="105" customFormat="1" ht="13.5" thickBot="1">
      <c r="A7" s="107"/>
      <c r="C7" s="381" t="s">
        <v>1</v>
      </c>
      <c r="D7" s="382"/>
      <c r="E7" s="310">
        <f>'[1]1'!C7</f>
        <v>0</v>
      </c>
      <c r="F7" s="310"/>
      <c r="G7" s="310"/>
      <c r="H7" s="310"/>
      <c r="I7" s="310"/>
      <c r="J7" s="310"/>
      <c r="K7" s="310"/>
      <c r="L7" s="167"/>
      <c r="M7" s="168"/>
      <c r="P7" s="167"/>
      <c r="Q7" s="168"/>
    </row>
    <row r="8" spans="1:24">
      <c r="B8" s="22"/>
      <c r="C8" s="49"/>
      <c r="D8" s="27"/>
      <c r="E8" s="27"/>
      <c r="F8" s="27"/>
      <c r="G8" s="27"/>
      <c r="H8" s="27"/>
      <c r="I8" s="27"/>
      <c r="J8" s="22"/>
      <c r="K8" s="22"/>
      <c r="L8" s="22"/>
      <c r="M8" s="169"/>
      <c r="N8" s="22"/>
      <c r="O8" s="22"/>
      <c r="P8" s="22"/>
      <c r="Q8" s="169"/>
    </row>
    <row r="9" spans="1:24" ht="24.75" customHeight="1">
      <c r="B9" s="22"/>
      <c r="C9" s="383" t="s">
        <v>290</v>
      </c>
      <c r="D9" s="383"/>
      <c r="E9" s="383"/>
      <c r="F9" s="170">
        <v>0.25</v>
      </c>
      <c r="G9" s="171"/>
      <c r="H9" s="90"/>
      <c r="I9" s="172"/>
      <c r="J9" s="172"/>
      <c r="K9" s="172"/>
      <c r="L9" s="172"/>
      <c r="M9" s="22"/>
      <c r="N9" s="172"/>
      <c r="O9" s="172"/>
      <c r="P9" s="172"/>
      <c r="Q9" s="22"/>
    </row>
    <row r="10" spans="1:24">
      <c r="B10" s="22"/>
      <c r="C10" s="49"/>
      <c r="D10" s="27"/>
      <c r="E10" s="27"/>
      <c r="F10" s="27"/>
      <c r="G10" s="27"/>
      <c r="H10" s="27"/>
      <c r="I10" s="27"/>
      <c r="J10" s="22"/>
      <c r="K10" s="22"/>
      <c r="L10" s="22"/>
      <c r="M10" s="22"/>
      <c r="N10" s="22"/>
      <c r="O10" s="22"/>
      <c r="P10" s="22"/>
      <c r="Q10" s="22"/>
    </row>
    <row r="11" spans="1:24" ht="13" customHeight="1">
      <c r="A11" s="107"/>
      <c r="B11" s="286" t="s">
        <v>121</v>
      </c>
      <c r="C11" s="286" t="s">
        <v>2</v>
      </c>
      <c r="D11" s="286" t="s">
        <v>3</v>
      </c>
      <c r="E11" s="286" t="s">
        <v>122</v>
      </c>
      <c r="F11" s="377"/>
      <c r="G11" s="298" t="s">
        <v>403</v>
      </c>
      <c r="H11" s="286" t="s">
        <v>123</v>
      </c>
      <c r="I11" s="286" t="s">
        <v>4</v>
      </c>
      <c r="J11" s="278" t="s">
        <v>420</v>
      </c>
      <c r="K11" s="279"/>
      <c r="L11" s="279"/>
      <c r="M11" s="280"/>
      <c r="N11" s="281" t="s">
        <v>287</v>
      </c>
      <c r="O11" s="282"/>
      <c r="P11" s="282"/>
      <c r="Q11" s="283"/>
    </row>
    <row r="12" spans="1:24" ht="52">
      <c r="A12" s="107"/>
      <c r="B12" s="286"/>
      <c r="C12" s="286"/>
      <c r="D12" s="286"/>
      <c r="E12" s="377"/>
      <c r="F12" s="377"/>
      <c r="G12" s="299"/>
      <c r="H12" s="286"/>
      <c r="I12" s="286"/>
      <c r="J12" s="51" t="s">
        <v>124</v>
      </c>
      <c r="K12" s="51" t="s">
        <v>125</v>
      </c>
      <c r="L12" s="51" t="s">
        <v>126</v>
      </c>
      <c r="M12" s="51" t="s">
        <v>286</v>
      </c>
      <c r="N12" s="44" t="s">
        <v>124</v>
      </c>
      <c r="O12" s="44" t="s">
        <v>125</v>
      </c>
      <c r="P12" s="44" t="s">
        <v>126</v>
      </c>
      <c r="Q12" s="70" t="s">
        <v>271</v>
      </c>
    </row>
    <row r="13" spans="1:24" s="111" customFormat="1">
      <c r="A13" s="110"/>
      <c r="B13" s="16" t="s">
        <v>127</v>
      </c>
      <c r="C13" s="16" t="s">
        <v>128</v>
      </c>
      <c r="D13" s="16" t="s">
        <v>5</v>
      </c>
      <c r="E13" s="256" t="s">
        <v>6</v>
      </c>
      <c r="F13" s="257"/>
      <c r="G13" s="258"/>
      <c r="H13" s="16" t="s">
        <v>7</v>
      </c>
      <c r="I13" s="16" t="s">
        <v>446</v>
      </c>
      <c r="J13" s="147" t="s">
        <v>129</v>
      </c>
      <c r="K13" s="147" t="s">
        <v>8</v>
      </c>
      <c r="L13" s="147" t="s">
        <v>9</v>
      </c>
      <c r="M13" s="147" t="s">
        <v>10</v>
      </c>
      <c r="N13" s="56" t="s">
        <v>272</v>
      </c>
      <c r="O13" s="56" t="s">
        <v>273</v>
      </c>
      <c r="P13" s="56" t="s">
        <v>274</v>
      </c>
      <c r="Q13" s="56" t="s">
        <v>275</v>
      </c>
    </row>
    <row r="14" spans="1:24" ht="17.25" customHeight="1">
      <c r="B14" s="291" t="s">
        <v>181</v>
      </c>
      <c r="C14" s="303" t="s">
        <v>281</v>
      </c>
      <c r="D14" s="4" t="s">
        <v>86</v>
      </c>
      <c r="E14" s="329" t="s">
        <v>448</v>
      </c>
      <c r="F14" s="305"/>
      <c r="G14" s="4" t="s">
        <v>349</v>
      </c>
      <c r="H14" s="266" t="s">
        <v>182</v>
      </c>
      <c r="I14" s="24">
        <v>0.5</v>
      </c>
      <c r="J14" s="18"/>
      <c r="K14" s="140">
        <f>I14*J14</f>
        <v>0</v>
      </c>
      <c r="L14" s="370">
        <f>IF((K22)&gt;B22,B22,(K22))</f>
        <v>0</v>
      </c>
      <c r="M14" s="18"/>
      <c r="N14" s="41"/>
      <c r="O14" s="42">
        <f>I14*N14</f>
        <v>0</v>
      </c>
      <c r="P14" s="369">
        <f>IF((O22)&gt;B22,B22,(O22))</f>
        <v>0</v>
      </c>
      <c r="Q14" s="41"/>
      <c r="R14" s="23"/>
      <c r="T14" s="23"/>
      <c r="U14" s="23"/>
      <c r="W14" s="23"/>
      <c r="X14" s="23"/>
    </row>
    <row r="15" spans="1:24" ht="17.25" customHeight="1">
      <c r="B15" s="293"/>
      <c r="C15" s="303"/>
      <c r="D15" s="4" t="s">
        <v>87</v>
      </c>
      <c r="E15" s="361"/>
      <c r="F15" s="374"/>
      <c r="G15" s="93" t="s">
        <v>357</v>
      </c>
      <c r="H15" s="267"/>
      <c r="I15" s="24">
        <v>0.25</v>
      </c>
      <c r="J15" s="18"/>
      <c r="K15" s="140">
        <f t="shared" ref="K15:K21" si="0">I15*J15</f>
        <v>0</v>
      </c>
      <c r="L15" s="370"/>
      <c r="M15" s="18"/>
      <c r="N15" s="41"/>
      <c r="O15" s="42">
        <f t="shared" ref="O15:O21" si="1">I15*N15</f>
        <v>0</v>
      </c>
      <c r="P15" s="369"/>
      <c r="Q15" s="41"/>
      <c r="R15" s="23"/>
      <c r="T15" s="23"/>
      <c r="U15" s="23"/>
      <c r="W15" s="23"/>
      <c r="X15" s="23"/>
    </row>
    <row r="16" spans="1:24" ht="17.25" customHeight="1">
      <c r="B16" s="293"/>
      <c r="C16" s="303" t="s">
        <v>282</v>
      </c>
      <c r="D16" s="4" t="s">
        <v>88</v>
      </c>
      <c r="E16" s="329" t="s">
        <v>439</v>
      </c>
      <c r="F16" s="305"/>
      <c r="G16" s="4" t="s">
        <v>349</v>
      </c>
      <c r="H16" s="266" t="s">
        <v>452</v>
      </c>
      <c r="I16" s="24">
        <v>5</v>
      </c>
      <c r="J16" s="18"/>
      <c r="K16" s="140">
        <f t="shared" si="0"/>
        <v>0</v>
      </c>
      <c r="L16" s="370"/>
      <c r="M16" s="18"/>
      <c r="N16" s="41"/>
      <c r="O16" s="42">
        <f t="shared" si="1"/>
        <v>0</v>
      </c>
      <c r="P16" s="369"/>
      <c r="Q16" s="41"/>
      <c r="R16" s="23"/>
      <c r="T16" s="23"/>
      <c r="U16" s="23"/>
      <c r="W16" s="23"/>
      <c r="X16" s="23"/>
    </row>
    <row r="17" spans="2:24" ht="41.5" customHeight="1">
      <c r="B17" s="293"/>
      <c r="C17" s="303"/>
      <c r="D17" s="4" t="s">
        <v>89</v>
      </c>
      <c r="E17" s="361"/>
      <c r="F17" s="374"/>
      <c r="G17" s="93" t="s">
        <v>357</v>
      </c>
      <c r="H17" s="267"/>
      <c r="I17" s="24">
        <v>2.5</v>
      </c>
      <c r="J17" s="18"/>
      <c r="K17" s="140">
        <f t="shared" si="0"/>
        <v>0</v>
      </c>
      <c r="L17" s="370"/>
      <c r="M17" s="18"/>
      <c r="N17" s="41"/>
      <c r="O17" s="42">
        <f t="shared" si="1"/>
        <v>0</v>
      </c>
      <c r="P17" s="369"/>
      <c r="Q17" s="41"/>
      <c r="R17" s="23"/>
      <c r="T17" s="23"/>
      <c r="U17" s="23"/>
      <c r="W17" s="23"/>
      <c r="X17" s="23"/>
    </row>
    <row r="18" spans="2:24" ht="17.25" customHeight="1">
      <c r="B18" s="293"/>
      <c r="C18" s="308" t="s">
        <v>284</v>
      </c>
      <c r="D18" s="4" t="s">
        <v>90</v>
      </c>
      <c r="E18" s="315" t="s">
        <v>440</v>
      </c>
      <c r="F18" s="376" t="s">
        <v>308</v>
      </c>
      <c r="G18" s="4" t="s">
        <v>349</v>
      </c>
      <c r="H18" s="266" t="s">
        <v>149</v>
      </c>
      <c r="I18" s="24">
        <v>3</v>
      </c>
      <c r="J18" s="18"/>
      <c r="K18" s="140">
        <f t="shared" si="0"/>
        <v>0</v>
      </c>
      <c r="L18" s="370"/>
      <c r="M18" s="18"/>
      <c r="N18" s="41"/>
      <c r="O18" s="42">
        <f t="shared" si="1"/>
        <v>0</v>
      </c>
      <c r="P18" s="369"/>
      <c r="Q18" s="41"/>
      <c r="R18" s="23"/>
      <c r="T18" s="23"/>
      <c r="U18" s="23"/>
      <c r="W18" s="23"/>
      <c r="X18" s="23"/>
    </row>
    <row r="19" spans="2:24" ht="17.25" customHeight="1">
      <c r="B19" s="293"/>
      <c r="C19" s="309"/>
      <c r="D19" s="4" t="s">
        <v>91</v>
      </c>
      <c r="E19" s="380"/>
      <c r="F19" s="376"/>
      <c r="G19" s="93" t="s">
        <v>357</v>
      </c>
      <c r="H19" s="267"/>
      <c r="I19" s="24">
        <v>1.5</v>
      </c>
      <c r="J19" s="18"/>
      <c r="K19" s="140">
        <f t="shared" si="0"/>
        <v>0</v>
      </c>
      <c r="L19" s="370"/>
      <c r="M19" s="18"/>
      <c r="N19" s="41"/>
      <c r="O19" s="42">
        <f t="shared" si="1"/>
        <v>0</v>
      </c>
      <c r="P19" s="369"/>
      <c r="Q19" s="41"/>
      <c r="R19" s="23"/>
      <c r="T19" s="23"/>
      <c r="U19" s="23"/>
      <c r="W19" s="23"/>
      <c r="X19" s="23"/>
    </row>
    <row r="20" spans="2:24" ht="17.25" customHeight="1">
      <c r="B20" s="384" t="s">
        <v>291</v>
      </c>
      <c r="C20" s="309"/>
      <c r="D20" s="4" t="s">
        <v>92</v>
      </c>
      <c r="E20" s="380"/>
      <c r="F20" s="266" t="s">
        <v>307</v>
      </c>
      <c r="G20" s="4" t="s">
        <v>349</v>
      </c>
      <c r="H20" s="266" t="s">
        <v>149</v>
      </c>
      <c r="I20" s="24">
        <v>1.5</v>
      </c>
      <c r="J20" s="18"/>
      <c r="K20" s="140">
        <f t="shared" si="0"/>
        <v>0</v>
      </c>
      <c r="L20" s="370"/>
      <c r="M20" s="18"/>
      <c r="N20" s="41"/>
      <c r="O20" s="42">
        <f t="shared" si="1"/>
        <v>0</v>
      </c>
      <c r="P20" s="369"/>
      <c r="Q20" s="41"/>
      <c r="R20" s="23"/>
      <c r="T20" s="23"/>
      <c r="U20" s="23"/>
      <c r="W20" s="23"/>
      <c r="X20" s="23"/>
    </row>
    <row r="21" spans="2:24" ht="25.5" customHeight="1">
      <c r="B21" s="384"/>
      <c r="C21" s="309"/>
      <c r="D21" s="4" t="s">
        <v>93</v>
      </c>
      <c r="E21" s="380"/>
      <c r="F21" s="375"/>
      <c r="G21" s="93" t="s">
        <v>357</v>
      </c>
      <c r="H21" s="267"/>
      <c r="I21" s="24">
        <v>0.75</v>
      </c>
      <c r="J21" s="18"/>
      <c r="K21" s="140">
        <f t="shared" si="0"/>
        <v>0</v>
      </c>
      <c r="L21" s="370"/>
      <c r="M21" s="18"/>
      <c r="N21" s="41"/>
      <c r="O21" s="42">
        <f t="shared" si="1"/>
        <v>0</v>
      </c>
      <c r="P21" s="369"/>
      <c r="Q21" s="41"/>
      <c r="R21" s="23"/>
      <c r="T21" s="23"/>
      <c r="U21" s="23"/>
      <c r="W21" s="23"/>
      <c r="X21" s="23"/>
    </row>
    <row r="22" spans="2:24">
      <c r="B22" s="21">
        <v>40</v>
      </c>
      <c r="C22" s="385" t="s">
        <v>358</v>
      </c>
      <c r="D22" s="386"/>
      <c r="E22" s="386"/>
      <c r="F22" s="386"/>
      <c r="G22" s="386"/>
      <c r="H22" s="386"/>
      <c r="I22" s="387"/>
      <c r="J22" s="456"/>
      <c r="K22" s="141">
        <f>SUM(K14:K21)</f>
        <v>0</v>
      </c>
      <c r="L22" s="147"/>
      <c r="M22" s="456"/>
      <c r="N22" s="56"/>
      <c r="O22" s="57">
        <f>SUM(O14:O21)</f>
        <v>0</v>
      </c>
      <c r="P22" s="56"/>
      <c r="Q22" s="56"/>
    </row>
    <row r="23" spans="2:24" ht="17.25" customHeight="1">
      <c r="B23" s="291" t="s">
        <v>148</v>
      </c>
      <c r="C23" s="291" t="s">
        <v>204</v>
      </c>
      <c r="D23" s="4" t="s">
        <v>94</v>
      </c>
      <c r="E23" s="329" t="s">
        <v>309</v>
      </c>
      <c r="F23" s="305"/>
      <c r="G23" s="4" t="s">
        <v>349</v>
      </c>
      <c r="H23" s="266" t="s">
        <v>422</v>
      </c>
      <c r="I23" s="24">
        <v>0.5</v>
      </c>
      <c r="J23" s="18"/>
      <c r="K23" s="140">
        <f t="shared" ref="K23:K32" si="2">J23*I23</f>
        <v>0</v>
      </c>
      <c r="L23" s="388">
        <f xml:space="preserve"> IF((K33)&gt;B33,B33,(K33))</f>
        <v>0</v>
      </c>
      <c r="M23" s="18"/>
      <c r="N23" s="41"/>
      <c r="O23" s="42">
        <f>I23*N23</f>
        <v>0</v>
      </c>
      <c r="P23" s="371">
        <f xml:space="preserve"> IF((O33)&gt;B33,B33,(O33))</f>
        <v>0</v>
      </c>
      <c r="Q23" s="41"/>
      <c r="R23" s="23"/>
      <c r="T23" s="23"/>
      <c r="U23" s="23"/>
      <c r="W23" s="23"/>
      <c r="X23" s="23"/>
    </row>
    <row r="24" spans="2:24" ht="17.25" customHeight="1">
      <c r="B24" s="293"/>
      <c r="C24" s="293"/>
      <c r="D24" s="4" t="s">
        <v>95</v>
      </c>
      <c r="E24" s="330"/>
      <c r="F24" s="307"/>
      <c r="G24" s="93" t="s">
        <v>357</v>
      </c>
      <c r="H24" s="267"/>
      <c r="I24" s="24">
        <v>0.25</v>
      </c>
      <c r="J24" s="18"/>
      <c r="K24" s="140">
        <f t="shared" si="2"/>
        <v>0</v>
      </c>
      <c r="L24" s="389"/>
      <c r="M24" s="18"/>
      <c r="N24" s="41"/>
      <c r="O24" s="42">
        <f t="shared" ref="O24:O32" si="3">I24*N24</f>
        <v>0</v>
      </c>
      <c r="P24" s="372"/>
      <c r="Q24" s="41"/>
      <c r="R24" s="23"/>
      <c r="T24" s="23"/>
      <c r="U24" s="23"/>
      <c r="W24" s="23"/>
      <c r="X24" s="23"/>
    </row>
    <row r="25" spans="2:24" ht="27.75" customHeight="1">
      <c r="B25" s="293"/>
      <c r="C25" s="293"/>
      <c r="D25" s="4" t="s">
        <v>97</v>
      </c>
      <c r="E25" s="329" t="s">
        <v>310</v>
      </c>
      <c r="F25" s="305"/>
      <c r="G25" s="4" t="s">
        <v>349</v>
      </c>
      <c r="H25" s="266" t="s">
        <v>422</v>
      </c>
      <c r="I25" s="24">
        <v>0.5</v>
      </c>
      <c r="J25" s="18"/>
      <c r="K25" s="140">
        <f t="shared" si="2"/>
        <v>0</v>
      </c>
      <c r="L25" s="389"/>
      <c r="M25" s="18"/>
      <c r="N25" s="41"/>
      <c r="O25" s="42">
        <f t="shared" si="3"/>
        <v>0</v>
      </c>
      <c r="P25" s="372"/>
      <c r="Q25" s="41"/>
      <c r="R25" s="23"/>
      <c r="T25" s="23"/>
      <c r="U25" s="23"/>
      <c r="W25" s="23"/>
      <c r="X25" s="23"/>
    </row>
    <row r="26" spans="2:24" ht="27.75" customHeight="1">
      <c r="B26" s="293"/>
      <c r="C26" s="293"/>
      <c r="D26" s="4" t="s">
        <v>98</v>
      </c>
      <c r="E26" s="330"/>
      <c r="F26" s="307"/>
      <c r="G26" s="93" t="s">
        <v>357</v>
      </c>
      <c r="H26" s="267"/>
      <c r="I26" s="24">
        <v>0.25</v>
      </c>
      <c r="J26" s="18"/>
      <c r="K26" s="140">
        <f t="shared" si="2"/>
        <v>0</v>
      </c>
      <c r="L26" s="389"/>
      <c r="M26" s="18"/>
      <c r="N26" s="41"/>
      <c r="O26" s="42">
        <f t="shared" si="3"/>
        <v>0</v>
      </c>
      <c r="P26" s="372"/>
      <c r="Q26" s="41"/>
      <c r="R26" s="23"/>
      <c r="T26" s="23"/>
      <c r="U26" s="23"/>
      <c r="W26" s="23"/>
      <c r="X26" s="23"/>
    </row>
    <row r="27" spans="2:24" ht="28" customHeight="1">
      <c r="B27" s="293"/>
      <c r="C27" s="293"/>
      <c r="D27" s="4" t="s">
        <v>99</v>
      </c>
      <c r="E27" s="329" t="s">
        <v>96</v>
      </c>
      <c r="F27" s="305"/>
      <c r="G27" s="4" t="s">
        <v>349</v>
      </c>
      <c r="H27" s="266" t="s">
        <v>422</v>
      </c>
      <c r="I27" s="24">
        <v>2</v>
      </c>
      <c r="J27" s="18"/>
      <c r="K27" s="140">
        <f t="shared" si="2"/>
        <v>0</v>
      </c>
      <c r="L27" s="389"/>
      <c r="M27" s="18"/>
      <c r="N27" s="41"/>
      <c r="O27" s="42">
        <f t="shared" si="3"/>
        <v>0</v>
      </c>
      <c r="P27" s="372"/>
      <c r="Q27" s="41"/>
      <c r="R27" s="23"/>
      <c r="T27" s="23"/>
      <c r="U27" s="23"/>
      <c r="W27" s="23"/>
      <c r="X27" s="23"/>
    </row>
    <row r="28" spans="2:24" ht="14.5" customHeight="1">
      <c r="B28" s="293"/>
      <c r="C28" s="292"/>
      <c r="D28" s="4" t="s">
        <v>100</v>
      </c>
      <c r="E28" s="330"/>
      <c r="F28" s="307"/>
      <c r="G28" s="93" t="s">
        <v>357</v>
      </c>
      <c r="H28" s="267"/>
      <c r="I28" s="24">
        <v>1</v>
      </c>
      <c r="J28" s="18"/>
      <c r="K28" s="140">
        <f t="shared" si="2"/>
        <v>0</v>
      </c>
      <c r="L28" s="389"/>
      <c r="M28" s="18"/>
      <c r="N28" s="41"/>
      <c r="O28" s="42">
        <f t="shared" si="3"/>
        <v>0</v>
      </c>
      <c r="P28" s="372"/>
      <c r="Q28" s="41"/>
      <c r="R28" s="23"/>
      <c r="T28" s="23"/>
      <c r="U28" s="23"/>
      <c r="W28" s="23"/>
      <c r="X28" s="23"/>
    </row>
    <row r="29" spans="2:24" ht="30.75" customHeight="1">
      <c r="B29" s="293"/>
      <c r="C29" s="291" t="s">
        <v>203</v>
      </c>
      <c r="D29" s="4" t="s">
        <v>101</v>
      </c>
      <c r="E29" s="329" t="s">
        <v>312</v>
      </c>
      <c r="F29" s="305"/>
      <c r="G29" s="4" t="s">
        <v>349</v>
      </c>
      <c r="H29" s="266" t="s">
        <v>143</v>
      </c>
      <c r="I29" s="24">
        <v>1</v>
      </c>
      <c r="J29" s="18"/>
      <c r="K29" s="140">
        <f t="shared" si="2"/>
        <v>0</v>
      </c>
      <c r="L29" s="389"/>
      <c r="M29" s="18"/>
      <c r="N29" s="41"/>
      <c r="O29" s="42">
        <f t="shared" si="3"/>
        <v>0</v>
      </c>
      <c r="P29" s="372"/>
      <c r="Q29" s="41"/>
      <c r="R29" s="23"/>
      <c r="T29" s="23"/>
      <c r="U29" s="23"/>
      <c r="W29" s="23"/>
      <c r="X29" s="23"/>
    </row>
    <row r="30" spans="2:24" ht="30.75" customHeight="1">
      <c r="B30" s="292"/>
      <c r="C30" s="293"/>
      <c r="D30" s="4" t="s">
        <v>102</v>
      </c>
      <c r="E30" s="330"/>
      <c r="F30" s="307"/>
      <c r="G30" s="93" t="s">
        <v>357</v>
      </c>
      <c r="H30" s="267"/>
      <c r="I30" s="24">
        <v>0.5</v>
      </c>
      <c r="J30" s="18"/>
      <c r="K30" s="140">
        <f t="shared" si="2"/>
        <v>0</v>
      </c>
      <c r="L30" s="389"/>
      <c r="M30" s="18"/>
      <c r="N30" s="41"/>
      <c r="O30" s="42">
        <f t="shared" si="3"/>
        <v>0</v>
      </c>
      <c r="P30" s="372"/>
      <c r="Q30" s="41"/>
      <c r="R30" s="23"/>
      <c r="T30" s="23"/>
      <c r="U30" s="23"/>
      <c r="W30" s="23"/>
      <c r="X30" s="23"/>
    </row>
    <row r="31" spans="2:24" ht="30.75" customHeight="1">
      <c r="B31" s="298" t="s">
        <v>291</v>
      </c>
      <c r="C31" s="293"/>
      <c r="D31" s="4" t="s">
        <v>103</v>
      </c>
      <c r="E31" s="329" t="s">
        <v>311</v>
      </c>
      <c r="F31" s="305"/>
      <c r="G31" s="4" t="s">
        <v>349</v>
      </c>
      <c r="H31" s="266" t="s">
        <v>143</v>
      </c>
      <c r="I31" s="24">
        <v>2</v>
      </c>
      <c r="J31" s="18"/>
      <c r="K31" s="140">
        <f t="shared" si="2"/>
        <v>0</v>
      </c>
      <c r="L31" s="389"/>
      <c r="M31" s="18"/>
      <c r="N31" s="41"/>
      <c r="O31" s="42">
        <f t="shared" si="3"/>
        <v>0</v>
      </c>
      <c r="P31" s="372"/>
      <c r="Q31" s="41"/>
      <c r="R31" s="23"/>
      <c r="T31" s="23"/>
      <c r="U31" s="23"/>
      <c r="W31" s="23"/>
      <c r="X31" s="23"/>
    </row>
    <row r="32" spans="2:24" ht="30.75" customHeight="1">
      <c r="B32" s="299"/>
      <c r="C32" s="292"/>
      <c r="D32" s="4" t="s">
        <v>104</v>
      </c>
      <c r="E32" s="330"/>
      <c r="F32" s="307"/>
      <c r="G32" s="93" t="s">
        <v>357</v>
      </c>
      <c r="H32" s="267"/>
      <c r="I32" s="24">
        <v>1</v>
      </c>
      <c r="J32" s="18"/>
      <c r="K32" s="140">
        <f t="shared" si="2"/>
        <v>0</v>
      </c>
      <c r="L32" s="390"/>
      <c r="M32" s="18"/>
      <c r="N32" s="41"/>
      <c r="O32" s="42">
        <f t="shared" si="3"/>
        <v>0</v>
      </c>
      <c r="P32" s="373"/>
      <c r="Q32" s="41"/>
      <c r="R32" s="23"/>
      <c r="T32" s="23"/>
      <c r="U32" s="23"/>
      <c r="W32" s="23"/>
      <c r="X32" s="23"/>
    </row>
    <row r="33" spans="1:24" ht="18" customHeight="1">
      <c r="B33" s="21">
        <v>15</v>
      </c>
      <c r="C33" s="385" t="s">
        <v>358</v>
      </c>
      <c r="D33" s="386"/>
      <c r="E33" s="386"/>
      <c r="F33" s="386"/>
      <c r="G33" s="386"/>
      <c r="H33" s="386"/>
      <c r="I33" s="387"/>
      <c r="J33" s="148"/>
      <c r="K33" s="130">
        <f>SUM(K23:K32)</f>
        <v>0</v>
      </c>
      <c r="L33" s="148"/>
      <c r="M33" s="148"/>
      <c r="N33" s="58"/>
      <c r="O33" s="59">
        <f>SUM(O23:O32)</f>
        <v>0</v>
      </c>
      <c r="P33" s="58"/>
      <c r="Q33" s="58"/>
      <c r="R33" s="23"/>
      <c r="T33" s="23"/>
      <c r="U33" s="23"/>
      <c r="W33" s="23"/>
      <c r="X33" s="23"/>
    </row>
    <row r="34" spans="1:24" ht="22.5" customHeight="1">
      <c r="B34" s="291" t="s">
        <v>119</v>
      </c>
      <c r="C34" s="308" t="s">
        <v>207</v>
      </c>
      <c r="D34" s="4" t="s">
        <v>105</v>
      </c>
      <c r="E34" s="315" t="s">
        <v>314</v>
      </c>
      <c r="F34" s="316"/>
      <c r="G34" s="4" t="s">
        <v>349</v>
      </c>
      <c r="H34" s="295" t="s">
        <v>423</v>
      </c>
      <c r="I34" s="24">
        <v>0.2</v>
      </c>
      <c r="J34" s="17"/>
      <c r="K34" s="144">
        <f t="shared" ref="K34:K45" si="4">I34*J34</f>
        <v>0</v>
      </c>
      <c r="L34" s="388">
        <f>IF((K46)&gt;B46,B46,(K46))</f>
        <v>0</v>
      </c>
      <c r="M34" s="458"/>
      <c r="N34" s="52"/>
      <c r="O34" s="47">
        <f>I34*N34</f>
        <v>0</v>
      </c>
      <c r="P34" s="371">
        <f>IF((O46)&gt;B46,B46,(O46))</f>
        <v>0</v>
      </c>
      <c r="Q34" s="44"/>
    </row>
    <row r="35" spans="1:24" ht="22.5" customHeight="1">
      <c r="B35" s="293"/>
      <c r="C35" s="309"/>
      <c r="D35" s="4" t="s">
        <v>106</v>
      </c>
      <c r="E35" s="317"/>
      <c r="F35" s="318"/>
      <c r="G35" s="93" t="s">
        <v>357</v>
      </c>
      <c r="H35" s="296"/>
      <c r="I35" s="24">
        <v>0.1</v>
      </c>
      <c r="J35" s="17"/>
      <c r="K35" s="144">
        <f t="shared" si="4"/>
        <v>0</v>
      </c>
      <c r="L35" s="389"/>
      <c r="M35" s="458"/>
      <c r="N35" s="52"/>
      <c r="O35" s="47">
        <f t="shared" ref="O35:O45" si="5">I35*N35</f>
        <v>0</v>
      </c>
      <c r="P35" s="372"/>
      <c r="Q35" s="44"/>
    </row>
    <row r="36" spans="1:24" ht="22.5" customHeight="1">
      <c r="B36" s="293"/>
      <c r="C36" s="309"/>
      <c r="D36" s="4" t="s">
        <v>107</v>
      </c>
      <c r="E36" s="315" t="s">
        <v>313</v>
      </c>
      <c r="F36" s="316"/>
      <c r="G36" s="4" t="s">
        <v>349</v>
      </c>
      <c r="H36" s="295" t="s">
        <v>423</v>
      </c>
      <c r="I36" s="24">
        <v>0.1</v>
      </c>
      <c r="J36" s="17"/>
      <c r="K36" s="144">
        <f t="shared" si="4"/>
        <v>0</v>
      </c>
      <c r="L36" s="389"/>
      <c r="M36" s="458"/>
      <c r="N36" s="52"/>
      <c r="O36" s="47">
        <f t="shared" si="5"/>
        <v>0</v>
      </c>
      <c r="P36" s="372"/>
      <c r="Q36" s="44"/>
    </row>
    <row r="37" spans="1:24" ht="22.5" customHeight="1">
      <c r="B37" s="293"/>
      <c r="C37" s="309"/>
      <c r="D37" s="4" t="s">
        <v>108</v>
      </c>
      <c r="E37" s="317"/>
      <c r="F37" s="318"/>
      <c r="G37" s="93" t="s">
        <v>357</v>
      </c>
      <c r="H37" s="296"/>
      <c r="I37" s="24">
        <v>0.05</v>
      </c>
      <c r="J37" s="17"/>
      <c r="K37" s="144">
        <f t="shared" si="4"/>
        <v>0</v>
      </c>
      <c r="L37" s="389"/>
      <c r="M37" s="458"/>
      <c r="N37" s="52"/>
      <c r="O37" s="47">
        <f t="shared" si="5"/>
        <v>0</v>
      </c>
      <c r="P37" s="372"/>
      <c r="Q37" s="44"/>
    </row>
    <row r="38" spans="1:24" ht="22.5" customHeight="1">
      <c r="B38" s="293"/>
      <c r="C38" s="309"/>
      <c r="D38" s="4" t="s">
        <v>109</v>
      </c>
      <c r="E38" s="315" t="s">
        <v>315</v>
      </c>
      <c r="F38" s="316"/>
      <c r="G38" s="4" t="s">
        <v>349</v>
      </c>
      <c r="H38" s="295" t="s">
        <v>149</v>
      </c>
      <c r="I38" s="24">
        <v>1</v>
      </c>
      <c r="J38" s="17"/>
      <c r="K38" s="144">
        <f t="shared" si="4"/>
        <v>0</v>
      </c>
      <c r="L38" s="389"/>
      <c r="M38" s="458"/>
      <c r="N38" s="52"/>
      <c r="O38" s="47">
        <f t="shared" si="5"/>
        <v>0</v>
      </c>
      <c r="P38" s="372"/>
      <c r="Q38" s="44"/>
    </row>
    <row r="39" spans="1:24" ht="22.5" customHeight="1">
      <c r="B39" s="293"/>
      <c r="C39" s="309"/>
      <c r="D39" s="4" t="s">
        <v>111</v>
      </c>
      <c r="E39" s="317"/>
      <c r="F39" s="318"/>
      <c r="G39" s="93" t="s">
        <v>357</v>
      </c>
      <c r="H39" s="296"/>
      <c r="I39" s="24">
        <v>0.5</v>
      </c>
      <c r="J39" s="17"/>
      <c r="K39" s="144">
        <f t="shared" si="4"/>
        <v>0</v>
      </c>
      <c r="L39" s="389"/>
      <c r="M39" s="458"/>
      <c r="N39" s="52"/>
      <c r="O39" s="47">
        <f t="shared" si="5"/>
        <v>0</v>
      </c>
      <c r="P39" s="372"/>
      <c r="Q39" s="44"/>
    </row>
    <row r="40" spans="1:24" ht="22.5" customHeight="1">
      <c r="B40" s="293"/>
      <c r="C40" s="309"/>
      <c r="D40" s="4" t="s">
        <v>150</v>
      </c>
      <c r="E40" s="315" t="s">
        <v>317</v>
      </c>
      <c r="F40" s="316"/>
      <c r="G40" s="4" t="s">
        <v>349</v>
      </c>
      <c r="H40" s="295" t="s">
        <v>149</v>
      </c>
      <c r="I40" s="24">
        <v>2</v>
      </c>
      <c r="J40" s="17"/>
      <c r="K40" s="144">
        <f t="shared" si="4"/>
        <v>0</v>
      </c>
      <c r="L40" s="389"/>
      <c r="M40" s="458"/>
      <c r="N40" s="52"/>
      <c r="O40" s="47">
        <f t="shared" si="5"/>
        <v>0</v>
      </c>
      <c r="P40" s="372"/>
      <c r="Q40" s="44"/>
    </row>
    <row r="41" spans="1:24" ht="22.5" customHeight="1">
      <c r="B41" s="293"/>
      <c r="C41" s="309"/>
      <c r="D41" s="4" t="s">
        <v>151</v>
      </c>
      <c r="E41" s="317"/>
      <c r="F41" s="318"/>
      <c r="G41" s="93" t="s">
        <v>357</v>
      </c>
      <c r="H41" s="296"/>
      <c r="I41" s="24">
        <v>1</v>
      </c>
      <c r="J41" s="17"/>
      <c r="K41" s="144">
        <f t="shared" si="4"/>
        <v>0</v>
      </c>
      <c r="L41" s="389"/>
      <c r="M41" s="458"/>
      <c r="N41" s="52"/>
      <c r="O41" s="47">
        <f t="shared" si="5"/>
        <v>0</v>
      </c>
      <c r="P41" s="372"/>
      <c r="Q41" s="44"/>
    </row>
    <row r="42" spans="1:24" ht="22.5" customHeight="1">
      <c r="B42" s="293"/>
      <c r="C42" s="309"/>
      <c r="D42" s="4" t="s">
        <v>208</v>
      </c>
      <c r="E42" s="315" t="s">
        <v>316</v>
      </c>
      <c r="F42" s="316"/>
      <c r="G42" s="4" t="s">
        <v>349</v>
      </c>
      <c r="H42" s="295" t="s">
        <v>149</v>
      </c>
      <c r="I42" s="24">
        <v>0.25</v>
      </c>
      <c r="J42" s="17"/>
      <c r="K42" s="144">
        <f t="shared" si="4"/>
        <v>0</v>
      </c>
      <c r="L42" s="389"/>
      <c r="M42" s="458"/>
      <c r="N42" s="52"/>
      <c r="O42" s="47">
        <f t="shared" si="5"/>
        <v>0</v>
      </c>
      <c r="P42" s="372"/>
      <c r="Q42" s="44"/>
    </row>
    <row r="43" spans="1:24" ht="22.5" customHeight="1">
      <c r="B43" s="292"/>
      <c r="C43" s="309"/>
      <c r="D43" s="4" t="s">
        <v>209</v>
      </c>
      <c r="E43" s="317"/>
      <c r="F43" s="318"/>
      <c r="G43" s="93" t="s">
        <v>357</v>
      </c>
      <c r="H43" s="296"/>
      <c r="I43" s="24">
        <v>0.13</v>
      </c>
      <c r="J43" s="17"/>
      <c r="K43" s="144">
        <f t="shared" si="4"/>
        <v>0</v>
      </c>
      <c r="L43" s="389"/>
      <c r="M43" s="458"/>
      <c r="N43" s="52"/>
      <c r="O43" s="47">
        <f t="shared" si="5"/>
        <v>0</v>
      </c>
      <c r="P43" s="372"/>
      <c r="Q43" s="44"/>
    </row>
    <row r="44" spans="1:24" ht="22.5" customHeight="1">
      <c r="B44" s="298" t="s">
        <v>291</v>
      </c>
      <c r="C44" s="309"/>
      <c r="D44" s="4" t="s">
        <v>210</v>
      </c>
      <c r="E44" s="294" t="s">
        <v>441</v>
      </c>
      <c r="F44" s="294"/>
      <c r="G44" s="4" t="s">
        <v>349</v>
      </c>
      <c r="H44" s="295" t="s">
        <v>149</v>
      </c>
      <c r="I44" s="24">
        <v>0.5</v>
      </c>
      <c r="J44" s="17"/>
      <c r="K44" s="144">
        <f t="shared" si="4"/>
        <v>0</v>
      </c>
      <c r="L44" s="389"/>
      <c r="M44" s="458"/>
      <c r="N44" s="52"/>
      <c r="O44" s="47">
        <f t="shared" si="5"/>
        <v>0</v>
      </c>
      <c r="P44" s="372"/>
      <c r="Q44" s="44"/>
    </row>
    <row r="45" spans="1:24" ht="22.5" customHeight="1">
      <c r="A45" s="105">
        <v>0</v>
      </c>
      <c r="B45" s="299"/>
      <c r="C45" s="363"/>
      <c r="D45" s="4" t="s">
        <v>211</v>
      </c>
      <c r="E45" s="294"/>
      <c r="F45" s="294"/>
      <c r="G45" s="93" t="s">
        <v>357</v>
      </c>
      <c r="H45" s="296"/>
      <c r="I45" s="24">
        <v>0.25</v>
      </c>
      <c r="J45" s="17"/>
      <c r="K45" s="144">
        <f t="shared" si="4"/>
        <v>0</v>
      </c>
      <c r="L45" s="390"/>
      <c r="M45" s="458"/>
      <c r="N45" s="52"/>
      <c r="O45" s="47">
        <f t="shared" si="5"/>
        <v>0</v>
      </c>
      <c r="P45" s="373"/>
      <c r="Q45" s="44"/>
    </row>
    <row r="46" spans="1:24">
      <c r="B46" s="31">
        <v>25</v>
      </c>
      <c r="C46" s="256" t="s">
        <v>358</v>
      </c>
      <c r="D46" s="257"/>
      <c r="E46" s="257"/>
      <c r="F46" s="257"/>
      <c r="G46" s="257"/>
      <c r="H46" s="257"/>
      <c r="I46" s="258"/>
      <c r="J46" s="457"/>
      <c r="K46" s="130">
        <f>SUM(K34:K45)</f>
        <v>0</v>
      </c>
      <c r="L46" s="148"/>
      <c r="M46" s="456"/>
      <c r="N46" s="60"/>
      <c r="O46" s="59">
        <f>SUM(O34:O45)</f>
        <v>0</v>
      </c>
      <c r="P46" s="58"/>
      <c r="Q46" s="56"/>
    </row>
    <row r="47" spans="1:24" ht="23.25" customHeight="1">
      <c r="B47" s="291" t="s">
        <v>218</v>
      </c>
      <c r="C47" s="397" t="s">
        <v>217</v>
      </c>
      <c r="D47" s="4" t="s">
        <v>212</v>
      </c>
      <c r="E47" s="391" t="s">
        <v>359</v>
      </c>
      <c r="F47" s="392"/>
      <c r="G47" s="4" t="s">
        <v>349</v>
      </c>
      <c r="H47" s="395" t="s">
        <v>154</v>
      </c>
      <c r="I47" s="40">
        <v>5</v>
      </c>
      <c r="J47" s="17"/>
      <c r="K47" s="140">
        <f t="shared" ref="K47:K63" si="6">J47*I47</f>
        <v>0</v>
      </c>
      <c r="L47" s="388">
        <f>IF((K64)&gt;B64,B64,(K64))</f>
        <v>0</v>
      </c>
      <c r="M47" s="458"/>
      <c r="N47" s="52"/>
      <c r="O47" s="42">
        <f>I47*N47</f>
        <v>0</v>
      </c>
      <c r="P47" s="371">
        <f>IF((O64)&gt;B64,B64,(O64))</f>
        <v>0</v>
      </c>
      <c r="Q47" s="44"/>
    </row>
    <row r="48" spans="1:24" ht="23.25" customHeight="1">
      <c r="B48" s="293"/>
      <c r="C48" s="398"/>
      <c r="D48" s="4" t="s">
        <v>213</v>
      </c>
      <c r="E48" s="393"/>
      <c r="F48" s="394"/>
      <c r="G48" s="93" t="s">
        <v>357</v>
      </c>
      <c r="H48" s="396"/>
      <c r="I48" s="40">
        <v>2.5</v>
      </c>
      <c r="J48" s="17"/>
      <c r="K48" s="140">
        <f t="shared" si="6"/>
        <v>0</v>
      </c>
      <c r="L48" s="389"/>
      <c r="M48" s="458"/>
      <c r="N48" s="52"/>
      <c r="O48" s="42">
        <f t="shared" ref="O48:O63" si="7">I48*N48</f>
        <v>0</v>
      </c>
      <c r="P48" s="372"/>
      <c r="Q48" s="44"/>
    </row>
    <row r="49" spans="2:24" ht="23.25" customHeight="1">
      <c r="B49" s="293"/>
      <c r="C49" s="398"/>
      <c r="D49" s="4" t="s">
        <v>214</v>
      </c>
      <c r="E49" s="391" t="s">
        <v>318</v>
      </c>
      <c r="F49" s="392"/>
      <c r="G49" s="4" t="s">
        <v>349</v>
      </c>
      <c r="H49" s="395" t="s">
        <v>154</v>
      </c>
      <c r="I49" s="40">
        <v>2</v>
      </c>
      <c r="J49" s="17"/>
      <c r="K49" s="140">
        <f t="shared" si="6"/>
        <v>0</v>
      </c>
      <c r="L49" s="389"/>
      <c r="M49" s="458"/>
      <c r="N49" s="52"/>
      <c r="O49" s="42">
        <f t="shared" si="7"/>
        <v>0</v>
      </c>
      <c r="P49" s="372"/>
      <c r="Q49" s="44"/>
    </row>
    <row r="50" spans="2:24" ht="23.25" customHeight="1">
      <c r="B50" s="293"/>
      <c r="C50" s="399"/>
      <c r="D50" s="4" t="s">
        <v>215</v>
      </c>
      <c r="E50" s="393"/>
      <c r="F50" s="394"/>
      <c r="G50" s="93" t="s">
        <v>357</v>
      </c>
      <c r="H50" s="396"/>
      <c r="I50" s="40">
        <v>1</v>
      </c>
      <c r="J50" s="17"/>
      <c r="K50" s="140">
        <f t="shared" si="6"/>
        <v>0</v>
      </c>
      <c r="L50" s="389"/>
      <c r="M50" s="458"/>
      <c r="N50" s="52"/>
      <c r="O50" s="42">
        <f t="shared" si="7"/>
        <v>0</v>
      </c>
      <c r="P50" s="372"/>
      <c r="Q50" s="44"/>
    </row>
    <row r="51" spans="2:24" ht="18.75" customHeight="1">
      <c r="B51" s="293"/>
      <c r="C51" s="291" t="s">
        <v>205</v>
      </c>
      <c r="D51" s="4" t="s">
        <v>216</v>
      </c>
      <c r="E51" s="379" t="s">
        <v>283</v>
      </c>
      <c r="F51" s="379"/>
      <c r="G51" s="4" t="s">
        <v>350</v>
      </c>
      <c r="H51" s="4" t="s">
        <v>424</v>
      </c>
      <c r="I51" s="24">
        <v>0.5</v>
      </c>
      <c r="J51" s="18"/>
      <c r="K51" s="140">
        <f t="shared" si="6"/>
        <v>0</v>
      </c>
      <c r="L51" s="389"/>
      <c r="M51" s="18"/>
      <c r="N51" s="41"/>
      <c r="O51" s="42">
        <f t="shared" si="7"/>
        <v>0</v>
      </c>
      <c r="P51" s="372"/>
      <c r="Q51" s="41"/>
      <c r="T51" s="23"/>
      <c r="W51" s="23"/>
    </row>
    <row r="52" spans="2:24" ht="21.75" customHeight="1">
      <c r="B52" s="293"/>
      <c r="C52" s="293"/>
      <c r="D52" s="4" t="s">
        <v>228</v>
      </c>
      <c r="E52" s="379" t="s">
        <v>227</v>
      </c>
      <c r="F52" s="379"/>
      <c r="G52" s="4" t="s">
        <v>356</v>
      </c>
      <c r="H52" s="4" t="s">
        <v>136</v>
      </c>
      <c r="I52" s="24">
        <v>1</v>
      </c>
      <c r="J52" s="18"/>
      <c r="K52" s="140">
        <f t="shared" si="6"/>
        <v>0</v>
      </c>
      <c r="L52" s="389"/>
      <c r="M52" s="18"/>
      <c r="N52" s="41"/>
      <c r="O52" s="42">
        <f t="shared" si="7"/>
        <v>0</v>
      </c>
      <c r="P52" s="372"/>
      <c r="Q52" s="41"/>
      <c r="T52" s="23"/>
      <c r="W52" s="23"/>
    </row>
    <row r="53" spans="2:24" ht="17.5" customHeight="1">
      <c r="B53" s="293"/>
      <c r="C53" s="292"/>
      <c r="D53" s="4" t="s">
        <v>229</v>
      </c>
      <c r="E53" s="287" t="s">
        <v>319</v>
      </c>
      <c r="F53" s="288"/>
      <c r="G53" s="4" t="s">
        <v>350</v>
      </c>
      <c r="H53" s="4" t="s">
        <v>143</v>
      </c>
      <c r="I53" s="24">
        <v>1</v>
      </c>
      <c r="J53" s="18"/>
      <c r="K53" s="140">
        <f t="shared" si="6"/>
        <v>0</v>
      </c>
      <c r="L53" s="389"/>
      <c r="M53" s="18"/>
      <c r="N53" s="41"/>
      <c r="O53" s="42">
        <f t="shared" si="7"/>
        <v>0</v>
      </c>
      <c r="P53" s="372"/>
      <c r="Q53" s="41"/>
      <c r="T53" s="23"/>
      <c r="W53" s="23"/>
    </row>
    <row r="54" spans="2:24" ht="18" customHeight="1">
      <c r="B54" s="293"/>
      <c r="C54" s="291" t="s">
        <v>117</v>
      </c>
      <c r="D54" s="4" t="s">
        <v>244</v>
      </c>
      <c r="E54" s="329" t="s">
        <v>449</v>
      </c>
      <c r="F54" s="305"/>
      <c r="G54" s="4" t="s">
        <v>349</v>
      </c>
      <c r="H54" s="4" t="s">
        <v>136</v>
      </c>
      <c r="I54" s="24">
        <v>0.5</v>
      </c>
      <c r="J54" s="18"/>
      <c r="K54" s="140">
        <f t="shared" si="6"/>
        <v>0</v>
      </c>
      <c r="L54" s="389"/>
      <c r="M54" s="18"/>
      <c r="N54" s="41"/>
      <c r="O54" s="42">
        <f t="shared" si="7"/>
        <v>0</v>
      </c>
      <c r="P54" s="372"/>
      <c r="Q54" s="41"/>
      <c r="T54" s="23"/>
      <c r="W54" s="23"/>
    </row>
    <row r="55" spans="2:24" ht="18" customHeight="1">
      <c r="B55" s="293"/>
      <c r="C55" s="293"/>
      <c r="D55" s="4" t="s">
        <v>245</v>
      </c>
      <c r="E55" s="330"/>
      <c r="F55" s="307"/>
      <c r="G55" s="93" t="s">
        <v>357</v>
      </c>
      <c r="H55" s="4" t="s">
        <v>136</v>
      </c>
      <c r="I55" s="24">
        <v>0.25</v>
      </c>
      <c r="J55" s="18"/>
      <c r="K55" s="140">
        <f t="shared" si="6"/>
        <v>0</v>
      </c>
      <c r="L55" s="389"/>
      <c r="M55" s="18"/>
      <c r="N55" s="41"/>
      <c r="O55" s="42">
        <f t="shared" si="7"/>
        <v>0</v>
      </c>
      <c r="P55" s="372"/>
      <c r="Q55" s="41"/>
      <c r="T55" s="23"/>
      <c r="W55" s="23"/>
    </row>
    <row r="56" spans="2:24" ht="18" customHeight="1">
      <c r="B56" s="293"/>
      <c r="C56" s="293"/>
      <c r="D56" s="4" t="s">
        <v>246</v>
      </c>
      <c r="E56" s="315" t="s">
        <v>450</v>
      </c>
      <c r="F56" s="316"/>
      <c r="G56" s="4" t="s">
        <v>349</v>
      </c>
      <c r="H56" s="4" t="s">
        <v>136</v>
      </c>
      <c r="I56" s="24">
        <v>1</v>
      </c>
      <c r="J56" s="18"/>
      <c r="K56" s="140">
        <f t="shared" si="6"/>
        <v>0</v>
      </c>
      <c r="L56" s="389"/>
      <c r="M56" s="18"/>
      <c r="N56" s="41"/>
      <c r="O56" s="42">
        <f t="shared" si="7"/>
        <v>0</v>
      </c>
      <c r="P56" s="372"/>
      <c r="Q56" s="41"/>
      <c r="T56" s="23"/>
      <c r="W56" s="23"/>
    </row>
    <row r="57" spans="2:24" ht="18" customHeight="1">
      <c r="B57" s="293"/>
      <c r="C57" s="293"/>
      <c r="D57" s="4" t="s">
        <v>247</v>
      </c>
      <c r="E57" s="317"/>
      <c r="F57" s="318"/>
      <c r="G57" s="93" t="s">
        <v>357</v>
      </c>
      <c r="H57" s="4" t="s">
        <v>136</v>
      </c>
      <c r="I57" s="24">
        <v>0.5</v>
      </c>
      <c r="J57" s="18"/>
      <c r="K57" s="140">
        <f t="shared" si="6"/>
        <v>0</v>
      </c>
      <c r="L57" s="389"/>
      <c r="M57" s="18"/>
      <c r="N57" s="41"/>
      <c r="O57" s="42">
        <f t="shared" si="7"/>
        <v>0</v>
      </c>
      <c r="P57" s="372"/>
      <c r="Q57" s="41"/>
      <c r="T57" s="23"/>
      <c r="W57" s="23"/>
    </row>
    <row r="58" spans="2:24" ht="23.5" customHeight="1">
      <c r="B58" s="293"/>
      <c r="C58" s="293"/>
      <c r="D58" s="4" t="s">
        <v>362</v>
      </c>
      <c r="E58" s="315" t="s">
        <v>442</v>
      </c>
      <c r="F58" s="316"/>
      <c r="G58" s="4" t="s">
        <v>349</v>
      </c>
      <c r="H58" s="4" t="s">
        <v>136</v>
      </c>
      <c r="I58" s="24">
        <v>1.5</v>
      </c>
      <c r="J58" s="18"/>
      <c r="K58" s="140">
        <f t="shared" si="6"/>
        <v>0</v>
      </c>
      <c r="L58" s="389"/>
      <c r="M58" s="18"/>
      <c r="N58" s="41"/>
      <c r="O58" s="42">
        <f t="shared" si="7"/>
        <v>0</v>
      </c>
      <c r="P58" s="372"/>
      <c r="Q58" s="41"/>
      <c r="R58" s="23"/>
      <c r="T58" s="23"/>
      <c r="U58" s="23"/>
      <c r="W58" s="23"/>
      <c r="X58" s="23"/>
    </row>
    <row r="59" spans="2:24" ht="23.5" customHeight="1">
      <c r="B59" s="293"/>
      <c r="C59" s="292"/>
      <c r="D59" s="4" t="s">
        <v>363</v>
      </c>
      <c r="E59" s="317"/>
      <c r="F59" s="318"/>
      <c r="G59" s="93" t="s">
        <v>357</v>
      </c>
      <c r="H59" s="4" t="s">
        <v>136</v>
      </c>
      <c r="I59" s="24">
        <v>0.75</v>
      </c>
      <c r="J59" s="18"/>
      <c r="K59" s="140">
        <f t="shared" si="6"/>
        <v>0</v>
      </c>
      <c r="L59" s="389"/>
      <c r="M59" s="18"/>
      <c r="N59" s="41"/>
      <c r="O59" s="42">
        <f t="shared" si="7"/>
        <v>0</v>
      </c>
      <c r="P59" s="372"/>
      <c r="Q59" s="41"/>
      <c r="R59" s="23"/>
      <c r="T59" s="23"/>
      <c r="U59" s="23"/>
      <c r="W59" s="23"/>
      <c r="X59" s="23"/>
    </row>
    <row r="60" spans="2:24" ht="23.5" customHeight="1">
      <c r="B60" s="293"/>
      <c r="C60" s="402" t="s">
        <v>110</v>
      </c>
      <c r="D60" s="4" t="s">
        <v>364</v>
      </c>
      <c r="E60" s="400" t="s">
        <v>360</v>
      </c>
      <c r="F60" s="151" t="s">
        <v>361</v>
      </c>
      <c r="G60" s="4" t="s">
        <v>349</v>
      </c>
      <c r="H60" s="4" t="s">
        <v>425</v>
      </c>
      <c r="I60" s="24">
        <v>1</v>
      </c>
      <c r="J60" s="18"/>
      <c r="K60" s="140">
        <f t="shared" si="6"/>
        <v>0</v>
      </c>
      <c r="L60" s="389"/>
      <c r="M60" s="18"/>
      <c r="N60" s="41"/>
      <c r="O60" s="42">
        <f t="shared" si="7"/>
        <v>0</v>
      </c>
      <c r="P60" s="372"/>
      <c r="Q60" s="41"/>
      <c r="R60" s="23"/>
      <c r="T60" s="23"/>
      <c r="U60" s="23"/>
      <c r="W60" s="23"/>
      <c r="X60" s="23"/>
    </row>
    <row r="61" spans="2:24" ht="23.5" customHeight="1">
      <c r="B61" s="292"/>
      <c r="C61" s="403"/>
      <c r="D61" s="4" t="s">
        <v>365</v>
      </c>
      <c r="E61" s="401"/>
      <c r="F61" s="152">
        <v>10</v>
      </c>
      <c r="G61" s="93" t="s">
        <v>357</v>
      </c>
      <c r="H61" s="4" t="s">
        <v>425</v>
      </c>
      <c r="I61" s="24">
        <v>0.5</v>
      </c>
      <c r="J61" s="18"/>
      <c r="K61" s="140">
        <f t="shared" si="6"/>
        <v>0</v>
      </c>
      <c r="L61" s="389"/>
      <c r="M61" s="18"/>
      <c r="N61" s="41"/>
      <c r="O61" s="42">
        <f t="shared" si="7"/>
        <v>0</v>
      </c>
      <c r="P61" s="372"/>
      <c r="Q61" s="41"/>
      <c r="R61" s="23"/>
      <c r="T61" s="23"/>
      <c r="U61" s="23"/>
      <c r="W61" s="23"/>
      <c r="X61" s="23"/>
    </row>
    <row r="62" spans="2:24" ht="23.5" customHeight="1">
      <c r="B62" s="405" t="s">
        <v>291</v>
      </c>
      <c r="C62" s="403"/>
      <c r="D62" s="95" t="s">
        <v>366</v>
      </c>
      <c r="E62" s="376" t="s">
        <v>183</v>
      </c>
      <c r="F62" s="376"/>
      <c r="G62" s="93" t="s">
        <v>349</v>
      </c>
      <c r="H62" s="4" t="s">
        <v>136</v>
      </c>
      <c r="I62" s="40">
        <v>1</v>
      </c>
      <c r="J62" s="18"/>
      <c r="K62" s="140">
        <f t="shared" si="6"/>
        <v>0</v>
      </c>
      <c r="L62" s="389"/>
      <c r="M62" s="18"/>
      <c r="N62" s="41"/>
      <c r="O62" s="42">
        <f t="shared" si="7"/>
        <v>0</v>
      </c>
      <c r="P62" s="372"/>
      <c r="Q62" s="41"/>
      <c r="R62" s="23"/>
      <c r="T62" s="23"/>
      <c r="U62" s="23"/>
      <c r="W62" s="23"/>
      <c r="X62" s="23"/>
    </row>
    <row r="63" spans="2:24" ht="23.5" customHeight="1">
      <c r="B63" s="406"/>
      <c r="C63" s="404"/>
      <c r="D63" s="4" t="s">
        <v>367</v>
      </c>
      <c r="E63" s="376"/>
      <c r="F63" s="376"/>
      <c r="G63" s="93" t="s">
        <v>357</v>
      </c>
      <c r="H63" s="4" t="s">
        <v>136</v>
      </c>
      <c r="I63" s="149">
        <v>0.5</v>
      </c>
      <c r="J63" s="18"/>
      <c r="K63" s="140">
        <f t="shared" si="6"/>
        <v>0</v>
      </c>
      <c r="L63" s="390"/>
      <c r="M63" s="18"/>
      <c r="N63" s="101"/>
      <c r="O63" s="42">
        <f t="shared" si="7"/>
        <v>0</v>
      </c>
      <c r="P63" s="373"/>
      <c r="Q63" s="41"/>
      <c r="R63" s="23"/>
      <c r="T63" s="23"/>
      <c r="U63" s="23"/>
      <c r="W63" s="23"/>
      <c r="X63" s="23"/>
    </row>
    <row r="64" spans="2:24">
      <c r="B64" s="21">
        <v>20</v>
      </c>
      <c r="C64" s="385" t="s">
        <v>358</v>
      </c>
      <c r="D64" s="386"/>
      <c r="E64" s="386"/>
      <c r="F64" s="386"/>
      <c r="G64" s="386"/>
      <c r="H64" s="386"/>
      <c r="I64" s="387"/>
      <c r="J64" s="173"/>
      <c r="K64" s="130">
        <f>SUM(K47:K63)</f>
        <v>0</v>
      </c>
      <c r="L64" s="148"/>
      <c r="M64" s="148"/>
      <c r="N64" s="174"/>
      <c r="O64" s="59">
        <f>SUM(O47:O63)</f>
        <v>0</v>
      </c>
      <c r="P64" s="58"/>
      <c r="Q64" s="58"/>
      <c r="R64" s="23"/>
      <c r="T64" s="23"/>
      <c r="U64" s="23"/>
      <c r="W64" s="23"/>
      <c r="X64" s="23"/>
    </row>
    <row r="65" spans="1:24" s="105" customFormat="1" ht="13.5" thickBot="1">
      <c r="B65" s="54"/>
      <c r="C65" s="22"/>
      <c r="D65" s="104"/>
      <c r="H65" s="175"/>
      <c r="I65" s="378"/>
      <c r="J65" s="378"/>
      <c r="K65" s="55"/>
      <c r="L65" s="22"/>
      <c r="M65" s="22"/>
      <c r="N65" s="22"/>
      <c r="O65" s="55"/>
      <c r="P65" s="22"/>
      <c r="Q65" s="22"/>
      <c r="R65" s="22"/>
      <c r="T65" s="22"/>
      <c r="U65" s="22"/>
      <c r="W65" s="22"/>
      <c r="X65" s="22"/>
    </row>
    <row r="66" spans="1:24" ht="16.5" customHeight="1" thickTop="1" thickBot="1">
      <c r="A66" s="107"/>
      <c r="B66" s="34">
        <f>SUM(B64+B46+B33+B22)</f>
        <v>100</v>
      </c>
      <c r="C66" s="91"/>
      <c r="D66" s="91"/>
      <c r="E66" s="91" t="s">
        <v>152</v>
      </c>
      <c r="F66" s="91"/>
      <c r="G66" s="91"/>
      <c r="H66" s="91"/>
      <c r="I66" s="91"/>
      <c r="J66" s="91"/>
      <c r="K66" s="131">
        <f>K22+K33+K46+K64</f>
        <v>0</v>
      </c>
      <c r="L66" s="176">
        <f>SUM(L14:L62)</f>
        <v>0</v>
      </c>
      <c r="M66" s="111"/>
      <c r="N66" s="91"/>
      <c r="O66" s="45">
        <f>O22+O33+O46+O64</f>
        <v>0</v>
      </c>
      <c r="P66" s="177">
        <f>SUM(P14:P62)</f>
        <v>0</v>
      </c>
      <c r="Q66" s="111"/>
    </row>
    <row r="67" spans="1:24" ht="13.5" thickTop="1">
      <c r="R67" s="23"/>
      <c r="U67" s="23"/>
      <c r="X67" s="23"/>
    </row>
    <row r="69" spans="1:24" s="23" customFormat="1">
      <c r="A69" s="22"/>
      <c r="F69" s="90"/>
      <c r="G69" s="90"/>
      <c r="H69" s="90"/>
      <c r="R69" s="90"/>
      <c r="S69" s="90"/>
    </row>
    <row r="70" spans="1:24" s="23" customFormat="1">
      <c r="A70" s="22"/>
      <c r="E70" s="90"/>
      <c r="F70" s="90"/>
      <c r="G70" s="90"/>
      <c r="H70" s="90"/>
      <c r="R70" s="90"/>
      <c r="S70" s="90"/>
    </row>
    <row r="71" spans="1:24" s="23" customFormat="1">
      <c r="A71" s="22"/>
      <c r="C71" s="90"/>
      <c r="E71" s="90"/>
      <c r="F71" s="90"/>
      <c r="G71" s="90"/>
      <c r="R71" s="90"/>
      <c r="S71" s="90"/>
      <c r="T71" s="90"/>
      <c r="U71" s="90"/>
      <c r="V71" s="90"/>
      <c r="W71" s="90"/>
      <c r="X71" s="90"/>
    </row>
    <row r="72" spans="1:24" s="23" customFormat="1">
      <c r="A72" s="22"/>
      <c r="C72" s="90"/>
      <c r="E72" s="90"/>
      <c r="F72" s="90"/>
      <c r="G72" s="90"/>
      <c r="R72" s="90"/>
      <c r="S72" s="90"/>
      <c r="T72" s="90"/>
      <c r="U72" s="90"/>
      <c r="V72" s="90"/>
      <c r="W72" s="90"/>
      <c r="X72" s="90"/>
    </row>
    <row r="73" spans="1:24" s="23" customFormat="1">
      <c r="A73" s="22"/>
      <c r="C73" s="90"/>
      <c r="E73" s="90"/>
      <c r="F73" s="90"/>
      <c r="G73" s="90"/>
      <c r="R73" s="90"/>
      <c r="S73" s="90"/>
      <c r="T73" s="90"/>
      <c r="U73" s="90"/>
      <c r="V73" s="90"/>
      <c r="W73" s="90"/>
      <c r="X73" s="90"/>
    </row>
    <row r="74" spans="1:24" s="23" customFormat="1">
      <c r="A74" s="22"/>
      <c r="C74" s="90"/>
      <c r="E74" s="90"/>
      <c r="F74" s="90"/>
      <c r="G74" s="90"/>
      <c r="R74" s="90"/>
      <c r="S74" s="90"/>
      <c r="T74" s="90"/>
      <c r="U74" s="90"/>
      <c r="V74" s="90"/>
      <c r="W74" s="90"/>
      <c r="X74" s="90"/>
    </row>
    <row r="75" spans="1:24" s="23" customFormat="1">
      <c r="A75" s="22"/>
      <c r="C75" s="90"/>
      <c r="E75" s="90"/>
      <c r="F75" s="90"/>
      <c r="G75" s="90"/>
      <c r="R75" s="90"/>
      <c r="S75" s="90"/>
      <c r="T75" s="90"/>
      <c r="U75" s="90"/>
      <c r="V75" s="90"/>
      <c r="W75" s="90"/>
      <c r="X75" s="90"/>
    </row>
    <row r="76" spans="1:24" s="23" customFormat="1">
      <c r="A76" s="22"/>
      <c r="C76" s="90"/>
      <c r="E76" s="90"/>
      <c r="F76" s="90"/>
      <c r="G76" s="90"/>
      <c r="R76" s="90"/>
      <c r="S76" s="90"/>
      <c r="T76" s="90"/>
      <c r="U76" s="90"/>
      <c r="V76" s="90"/>
      <c r="W76" s="90"/>
      <c r="X76" s="90"/>
    </row>
    <row r="77" spans="1:24" s="23" customFormat="1">
      <c r="A77" s="22"/>
      <c r="C77" s="90"/>
      <c r="E77" s="90"/>
      <c r="F77" s="90"/>
      <c r="G77" s="90"/>
      <c r="R77" s="90"/>
      <c r="S77" s="90"/>
      <c r="T77" s="90"/>
      <c r="U77" s="90"/>
      <c r="V77" s="90"/>
      <c r="W77" s="90"/>
      <c r="X77" s="90"/>
    </row>
    <row r="78" spans="1:24" s="23" customFormat="1">
      <c r="A78" s="22"/>
      <c r="C78" s="90"/>
      <c r="E78" s="90"/>
      <c r="F78" s="90"/>
      <c r="G78" s="90"/>
      <c r="R78" s="90"/>
      <c r="S78" s="90"/>
      <c r="T78" s="90"/>
      <c r="U78" s="90"/>
      <c r="V78" s="90"/>
      <c r="W78" s="90"/>
      <c r="X78" s="90"/>
    </row>
    <row r="79" spans="1:24" s="23" customFormat="1">
      <c r="A79" s="22"/>
      <c r="C79" s="90"/>
      <c r="E79" s="90"/>
      <c r="F79" s="90"/>
      <c r="G79" s="90"/>
      <c r="R79" s="90"/>
      <c r="S79" s="90"/>
      <c r="T79" s="90"/>
      <c r="U79" s="90"/>
      <c r="V79" s="90"/>
      <c r="W79" s="90"/>
      <c r="X79" s="90"/>
    </row>
    <row r="80" spans="1:24" s="23" customFormat="1">
      <c r="A80" s="22"/>
      <c r="C80" s="90"/>
      <c r="E80" s="90"/>
      <c r="F80" s="90"/>
      <c r="G80" s="90"/>
      <c r="R80" s="90"/>
      <c r="S80" s="90"/>
      <c r="T80" s="90"/>
      <c r="U80" s="90"/>
      <c r="V80" s="90"/>
      <c r="W80" s="90"/>
      <c r="X80" s="90"/>
    </row>
    <row r="81" spans="1:24" s="23" customFormat="1">
      <c r="A81" s="22"/>
      <c r="C81" s="90"/>
      <c r="E81" s="90"/>
      <c r="F81" s="90"/>
      <c r="G81" s="90"/>
      <c r="R81" s="90"/>
      <c r="S81" s="90"/>
      <c r="T81" s="90"/>
      <c r="U81" s="90"/>
      <c r="V81" s="90"/>
      <c r="W81" s="90"/>
      <c r="X81" s="90"/>
    </row>
    <row r="82" spans="1:24" s="23" customFormat="1">
      <c r="A82" s="22"/>
      <c r="C82" s="90"/>
      <c r="E82" s="90"/>
      <c r="F82" s="90"/>
      <c r="G82" s="90"/>
      <c r="R82" s="90"/>
      <c r="S82" s="90"/>
      <c r="T82" s="90"/>
      <c r="U82" s="90"/>
      <c r="V82" s="90"/>
      <c r="W82" s="90"/>
      <c r="X82" s="90"/>
    </row>
    <row r="83" spans="1:24" s="23" customFormat="1">
      <c r="A83" s="22"/>
      <c r="C83" s="90"/>
      <c r="E83" s="90"/>
      <c r="F83" s="90"/>
      <c r="G83" s="90"/>
      <c r="R83" s="90"/>
      <c r="S83" s="90"/>
      <c r="T83" s="90"/>
      <c r="U83" s="90"/>
      <c r="V83" s="90"/>
      <c r="W83" s="90"/>
      <c r="X83" s="90"/>
    </row>
    <row r="84" spans="1:24" s="23" customFormat="1">
      <c r="A84" s="22"/>
      <c r="C84" s="90"/>
      <c r="E84" s="90"/>
      <c r="F84" s="90"/>
      <c r="G84" s="90"/>
      <c r="R84" s="90"/>
      <c r="S84" s="90"/>
      <c r="T84" s="90"/>
      <c r="U84" s="90"/>
      <c r="V84" s="90"/>
      <c r="W84" s="90"/>
      <c r="X84" s="90"/>
    </row>
    <row r="85" spans="1:24" s="23" customFormat="1">
      <c r="A85" s="22"/>
      <c r="C85" s="90"/>
      <c r="E85" s="90"/>
      <c r="F85" s="90"/>
      <c r="G85" s="90"/>
      <c r="R85" s="90"/>
      <c r="S85" s="90"/>
      <c r="T85" s="90"/>
      <c r="U85" s="90"/>
      <c r="V85" s="90"/>
      <c r="W85" s="90"/>
      <c r="X85" s="90"/>
    </row>
    <row r="86" spans="1:24" s="23" customFormat="1">
      <c r="A86" s="22"/>
      <c r="C86" s="90"/>
      <c r="E86" s="90"/>
      <c r="F86" s="90"/>
      <c r="G86" s="90"/>
      <c r="R86" s="90"/>
      <c r="S86" s="90"/>
      <c r="T86" s="90"/>
      <c r="U86" s="90"/>
      <c r="V86" s="90"/>
      <c r="W86" s="90"/>
      <c r="X86" s="90"/>
    </row>
    <row r="87" spans="1:24" s="23" customFormat="1">
      <c r="A87" s="22"/>
      <c r="C87" s="90"/>
      <c r="E87" s="90"/>
      <c r="F87" s="90"/>
      <c r="G87" s="90"/>
      <c r="R87" s="90"/>
      <c r="S87" s="90"/>
      <c r="T87" s="90"/>
      <c r="U87" s="90"/>
      <c r="V87" s="90"/>
      <c r="W87" s="90"/>
      <c r="X87" s="90"/>
    </row>
    <row r="88" spans="1:24" s="23" customFormat="1">
      <c r="A88" s="22"/>
      <c r="C88" s="90"/>
      <c r="E88" s="90"/>
      <c r="F88" s="90"/>
      <c r="G88" s="90"/>
      <c r="R88" s="90"/>
      <c r="S88" s="90"/>
      <c r="T88" s="90"/>
      <c r="U88" s="90"/>
      <c r="V88" s="90"/>
      <c r="W88" s="90"/>
      <c r="X88" s="90"/>
    </row>
    <row r="89" spans="1:24" s="23" customFormat="1">
      <c r="A89" s="22"/>
      <c r="C89" s="90"/>
      <c r="E89" s="90"/>
      <c r="F89" s="90"/>
      <c r="G89" s="90"/>
      <c r="R89" s="90"/>
      <c r="S89" s="90"/>
      <c r="T89" s="90"/>
      <c r="U89" s="90"/>
      <c r="V89" s="90"/>
      <c r="W89" s="90"/>
      <c r="X89" s="90"/>
    </row>
    <row r="90" spans="1:24" s="23" customFormat="1">
      <c r="A90" s="22"/>
      <c r="C90" s="90"/>
      <c r="E90" s="90"/>
      <c r="F90" s="90"/>
      <c r="G90" s="90"/>
      <c r="R90" s="90"/>
      <c r="S90" s="90"/>
      <c r="T90" s="90"/>
      <c r="U90" s="90"/>
      <c r="V90" s="90"/>
      <c r="W90" s="90"/>
      <c r="X90" s="90"/>
    </row>
    <row r="91" spans="1:24" s="23" customFormat="1">
      <c r="A91" s="22"/>
      <c r="C91" s="90"/>
      <c r="E91" s="90"/>
      <c r="F91" s="90"/>
      <c r="G91" s="90"/>
      <c r="R91" s="90"/>
      <c r="S91" s="90"/>
      <c r="T91" s="90"/>
      <c r="U91" s="90"/>
      <c r="V91" s="90"/>
      <c r="W91" s="90"/>
      <c r="X91" s="90"/>
    </row>
    <row r="92" spans="1:24" s="23" customFormat="1">
      <c r="A92" s="22"/>
      <c r="C92" s="90"/>
      <c r="E92" s="90"/>
      <c r="F92" s="90"/>
      <c r="G92" s="90"/>
      <c r="R92" s="90"/>
      <c r="S92" s="90"/>
      <c r="T92" s="90"/>
      <c r="U92" s="90"/>
      <c r="V92" s="90"/>
      <c r="W92" s="90"/>
      <c r="X92" s="90"/>
    </row>
    <row r="93" spans="1:24" s="23" customFormat="1">
      <c r="A93" s="22"/>
      <c r="C93" s="90"/>
      <c r="E93" s="90"/>
      <c r="F93" s="90"/>
      <c r="G93" s="90"/>
      <c r="R93" s="90"/>
      <c r="S93" s="90"/>
      <c r="T93" s="90"/>
      <c r="U93" s="90"/>
      <c r="V93" s="90"/>
      <c r="W93" s="90"/>
      <c r="X93" s="90"/>
    </row>
    <row r="94" spans="1:24" s="23" customFormat="1">
      <c r="A94" s="22"/>
      <c r="C94" s="90"/>
      <c r="E94" s="90"/>
      <c r="F94" s="90"/>
      <c r="G94" s="90"/>
      <c r="R94" s="90"/>
      <c r="S94" s="90"/>
      <c r="T94" s="90"/>
      <c r="U94" s="90"/>
      <c r="V94" s="90"/>
      <c r="W94" s="90"/>
      <c r="X94" s="90"/>
    </row>
    <row r="95" spans="1:24" s="23" customFormat="1">
      <c r="A95" s="22"/>
      <c r="C95" s="90"/>
      <c r="E95" s="90"/>
      <c r="F95" s="90"/>
      <c r="G95" s="90"/>
      <c r="R95" s="90"/>
      <c r="S95" s="90"/>
      <c r="T95" s="90"/>
      <c r="U95" s="90"/>
      <c r="V95" s="90"/>
      <c r="W95" s="90"/>
      <c r="X95" s="90"/>
    </row>
    <row r="96" spans="1:24" s="23" customFormat="1">
      <c r="A96" s="22"/>
      <c r="C96" s="90"/>
      <c r="E96" s="90"/>
      <c r="F96" s="90"/>
      <c r="G96" s="90"/>
      <c r="R96" s="90"/>
      <c r="S96" s="90"/>
      <c r="T96" s="90"/>
      <c r="U96" s="90"/>
      <c r="V96" s="90"/>
      <c r="W96" s="90"/>
      <c r="X96" s="90"/>
    </row>
    <row r="97" spans="1:24" s="23" customFormat="1">
      <c r="A97" s="22"/>
      <c r="C97" s="90"/>
      <c r="E97" s="90"/>
      <c r="F97" s="90"/>
      <c r="G97" s="90"/>
      <c r="R97" s="90"/>
      <c r="S97" s="90"/>
      <c r="T97" s="90"/>
      <c r="U97" s="90"/>
      <c r="V97" s="90"/>
      <c r="W97" s="90"/>
      <c r="X97" s="90"/>
    </row>
    <row r="98" spans="1:24" s="23" customFormat="1">
      <c r="A98" s="22"/>
      <c r="C98" s="90"/>
      <c r="E98" s="90"/>
      <c r="F98" s="90"/>
      <c r="G98" s="90"/>
      <c r="R98" s="90"/>
      <c r="S98" s="90"/>
      <c r="T98" s="90"/>
      <c r="U98" s="90"/>
      <c r="V98" s="90"/>
      <c r="W98" s="90"/>
      <c r="X98" s="90"/>
    </row>
    <row r="99" spans="1:24" s="23" customFormat="1">
      <c r="A99" s="22"/>
      <c r="C99" s="90"/>
      <c r="E99" s="90"/>
      <c r="F99" s="90"/>
      <c r="G99" s="90"/>
      <c r="R99" s="90"/>
      <c r="S99" s="90"/>
      <c r="T99" s="90"/>
      <c r="U99" s="90"/>
      <c r="V99" s="90"/>
      <c r="W99" s="90"/>
      <c r="X99" s="90"/>
    </row>
    <row r="100" spans="1:24" s="23" customFormat="1">
      <c r="A100" s="22"/>
      <c r="C100" s="90"/>
      <c r="E100" s="90"/>
      <c r="F100" s="90"/>
      <c r="G100" s="90"/>
      <c r="R100" s="90"/>
      <c r="S100" s="90"/>
      <c r="T100" s="90"/>
      <c r="U100" s="90"/>
      <c r="V100" s="90"/>
      <c r="W100" s="90"/>
      <c r="X100" s="90"/>
    </row>
  </sheetData>
  <sheetProtection password="B52E" sheet="1" objects="1" scenarios="1"/>
  <mergeCells count="89">
    <mergeCell ref="L47:L63"/>
    <mergeCell ref="P47:P63"/>
    <mergeCell ref="B62:B63"/>
    <mergeCell ref="B47:B61"/>
    <mergeCell ref="B44:B45"/>
    <mergeCell ref="B34:B43"/>
    <mergeCell ref="E54:F55"/>
    <mergeCell ref="E56:F57"/>
    <mergeCell ref="E58:F59"/>
    <mergeCell ref="E60:E61"/>
    <mergeCell ref="E44:F45"/>
    <mergeCell ref="C60:C63"/>
    <mergeCell ref="C54:C59"/>
    <mergeCell ref="E62:F63"/>
    <mergeCell ref="C64:I64"/>
    <mergeCell ref="L23:L32"/>
    <mergeCell ref="L34:L45"/>
    <mergeCell ref="E47:F48"/>
    <mergeCell ref="E49:F50"/>
    <mergeCell ref="H47:H48"/>
    <mergeCell ref="H49:H50"/>
    <mergeCell ref="H34:H35"/>
    <mergeCell ref="H36:H37"/>
    <mergeCell ref="H38:H39"/>
    <mergeCell ref="H40:H41"/>
    <mergeCell ref="H42:H43"/>
    <mergeCell ref="H44:H45"/>
    <mergeCell ref="C34:C45"/>
    <mergeCell ref="C47:C50"/>
    <mergeCell ref="C51:C53"/>
    <mergeCell ref="B20:B21"/>
    <mergeCell ref="E53:F53"/>
    <mergeCell ref="C46:I46"/>
    <mergeCell ref="B14:B19"/>
    <mergeCell ref="E34:F35"/>
    <mergeCell ref="E36:F37"/>
    <mergeCell ref="E38:F39"/>
    <mergeCell ref="E42:F43"/>
    <mergeCell ref="E40:F41"/>
    <mergeCell ref="C33:I33"/>
    <mergeCell ref="C22:I22"/>
    <mergeCell ref="E29:F30"/>
    <mergeCell ref="E31:F32"/>
    <mergeCell ref="C29:C32"/>
    <mergeCell ref="B31:B32"/>
    <mergeCell ref="B23:B30"/>
    <mergeCell ref="C3:M3"/>
    <mergeCell ref="C5:M5"/>
    <mergeCell ref="C7:D7"/>
    <mergeCell ref="E7:K7"/>
    <mergeCell ref="C9:E9"/>
    <mergeCell ref="C14:C15"/>
    <mergeCell ref="C16:C17"/>
    <mergeCell ref="I65:J65"/>
    <mergeCell ref="E51:F51"/>
    <mergeCell ref="E52:F52"/>
    <mergeCell ref="E25:F26"/>
    <mergeCell ref="E27:F28"/>
    <mergeCell ref="C23:C28"/>
    <mergeCell ref="E18:E21"/>
    <mergeCell ref="C18:C21"/>
    <mergeCell ref="E23:F24"/>
    <mergeCell ref="H29:H30"/>
    <mergeCell ref="H31:H32"/>
    <mergeCell ref="H27:H28"/>
    <mergeCell ref="H25:H26"/>
    <mergeCell ref="H23:H24"/>
    <mergeCell ref="B11:B12"/>
    <mergeCell ref="C11:C12"/>
    <mergeCell ref="D11:D12"/>
    <mergeCell ref="E11:F12"/>
    <mergeCell ref="H11:H12"/>
    <mergeCell ref="G11:G12"/>
    <mergeCell ref="I11:I12"/>
    <mergeCell ref="E14:F15"/>
    <mergeCell ref="E16:F17"/>
    <mergeCell ref="F20:F21"/>
    <mergeCell ref="F18:F19"/>
    <mergeCell ref="H14:H15"/>
    <mergeCell ref="H16:H17"/>
    <mergeCell ref="H18:H19"/>
    <mergeCell ref="H20:H21"/>
    <mergeCell ref="E13:G13"/>
    <mergeCell ref="J11:M11"/>
    <mergeCell ref="N11:Q11"/>
    <mergeCell ref="P14:P21"/>
    <mergeCell ref="L14:L21"/>
    <mergeCell ref="P34:P45"/>
    <mergeCell ref="P23:P32"/>
  </mergeCells>
  <phoneticPr fontId="18" type="noConversion"/>
  <pageMargins left="0.7" right="0.7" top="0.75" bottom="0.75" header="0.3" footer="0.3"/>
  <pageSetup paperSize="9" scale="2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49"/>
  <sheetViews>
    <sheetView topLeftCell="A8" zoomScale="80" zoomScaleNormal="80" workbookViewId="0">
      <selection activeCell="M14" sqref="M14:M38"/>
    </sheetView>
  </sheetViews>
  <sheetFormatPr defaultColWidth="8.81640625" defaultRowHeight="13"/>
  <cols>
    <col min="1" max="1" width="2.81640625" style="183" customWidth="1"/>
    <col min="2" max="2" width="21.453125" style="184" customWidth="1"/>
    <col min="3" max="3" width="22.1796875" style="184" customWidth="1"/>
    <col min="4" max="4" width="8.81640625" style="200" customWidth="1"/>
    <col min="5" max="5" width="53.1796875" style="201" customWidth="1"/>
    <col min="6" max="6" width="45.6328125" style="202" bestFit="1" customWidth="1"/>
    <col min="7" max="7" width="36.36328125" style="202" customWidth="1"/>
    <col min="8" max="8" width="16.36328125" style="202" customWidth="1"/>
    <col min="9" max="10" width="9.6328125" style="184" customWidth="1"/>
    <col min="11" max="11" width="17.453125" style="90" customWidth="1"/>
    <col min="12" max="12" width="13.81640625" style="90" customWidth="1"/>
    <col min="13" max="13" width="41.453125" style="184" customWidth="1"/>
    <col min="14" max="14" width="9.6328125" style="184" customWidth="1"/>
    <col min="15" max="15" width="17.453125" style="90" customWidth="1"/>
    <col min="16" max="16" width="13.81640625" style="90" customWidth="1"/>
    <col min="17" max="17" width="16.453125" style="184" customWidth="1"/>
    <col min="18" max="16384" width="8.81640625" style="184"/>
  </cols>
  <sheetData>
    <row r="1" spans="1:17" s="90" customFormat="1">
      <c r="A1" s="105"/>
      <c r="B1" s="105"/>
      <c r="C1" s="49"/>
      <c r="D1" s="27"/>
      <c r="E1" s="113"/>
      <c r="F1" s="27"/>
      <c r="G1" s="27"/>
      <c r="H1" s="27"/>
      <c r="I1" s="27"/>
      <c r="J1" s="105"/>
      <c r="K1" s="105"/>
      <c r="L1" s="105"/>
      <c r="M1" s="105"/>
      <c r="N1" s="105"/>
      <c r="O1" s="105"/>
      <c r="P1" s="105"/>
      <c r="Q1" s="105"/>
    </row>
    <row r="2" spans="1:17" s="105" customFormat="1">
      <c r="A2" s="107"/>
      <c r="C2" s="49"/>
      <c r="D2" s="29"/>
      <c r="E2" s="27"/>
      <c r="F2" s="27"/>
      <c r="G2" s="27"/>
      <c r="H2" s="27"/>
      <c r="I2" s="27"/>
      <c r="L2" s="167"/>
      <c r="P2" s="167"/>
    </row>
    <row r="3" spans="1:17" s="105" customFormat="1">
      <c r="A3" s="107"/>
      <c r="B3" s="184"/>
      <c r="C3" s="238" t="s">
        <v>401</v>
      </c>
      <c r="D3" s="238"/>
      <c r="E3" s="238"/>
      <c r="F3" s="238"/>
      <c r="G3" s="238"/>
      <c r="H3" s="238"/>
      <c r="I3" s="238"/>
      <c r="J3" s="238"/>
      <c r="K3" s="238"/>
      <c r="L3" s="238"/>
      <c r="M3" s="238"/>
    </row>
    <row r="4" spans="1:17" s="105" customFormat="1">
      <c r="A4" s="107"/>
      <c r="C4" s="29"/>
      <c r="D4" s="29"/>
      <c r="E4" s="29"/>
      <c r="F4" s="29"/>
      <c r="G4" s="29"/>
      <c r="H4" s="29"/>
      <c r="I4" s="27"/>
      <c r="J4" s="29"/>
      <c r="K4" s="29"/>
      <c r="L4" s="50"/>
      <c r="M4" s="29"/>
      <c r="N4" s="29"/>
      <c r="O4" s="29"/>
      <c r="P4" s="50"/>
      <c r="Q4" s="29"/>
    </row>
    <row r="5" spans="1:17" s="105" customFormat="1">
      <c r="A5" s="107"/>
      <c r="C5" s="238" t="s">
        <v>120</v>
      </c>
      <c r="D5" s="238"/>
      <c r="E5" s="238"/>
      <c r="F5" s="238"/>
      <c r="G5" s="238"/>
      <c r="H5" s="238"/>
      <c r="I5" s="238"/>
      <c r="J5" s="238"/>
      <c r="K5" s="238"/>
      <c r="L5" s="238"/>
      <c r="M5" s="238"/>
    </row>
    <row r="6" spans="1:17" s="105" customFormat="1">
      <c r="A6" s="107"/>
      <c r="C6" s="29"/>
      <c r="D6" s="29"/>
      <c r="E6" s="29"/>
      <c r="F6" s="29"/>
      <c r="G6" s="29"/>
      <c r="H6" s="29"/>
      <c r="I6" s="27"/>
      <c r="J6" s="29"/>
      <c r="K6" s="29"/>
      <c r="L6" s="50"/>
      <c r="M6" s="29"/>
      <c r="N6" s="29"/>
      <c r="O6" s="29"/>
      <c r="P6" s="50"/>
      <c r="Q6" s="29"/>
    </row>
    <row r="7" spans="1:17" s="105" customFormat="1" ht="13.5" thickBot="1">
      <c r="A7" s="107"/>
      <c r="C7" s="381" t="s">
        <v>1</v>
      </c>
      <c r="D7" s="382"/>
      <c r="E7" s="310" t="e">
        <f>'[1]1'!C7</f>
        <v>#REF!</v>
      </c>
      <c r="F7" s="310"/>
      <c r="G7" s="310"/>
      <c r="H7" s="310"/>
      <c r="I7" s="310"/>
      <c r="J7" s="310"/>
      <c r="K7" s="310"/>
      <c r="L7" s="167"/>
      <c r="M7" s="168"/>
      <c r="P7" s="167"/>
      <c r="Q7" s="168"/>
    </row>
    <row r="8" spans="1:17" s="90" customFormat="1">
      <c r="A8" s="105"/>
      <c r="B8" s="105"/>
      <c r="C8" s="49"/>
      <c r="D8" s="27"/>
      <c r="E8" s="113"/>
      <c r="F8" s="27"/>
      <c r="G8" s="27"/>
      <c r="H8" s="27"/>
      <c r="I8" s="27"/>
      <c r="J8" s="105"/>
      <c r="K8" s="105"/>
      <c r="L8" s="105"/>
      <c r="M8" s="169"/>
      <c r="N8" s="105"/>
      <c r="O8" s="105"/>
      <c r="P8" s="105"/>
      <c r="Q8" s="169"/>
    </row>
    <row r="9" spans="1:17" s="90" customFormat="1" ht="36" customHeight="1">
      <c r="A9" s="105"/>
      <c r="B9" s="105"/>
      <c r="C9" s="383" t="s">
        <v>443</v>
      </c>
      <c r="D9" s="383"/>
      <c r="E9" s="383"/>
      <c r="F9" s="170">
        <v>0.15</v>
      </c>
      <c r="G9" s="171"/>
      <c r="I9" s="198"/>
      <c r="J9" s="198"/>
      <c r="K9" s="198"/>
      <c r="L9" s="198"/>
      <c r="M9" s="105"/>
      <c r="N9" s="198"/>
      <c r="O9" s="198"/>
      <c r="P9" s="198"/>
      <c r="Q9" s="105"/>
    </row>
    <row r="10" spans="1:17" s="90" customFormat="1">
      <c r="A10" s="105"/>
      <c r="B10" s="105"/>
      <c r="C10" s="49"/>
      <c r="D10" s="27"/>
      <c r="E10" s="113"/>
      <c r="F10" s="27"/>
      <c r="G10" s="27"/>
      <c r="H10" s="27"/>
      <c r="I10" s="27"/>
      <c r="J10" s="105"/>
      <c r="K10" s="105"/>
      <c r="L10" s="105"/>
      <c r="M10" s="105"/>
      <c r="N10" s="105"/>
      <c r="O10" s="105"/>
      <c r="P10" s="105"/>
      <c r="Q10" s="105"/>
    </row>
    <row r="11" spans="1:17" s="90" customFormat="1" ht="13" customHeight="1">
      <c r="A11" s="107"/>
      <c r="B11" s="286" t="s">
        <v>121</v>
      </c>
      <c r="C11" s="286" t="s">
        <v>2</v>
      </c>
      <c r="D11" s="286" t="s">
        <v>3</v>
      </c>
      <c r="E11" s="286" t="s">
        <v>122</v>
      </c>
      <c r="F11" s="377"/>
      <c r="G11" s="298" t="s">
        <v>403</v>
      </c>
      <c r="H11" s="286" t="s">
        <v>123</v>
      </c>
      <c r="I11" s="286" t="s">
        <v>4</v>
      </c>
      <c r="J11" s="278" t="s">
        <v>420</v>
      </c>
      <c r="K11" s="279"/>
      <c r="L11" s="279"/>
      <c r="M11" s="280"/>
      <c r="N11" s="281" t="s">
        <v>287</v>
      </c>
      <c r="O11" s="282"/>
      <c r="P11" s="282"/>
      <c r="Q11" s="283"/>
    </row>
    <row r="12" spans="1:17" s="90" customFormat="1" ht="91">
      <c r="A12" s="107"/>
      <c r="B12" s="286"/>
      <c r="C12" s="286"/>
      <c r="D12" s="286"/>
      <c r="E12" s="377"/>
      <c r="F12" s="377"/>
      <c r="G12" s="299"/>
      <c r="H12" s="286"/>
      <c r="I12" s="286"/>
      <c r="J12" s="51" t="s">
        <v>124</v>
      </c>
      <c r="K12" s="51" t="s">
        <v>125</v>
      </c>
      <c r="L12" s="51" t="s">
        <v>126</v>
      </c>
      <c r="M12" s="51" t="s">
        <v>286</v>
      </c>
      <c r="N12" s="44" t="s">
        <v>124</v>
      </c>
      <c r="O12" s="44" t="s">
        <v>125</v>
      </c>
      <c r="P12" s="44" t="s">
        <v>126</v>
      </c>
      <c r="Q12" s="70" t="s">
        <v>271</v>
      </c>
    </row>
    <row r="13" spans="1:17" s="111" customFormat="1">
      <c r="A13" s="110"/>
      <c r="B13" s="16" t="s">
        <v>127</v>
      </c>
      <c r="C13" s="16" t="s">
        <v>128</v>
      </c>
      <c r="D13" s="16" t="s">
        <v>5</v>
      </c>
      <c r="E13" s="256" t="s">
        <v>6</v>
      </c>
      <c r="F13" s="257"/>
      <c r="G13" s="258"/>
      <c r="H13" s="16" t="s">
        <v>7</v>
      </c>
      <c r="I13" s="16" t="s">
        <v>446</v>
      </c>
      <c r="J13" s="147" t="s">
        <v>129</v>
      </c>
      <c r="K13" s="147" t="s">
        <v>8</v>
      </c>
      <c r="L13" s="147" t="s">
        <v>9</v>
      </c>
      <c r="M13" s="147" t="s">
        <v>10</v>
      </c>
      <c r="N13" s="56" t="s">
        <v>272</v>
      </c>
      <c r="O13" s="56" t="s">
        <v>273</v>
      </c>
      <c r="P13" s="56" t="s">
        <v>274</v>
      </c>
      <c r="Q13" s="56" t="s">
        <v>275</v>
      </c>
    </row>
    <row r="14" spans="1:17" s="90" customFormat="1" ht="17.5" customHeight="1">
      <c r="A14" s="105"/>
      <c r="B14" s="417" t="s">
        <v>118</v>
      </c>
      <c r="C14" s="417" t="s">
        <v>288</v>
      </c>
      <c r="D14" s="5" t="s">
        <v>145</v>
      </c>
      <c r="E14" s="407" t="s">
        <v>320</v>
      </c>
      <c r="F14" s="408"/>
      <c r="G14" s="4" t="s">
        <v>349</v>
      </c>
      <c r="H14" s="295" t="s">
        <v>423</v>
      </c>
      <c r="I14" s="24">
        <v>1</v>
      </c>
      <c r="J14" s="17"/>
      <c r="K14" s="144">
        <f>I14*J14</f>
        <v>0</v>
      </c>
      <c r="L14" s="411">
        <f>IF((K20)&gt;B20,B20,(K20))</f>
        <v>0</v>
      </c>
      <c r="M14" s="458"/>
      <c r="N14" s="52"/>
      <c r="O14" s="47">
        <f>I14*N14</f>
        <v>0</v>
      </c>
      <c r="P14" s="413">
        <f>IF((O20)&gt;B20,B20,(O20))</f>
        <v>0</v>
      </c>
      <c r="Q14" s="44"/>
    </row>
    <row r="15" spans="1:17" s="90" customFormat="1" ht="17.5" customHeight="1">
      <c r="A15" s="105"/>
      <c r="B15" s="418"/>
      <c r="C15" s="418"/>
      <c r="D15" s="5" t="s">
        <v>146</v>
      </c>
      <c r="E15" s="409"/>
      <c r="F15" s="410"/>
      <c r="G15" s="93" t="s">
        <v>357</v>
      </c>
      <c r="H15" s="296"/>
      <c r="I15" s="24">
        <v>0.5</v>
      </c>
      <c r="J15" s="17"/>
      <c r="K15" s="144">
        <f t="shared" ref="K15:K19" si="0">I15*J15</f>
        <v>0</v>
      </c>
      <c r="L15" s="412"/>
      <c r="M15" s="458"/>
      <c r="N15" s="52"/>
      <c r="O15" s="47">
        <f t="shared" ref="O15:O19" si="1">I15*N15</f>
        <v>0</v>
      </c>
      <c r="P15" s="414"/>
      <c r="Q15" s="44"/>
    </row>
    <row r="16" spans="1:17" s="90" customFormat="1" ht="17.5" customHeight="1">
      <c r="A16" s="105"/>
      <c r="B16" s="418"/>
      <c r="C16" s="418"/>
      <c r="D16" s="5" t="s">
        <v>147</v>
      </c>
      <c r="E16" s="356" t="s">
        <v>382</v>
      </c>
      <c r="F16" s="357"/>
      <c r="G16" s="4" t="s">
        <v>349</v>
      </c>
      <c r="H16" s="295" t="s">
        <v>423</v>
      </c>
      <c r="I16" s="24">
        <v>0.5</v>
      </c>
      <c r="J16" s="17"/>
      <c r="K16" s="144">
        <f t="shared" si="0"/>
        <v>0</v>
      </c>
      <c r="L16" s="412"/>
      <c r="M16" s="458"/>
      <c r="N16" s="52"/>
      <c r="O16" s="47">
        <f t="shared" si="1"/>
        <v>0</v>
      </c>
      <c r="P16" s="414"/>
      <c r="Q16" s="44"/>
    </row>
    <row r="17" spans="1:17" s="90" customFormat="1" ht="17.5" customHeight="1">
      <c r="A17" s="105"/>
      <c r="B17" s="80"/>
      <c r="C17" s="418"/>
      <c r="D17" s="5" t="s">
        <v>230</v>
      </c>
      <c r="E17" s="358"/>
      <c r="F17" s="359"/>
      <c r="G17" s="93" t="s">
        <v>357</v>
      </c>
      <c r="H17" s="296"/>
      <c r="I17" s="24">
        <v>0.25</v>
      </c>
      <c r="J17" s="17"/>
      <c r="K17" s="144">
        <f t="shared" si="0"/>
        <v>0</v>
      </c>
      <c r="L17" s="412"/>
      <c r="M17" s="458"/>
      <c r="N17" s="52"/>
      <c r="O17" s="47">
        <f t="shared" si="1"/>
        <v>0</v>
      </c>
      <c r="P17" s="414"/>
      <c r="Q17" s="44"/>
    </row>
    <row r="18" spans="1:17" s="90" customFormat="1" ht="17.5" customHeight="1">
      <c r="A18" s="105"/>
      <c r="B18" s="427" t="s">
        <v>291</v>
      </c>
      <c r="C18" s="418"/>
      <c r="D18" s="5" t="s">
        <v>231</v>
      </c>
      <c r="E18" s="407" t="s">
        <v>451</v>
      </c>
      <c r="F18" s="408"/>
      <c r="G18" s="4" t="s">
        <v>349</v>
      </c>
      <c r="H18" s="295" t="s">
        <v>423</v>
      </c>
      <c r="I18" s="24">
        <v>0.2</v>
      </c>
      <c r="J18" s="17"/>
      <c r="K18" s="144">
        <f t="shared" si="0"/>
        <v>0</v>
      </c>
      <c r="L18" s="412"/>
      <c r="M18" s="458"/>
      <c r="N18" s="52"/>
      <c r="O18" s="47">
        <f t="shared" si="1"/>
        <v>0</v>
      </c>
      <c r="P18" s="414"/>
      <c r="Q18" s="44"/>
    </row>
    <row r="19" spans="1:17" s="90" customFormat="1" ht="17.5" customHeight="1">
      <c r="A19" s="105"/>
      <c r="B19" s="428"/>
      <c r="C19" s="426"/>
      <c r="D19" s="5" t="s">
        <v>232</v>
      </c>
      <c r="E19" s="409"/>
      <c r="F19" s="410"/>
      <c r="G19" s="93" t="s">
        <v>357</v>
      </c>
      <c r="H19" s="296"/>
      <c r="I19" s="24">
        <v>0.1</v>
      </c>
      <c r="J19" s="17"/>
      <c r="K19" s="144">
        <f t="shared" si="0"/>
        <v>0</v>
      </c>
      <c r="L19" s="412"/>
      <c r="M19" s="458"/>
      <c r="N19" s="52"/>
      <c r="O19" s="47">
        <f t="shared" si="1"/>
        <v>0</v>
      </c>
      <c r="P19" s="414"/>
      <c r="Q19" s="44"/>
    </row>
    <row r="20" spans="1:17" s="90" customFormat="1" ht="17.5" customHeight="1">
      <c r="A20" s="105"/>
      <c r="B20" s="21">
        <v>50</v>
      </c>
      <c r="C20" s="53"/>
      <c r="D20" s="53"/>
      <c r="E20" s="420"/>
      <c r="F20" s="421"/>
      <c r="G20" s="182"/>
      <c r="H20" s="16"/>
      <c r="I20" s="16"/>
      <c r="J20" s="456"/>
      <c r="K20" s="141">
        <f>SUM(K14:K19)</f>
        <v>0</v>
      </c>
      <c r="L20" s="157"/>
      <c r="M20" s="456"/>
      <c r="N20" s="56"/>
      <c r="O20" s="57">
        <f>SUM(O14:O19)</f>
        <v>0</v>
      </c>
      <c r="P20" s="160"/>
      <c r="Q20" s="56"/>
    </row>
    <row r="21" spans="1:17" s="105" customFormat="1" ht="17.5" customHeight="1">
      <c r="B21" s="417" t="s">
        <v>42</v>
      </c>
      <c r="C21" s="417" t="s">
        <v>42</v>
      </c>
      <c r="D21" s="103" t="s">
        <v>233</v>
      </c>
      <c r="E21" s="407" t="s">
        <v>321</v>
      </c>
      <c r="F21" s="408"/>
      <c r="G21" s="4" t="s">
        <v>349</v>
      </c>
      <c r="H21" s="433" t="s">
        <v>143</v>
      </c>
      <c r="I21" s="40">
        <v>2</v>
      </c>
      <c r="J21" s="458"/>
      <c r="K21" s="156">
        <f>I21*J21</f>
        <v>0</v>
      </c>
      <c r="L21" s="388">
        <f>IF((K32)&gt;B32,B32,(K32))</f>
        <v>0</v>
      </c>
      <c r="M21" s="458"/>
      <c r="N21" s="44"/>
      <c r="O21" s="71">
        <f>I21*N21</f>
        <v>0</v>
      </c>
      <c r="P21" s="371">
        <f>IF((O32)&gt;B32,B32,(O32))</f>
        <v>0</v>
      </c>
      <c r="Q21" s="44"/>
    </row>
    <row r="22" spans="1:17" s="105" customFormat="1" ht="17.5" customHeight="1">
      <c r="B22" s="418"/>
      <c r="C22" s="418"/>
      <c r="D22" s="103" t="s">
        <v>368</v>
      </c>
      <c r="E22" s="409"/>
      <c r="F22" s="410"/>
      <c r="G22" s="93" t="s">
        <v>357</v>
      </c>
      <c r="H22" s="434"/>
      <c r="I22" s="40">
        <v>1</v>
      </c>
      <c r="J22" s="458"/>
      <c r="K22" s="156">
        <f t="shared" ref="K22:K31" si="2">I22*J22</f>
        <v>0</v>
      </c>
      <c r="L22" s="389"/>
      <c r="M22" s="458"/>
      <c r="N22" s="44"/>
      <c r="O22" s="71">
        <f t="shared" ref="O22:O31" si="3">I22*N22</f>
        <v>0</v>
      </c>
      <c r="P22" s="372"/>
      <c r="Q22" s="44"/>
    </row>
    <row r="23" spans="1:17" s="105" customFormat="1" ht="17.5" customHeight="1">
      <c r="B23" s="418"/>
      <c r="C23" s="418"/>
      <c r="D23" s="103" t="s">
        <v>234</v>
      </c>
      <c r="E23" s="407" t="s">
        <v>254</v>
      </c>
      <c r="F23" s="408"/>
      <c r="G23" s="4" t="s">
        <v>349</v>
      </c>
      <c r="H23" s="433" t="s">
        <v>143</v>
      </c>
      <c r="I23" s="40">
        <v>2</v>
      </c>
      <c r="J23" s="458"/>
      <c r="K23" s="156">
        <f t="shared" si="2"/>
        <v>0</v>
      </c>
      <c r="L23" s="389"/>
      <c r="M23" s="458"/>
      <c r="N23" s="44"/>
      <c r="O23" s="71">
        <f t="shared" si="3"/>
        <v>0</v>
      </c>
      <c r="P23" s="372"/>
      <c r="Q23" s="44"/>
    </row>
    <row r="24" spans="1:17" s="105" customFormat="1" ht="17.5" customHeight="1">
      <c r="B24" s="418"/>
      <c r="C24" s="418"/>
      <c r="D24" s="103" t="s">
        <v>255</v>
      </c>
      <c r="E24" s="409"/>
      <c r="F24" s="410"/>
      <c r="G24" s="93" t="s">
        <v>357</v>
      </c>
      <c r="H24" s="434"/>
      <c r="I24" s="40">
        <v>1</v>
      </c>
      <c r="J24" s="458"/>
      <c r="K24" s="156">
        <f t="shared" si="2"/>
        <v>0</v>
      </c>
      <c r="L24" s="389"/>
      <c r="M24" s="458"/>
      <c r="N24" s="44"/>
      <c r="O24" s="71">
        <f t="shared" si="3"/>
        <v>0</v>
      </c>
      <c r="P24" s="372"/>
      <c r="Q24" s="44"/>
    </row>
    <row r="25" spans="1:17" s="105" customFormat="1" ht="17.5" customHeight="1">
      <c r="B25" s="418"/>
      <c r="C25" s="418"/>
      <c r="D25" s="103" t="s">
        <v>256</v>
      </c>
      <c r="E25" s="407" t="s">
        <v>253</v>
      </c>
      <c r="F25" s="408"/>
      <c r="G25" s="4" t="s">
        <v>349</v>
      </c>
      <c r="H25" s="433" t="s">
        <v>137</v>
      </c>
      <c r="I25" s="40">
        <v>4</v>
      </c>
      <c r="J25" s="458"/>
      <c r="K25" s="156">
        <f t="shared" si="2"/>
        <v>0</v>
      </c>
      <c r="L25" s="389"/>
      <c r="M25" s="458"/>
      <c r="N25" s="44"/>
      <c r="O25" s="71">
        <f t="shared" si="3"/>
        <v>0</v>
      </c>
      <c r="P25" s="372"/>
      <c r="Q25" s="44"/>
    </row>
    <row r="26" spans="1:17" s="105" customFormat="1" ht="17.5" customHeight="1">
      <c r="B26" s="418"/>
      <c r="C26" s="418"/>
      <c r="D26" s="103" t="s">
        <v>257</v>
      </c>
      <c r="E26" s="409"/>
      <c r="F26" s="410"/>
      <c r="G26" s="93" t="s">
        <v>357</v>
      </c>
      <c r="H26" s="434"/>
      <c r="I26" s="40">
        <v>2</v>
      </c>
      <c r="J26" s="458"/>
      <c r="K26" s="156">
        <f t="shared" si="2"/>
        <v>0</v>
      </c>
      <c r="L26" s="389"/>
      <c r="M26" s="458"/>
      <c r="N26" s="44"/>
      <c r="O26" s="71">
        <f t="shared" si="3"/>
        <v>0</v>
      </c>
      <c r="P26" s="372"/>
      <c r="Q26" s="44"/>
    </row>
    <row r="27" spans="1:17" s="105" customFormat="1" ht="38.5" customHeight="1">
      <c r="B27" s="418"/>
      <c r="C27" s="83" t="s">
        <v>453</v>
      </c>
      <c r="D27" s="103" t="s">
        <v>369</v>
      </c>
      <c r="E27" s="415" t="s">
        <v>444</v>
      </c>
      <c r="F27" s="416"/>
      <c r="G27" s="86" t="s">
        <v>356</v>
      </c>
      <c r="H27" s="103" t="s">
        <v>445</v>
      </c>
      <c r="I27" s="40">
        <v>1</v>
      </c>
      <c r="J27" s="458"/>
      <c r="K27" s="156">
        <f t="shared" si="2"/>
        <v>0</v>
      </c>
      <c r="L27" s="389"/>
      <c r="M27" s="458"/>
      <c r="N27" s="44"/>
      <c r="O27" s="71">
        <f t="shared" si="3"/>
        <v>0</v>
      </c>
      <c r="P27" s="372"/>
      <c r="Q27" s="44"/>
    </row>
    <row r="28" spans="1:17" ht="21" customHeight="1">
      <c r="B28" s="418"/>
      <c r="C28" s="424" t="s">
        <v>184</v>
      </c>
      <c r="D28" s="19" t="s">
        <v>370</v>
      </c>
      <c r="E28" s="407" t="s">
        <v>374</v>
      </c>
      <c r="F28" s="408"/>
      <c r="G28" s="4" t="s">
        <v>349</v>
      </c>
      <c r="H28" s="395" t="s">
        <v>426</v>
      </c>
      <c r="I28" s="72">
        <v>4</v>
      </c>
      <c r="J28" s="459"/>
      <c r="K28" s="156">
        <f t="shared" si="2"/>
        <v>0</v>
      </c>
      <c r="L28" s="389"/>
      <c r="M28" s="459"/>
      <c r="N28" s="73"/>
      <c r="O28" s="71">
        <f t="shared" si="3"/>
        <v>0</v>
      </c>
      <c r="P28" s="372"/>
      <c r="Q28" s="73"/>
    </row>
    <row r="29" spans="1:17" ht="21" customHeight="1">
      <c r="B29" s="426"/>
      <c r="C29" s="425"/>
      <c r="D29" s="19" t="s">
        <v>371</v>
      </c>
      <c r="E29" s="409"/>
      <c r="F29" s="410"/>
      <c r="G29" s="93" t="s">
        <v>357</v>
      </c>
      <c r="H29" s="396"/>
      <c r="I29" s="72">
        <v>2</v>
      </c>
      <c r="J29" s="459"/>
      <c r="K29" s="156">
        <f t="shared" si="2"/>
        <v>0</v>
      </c>
      <c r="L29" s="389"/>
      <c r="M29" s="459"/>
      <c r="N29" s="73"/>
      <c r="O29" s="71">
        <f t="shared" si="3"/>
        <v>0</v>
      </c>
      <c r="P29" s="372"/>
      <c r="Q29" s="73"/>
    </row>
    <row r="30" spans="1:17" s="186" customFormat="1" ht="21" customHeight="1">
      <c r="A30" s="185"/>
      <c r="B30" s="405" t="s">
        <v>291</v>
      </c>
      <c r="C30" s="425"/>
      <c r="D30" s="19" t="s">
        <v>372</v>
      </c>
      <c r="E30" s="429" t="s">
        <v>375</v>
      </c>
      <c r="F30" s="430"/>
      <c r="G30" s="4" t="s">
        <v>349</v>
      </c>
      <c r="H30" s="74" t="s">
        <v>427</v>
      </c>
      <c r="I30" s="72">
        <v>1</v>
      </c>
      <c r="J30" s="459"/>
      <c r="K30" s="156">
        <f t="shared" si="2"/>
        <v>0</v>
      </c>
      <c r="L30" s="389"/>
      <c r="M30" s="461"/>
      <c r="N30" s="73"/>
      <c r="O30" s="71">
        <f t="shared" si="3"/>
        <v>0</v>
      </c>
      <c r="P30" s="372"/>
      <c r="Q30" s="75"/>
    </row>
    <row r="31" spans="1:17" s="186" customFormat="1" ht="21" customHeight="1">
      <c r="A31" s="185"/>
      <c r="B31" s="406"/>
      <c r="C31" s="81"/>
      <c r="D31" s="19" t="s">
        <v>373</v>
      </c>
      <c r="E31" s="431"/>
      <c r="F31" s="432"/>
      <c r="G31" s="93" t="s">
        <v>357</v>
      </c>
      <c r="H31" s="74"/>
      <c r="I31" s="72">
        <v>0.5</v>
      </c>
      <c r="J31" s="459"/>
      <c r="K31" s="156">
        <f t="shared" si="2"/>
        <v>0</v>
      </c>
      <c r="L31" s="389"/>
      <c r="M31" s="461"/>
      <c r="N31" s="73"/>
      <c r="O31" s="71">
        <f t="shared" si="3"/>
        <v>0</v>
      </c>
      <c r="P31" s="372"/>
      <c r="Q31" s="75"/>
    </row>
    <row r="32" spans="1:17" ht="30" customHeight="1">
      <c r="B32" s="31">
        <v>40</v>
      </c>
      <c r="C32" s="187"/>
      <c r="D32" s="188"/>
      <c r="E32" s="420"/>
      <c r="F32" s="421"/>
      <c r="G32" s="182"/>
      <c r="H32" s="77"/>
      <c r="I32" s="76"/>
      <c r="J32" s="460"/>
      <c r="K32" s="155">
        <f>SUM(K21:K31)</f>
        <v>0</v>
      </c>
      <c r="L32" s="159"/>
      <c r="M32" s="460"/>
      <c r="N32" s="78"/>
      <c r="O32" s="79">
        <f>SUM(O21:O31)</f>
        <v>0</v>
      </c>
      <c r="P32" s="158"/>
      <c r="Q32" s="78"/>
    </row>
    <row r="33" spans="1:17" ht="18" customHeight="1">
      <c r="B33" s="291" t="s">
        <v>175</v>
      </c>
      <c r="C33" s="422" t="s">
        <v>175</v>
      </c>
      <c r="D33" s="19" t="s">
        <v>376</v>
      </c>
      <c r="E33" s="329" t="s">
        <v>383</v>
      </c>
      <c r="F33" s="305"/>
      <c r="G33" s="4" t="s">
        <v>349</v>
      </c>
      <c r="H33" s="395" t="s">
        <v>155</v>
      </c>
      <c r="I33" s="72">
        <v>3</v>
      </c>
      <c r="J33" s="459"/>
      <c r="K33" s="156">
        <f t="shared" ref="K33:K38" si="4">I33*J33</f>
        <v>0</v>
      </c>
      <c r="L33" s="388">
        <f>IF((K39)&gt;B39,B39,(K39))</f>
        <v>0</v>
      </c>
      <c r="M33" s="459"/>
      <c r="N33" s="73"/>
      <c r="O33" s="71">
        <f>I33*N33</f>
        <v>0</v>
      </c>
      <c r="P33" s="371">
        <f>IF((O39)&gt;B39,B39,(O39))</f>
        <v>0</v>
      </c>
      <c r="Q33" s="73"/>
    </row>
    <row r="34" spans="1:17" ht="18" customHeight="1">
      <c r="B34" s="293"/>
      <c r="C34" s="422"/>
      <c r="D34" s="19" t="s">
        <v>377</v>
      </c>
      <c r="E34" s="330"/>
      <c r="F34" s="307"/>
      <c r="G34" s="93" t="s">
        <v>357</v>
      </c>
      <c r="H34" s="396"/>
      <c r="I34" s="72">
        <v>1.5</v>
      </c>
      <c r="J34" s="459"/>
      <c r="K34" s="156">
        <f t="shared" si="4"/>
        <v>0</v>
      </c>
      <c r="L34" s="389"/>
      <c r="M34" s="459"/>
      <c r="N34" s="73"/>
      <c r="O34" s="71">
        <f t="shared" ref="O34:O38" si="5">I34*N34</f>
        <v>0</v>
      </c>
      <c r="P34" s="372"/>
      <c r="Q34" s="73"/>
    </row>
    <row r="35" spans="1:17" ht="18" customHeight="1">
      <c r="B35" s="293"/>
      <c r="C35" s="422"/>
      <c r="D35" s="19" t="s">
        <v>378</v>
      </c>
      <c r="E35" s="329" t="s">
        <v>383</v>
      </c>
      <c r="F35" s="305"/>
      <c r="G35" s="4" t="s">
        <v>349</v>
      </c>
      <c r="H35" s="395" t="s">
        <v>155</v>
      </c>
      <c r="I35" s="72">
        <v>1</v>
      </c>
      <c r="J35" s="459"/>
      <c r="K35" s="156">
        <f t="shared" si="4"/>
        <v>0</v>
      </c>
      <c r="L35" s="389"/>
      <c r="M35" s="459"/>
      <c r="N35" s="73"/>
      <c r="O35" s="71">
        <f t="shared" si="5"/>
        <v>0</v>
      </c>
      <c r="P35" s="372"/>
      <c r="Q35" s="73"/>
    </row>
    <row r="36" spans="1:17" ht="18" customHeight="1">
      <c r="B36" s="292"/>
      <c r="C36" s="423"/>
      <c r="D36" s="19" t="s">
        <v>379</v>
      </c>
      <c r="E36" s="330"/>
      <c r="F36" s="307"/>
      <c r="G36" s="93" t="s">
        <v>357</v>
      </c>
      <c r="H36" s="396"/>
      <c r="I36" s="72">
        <v>0.5</v>
      </c>
      <c r="J36" s="459"/>
      <c r="K36" s="156">
        <f t="shared" si="4"/>
        <v>0</v>
      </c>
      <c r="L36" s="389"/>
      <c r="M36" s="459"/>
      <c r="N36" s="73"/>
      <c r="O36" s="71">
        <f t="shared" si="5"/>
        <v>0</v>
      </c>
      <c r="P36" s="372"/>
      <c r="Q36" s="73"/>
    </row>
    <row r="37" spans="1:17" ht="18" customHeight="1">
      <c r="B37" s="197" t="s">
        <v>291</v>
      </c>
      <c r="C37" s="423"/>
      <c r="D37" s="19" t="s">
        <v>380</v>
      </c>
      <c r="E37" s="329" t="s">
        <v>384</v>
      </c>
      <c r="F37" s="305"/>
      <c r="G37" s="4" t="s">
        <v>349</v>
      </c>
      <c r="H37" s="395" t="s">
        <v>174</v>
      </c>
      <c r="I37" s="72">
        <v>1</v>
      </c>
      <c r="J37" s="459"/>
      <c r="K37" s="156">
        <f t="shared" si="4"/>
        <v>0</v>
      </c>
      <c r="L37" s="389"/>
      <c r="M37" s="459"/>
      <c r="N37" s="73"/>
      <c r="O37" s="71">
        <f t="shared" si="5"/>
        <v>0</v>
      </c>
      <c r="P37" s="372"/>
      <c r="Q37" s="73"/>
    </row>
    <row r="38" spans="1:17" ht="18" customHeight="1">
      <c r="B38" s="197"/>
      <c r="C38" s="85"/>
      <c r="D38" s="19" t="s">
        <v>381</v>
      </c>
      <c r="E38" s="330"/>
      <c r="F38" s="307"/>
      <c r="G38" s="93" t="s">
        <v>357</v>
      </c>
      <c r="H38" s="396"/>
      <c r="I38" s="72">
        <v>0.5</v>
      </c>
      <c r="J38" s="459"/>
      <c r="K38" s="156">
        <f t="shared" si="4"/>
        <v>0</v>
      </c>
      <c r="L38" s="390"/>
      <c r="M38" s="459"/>
      <c r="N38" s="73"/>
      <c r="O38" s="71">
        <f t="shared" si="5"/>
        <v>0</v>
      </c>
      <c r="P38" s="373"/>
      <c r="Q38" s="73"/>
    </row>
    <row r="39" spans="1:17" ht="23.25" customHeight="1">
      <c r="B39" s="21">
        <v>10</v>
      </c>
      <c r="C39" s="189"/>
      <c r="D39" s="188"/>
      <c r="E39" s="420"/>
      <c r="F39" s="421"/>
      <c r="G39" s="182"/>
      <c r="H39" s="77"/>
      <c r="I39" s="76"/>
      <c r="J39" s="154"/>
      <c r="K39" s="155">
        <f>SUM(K33:K38)</f>
        <v>0</v>
      </c>
      <c r="L39" s="159"/>
      <c r="M39" s="154"/>
      <c r="N39" s="78"/>
      <c r="O39" s="79">
        <f>SUM(O33:O38)</f>
        <v>0</v>
      </c>
      <c r="P39" s="158"/>
      <c r="Q39" s="78"/>
    </row>
    <row r="40" spans="1:17" s="183" customFormat="1" ht="23.25" customHeight="1" thickBot="1">
      <c r="C40" s="190"/>
      <c r="D40" s="82"/>
      <c r="E40" s="105"/>
      <c r="F40" s="105"/>
      <c r="G40" s="105"/>
      <c r="H40" s="191"/>
      <c r="I40" s="192"/>
      <c r="K40" s="193"/>
      <c r="L40" s="193"/>
      <c r="O40" s="193"/>
      <c r="P40" s="193"/>
    </row>
    <row r="41" spans="1:17" s="90" customFormat="1" ht="14.25" customHeight="1" thickTop="1" thickBot="1">
      <c r="A41" s="107"/>
      <c r="B41" s="194">
        <f>B20+B32+B39</f>
        <v>100</v>
      </c>
      <c r="C41" s="419" t="s">
        <v>153</v>
      </c>
      <c r="D41" s="419"/>
      <c r="E41" s="419"/>
      <c r="F41" s="419"/>
      <c r="G41" s="195"/>
      <c r="H41" s="92"/>
      <c r="I41" s="92"/>
      <c r="J41" s="92"/>
      <c r="K41" s="131">
        <f>K20+K32+K39</f>
        <v>0</v>
      </c>
      <c r="L41" s="176">
        <f>SUM(L14:L39)</f>
        <v>0</v>
      </c>
      <c r="M41" s="111"/>
      <c r="N41" s="105"/>
      <c r="O41" s="45">
        <f>O20+O32+O39</f>
        <v>0</v>
      </c>
      <c r="P41" s="177">
        <f>SUM(P14:P39)</f>
        <v>0</v>
      </c>
      <c r="Q41" s="111"/>
    </row>
    <row r="42" spans="1:17" ht="13.5" thickTop="1">
      <c r="C42" s="199"/>
    </row>
    <row r="43" spans="1:17">
      <c r="C43" s="199"/>
    </row>
    <row r="44" spans="1:17">
      <c r="C44" s="199"/>
    </row>
    <row r="45" spans="1:17">
      <c r="C45" s="199"/>
      <c r="D45" s="184"/>
      <c r="E45" s="203"/>
      <c r="F45" s="184"/>
      <c r="G45" s="184"/>
      <c r="H45" s="184"/>
    </row>
    <row r="46" spans="1:17">
      <c r="C46" s="199"/>
    </row>
    <row r="47" spans="1:17">
      <c r="C47" s="199"/>
    </row>
    <row r="48" spans="1:17">
      <c r="C48" s="199"/>
    </row>
    <row r="49" spans="3:3">
      <c r="C49" s="199"/>
    </row>
  </sheetData>
  <sheetProtection password="B52E" sheet="1" objects="1" scenarios="1"/>
  <mergeCells count="56">
    <mergeCell ref="B18:B19"/>
    <mergeCell ref="B30:B31"/>
    <mergeCell ref="H14:H15"/>
    <mergeCell ref="H16:H17"/>
    <mergeCell ref="H18:H19"/>
    <mergeCell ref="E28:F29"/>
    <mergeCell ref="E30:F31"/>
    <mergeCell ref="H28:H29"/>
    <mergeCell ref="H25:H26"/>
    <mergeCell ref="H23:H24"/>
    <mergeCell ref="H21:H22"/>
    <mergeCell ref="C14:C19"/>
    <mergeCell ref="E21:F22"/>
    <mergeCell ref="E23:F24"/>
    <mergeCell ref="C41:F41"/>
    <mergeCell ref="J11:M11"/>
    <mergeCell ref="B11:B12"/>
    <mergeCell ref="C11:C12"/>
    <mergeCell ref="B14:B16"/>
    <mergeCell ref="E20:F20"/>
    <mergeCell ref="E32:F32"/>
    <mergeCell ref="E39:F39"/>
    <mergeCell ref="C33:C37"/>
    <mergeCell ref="C28:C30"/>
    <mergeCell ref="I11:I12"/>
    <mergeCell ref="D11:D12"/>
    <mergeCell ref="E11:F12"/>
    <mergeCell ref="H11:H12"/>
    <mergeCell ref="B21:B29"/>
    <mergeCell ref="B33:B36"/>
    <mergeCell ref="H35:H36"/>
    <mergeCell ref="E27:F27"/>
    <mergeCell ref="E35:F36"/>
    <mergeCell ref="C3:M3"/>
    <mergeCell ref="C5:M5"/>
    <mergeCell ref="C7:D7"/>
    <mergeCell ref="E7:K7"/>
    <mergeCell ref="C9:E9"/>
    <mergeCell ref="E25:F26"/>
    <mergeCell ref="C21:C26"/>
    <mergeCell ref="H37:H38"/>
    <mergeCell ref="N11:Q11"/>
    <mergeCell ref="E14:F15"/>
    <mergeCell ref="E16:F17"/>
    <mergeCell ref="G11:G12"/>
    <mergeCell ref="E33:F34"/>
    <mergeCell ref="E18:F19"/>
    <mergeCell ref="E13:G13"/>
    <mergeCell ref="L14:L19"/>
    <mergeCell ref="L21:L31"/>
    <mergeCell ref="P14:P19"/>
    <mergeCell ref="P21:P31"/>
    <mergeCell ref="P33:P38"/>
    <mergeCell ref="E37:F38"/>
    <mergeCell ref="L33:L38"/>
    <mergeCell ref="H33:H34"/>
  </mergeCells>
  <phoneticPr fontId="18" type="noConversion"/>
  <pageMargins left="0.7" right="0.7" top="0.75" bottom="0.75" header="0.3" footer="0.3"/>
  <pageSetup paperSize="9" scale="3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31"/>
  <sheetViews>
    <sheetView zoomScale="108" zoomScaleNormal="108" workbookViewId="0">
      <selection activeCell="C6" sqref="C6"/>
    </sheetView>
  </sheetViews>
  <sheetFormatPr defaultColWidth="11.453125" defaultRowHeight="14.5"/>
  <cols>
    <col min="1" max="1" width="4.36328125" style="126" customWidth="1"/>
    <col min="2" max="2" width="18.81640625" style="126" customWidth="1"/>
    <col min="3" max="3" width="51.36328125" style="1" customWidth="1"/>
    <col min="4" max="4" width="22.453125" style="1" customWidth="1"/>
    <col min="5" max="5" width="23.1796875" style="1" customWidth="1"/>
    <col min="6" max="6" width="21.6328125" style="1" customWidth="1"/>
    <col min="7" max="7" width="21.36328125" style="1" customWidth="1"/>
    <col min="8" max="11" width="17.453125" style="126" customWidth="1"/>
    <col min="12" max="12" width="11.453125" style="126"/>
    <col min="13" max="16384" width="11.453125" style="1"/>
  </cols>
  <sheetData>
    <row r="1" spans="1:12" s="15" customFormat="1" ht="15.5">
      <c r="C1" s="12"/>
      <c r="D1" s="14"/>
      <c r="E1" s="89"/>
      <c r="F1" s="14"/>
      <c r="G1" s="14"/>
      <c r="H1" s="14"/>
    </row>
    <row r="2" spans="1:12" s="15" customFormat="1" ht="15.5">
      <c r="A2" s="109"/>
      <c r="C2" s="12"/>
      <c r="D2" s="13"/>
      <c r="E2" s="14"/>
      <c r="F2" s="14"/>
      <c r="G2" s="14"/>
      <c r="H2" s="14"/>
      <c r="K2" s="108"/>
    </row>
    <row r="3" spans="1:12" s="15" customFormat="1" ht="15.5">
      <c r="A3" s="109"/>
      <c r="B3" s="126"/>
      <c r="C3" s="440" t="s">
        <v>401</v>
      </c>
      <c r="D3" s="440"/>
      <c r="E3" s="440"/>
      <c r="F3" s="440"/>
      <c r="G3" s="440"/>
      <c r="H3" s="440"/>
      <c r="I3" s="440"/>
      <c r="J3" s="440"/>
      <c r="K3" s="440"/>
      <c r="L3" s="440"/>
    </row>
    <row r="4" spans="1:12" s="15" customFormat="1" ht="15.5">
      <c r="A4" s="109"/>
      <c r="C4" s="13"/>
      <c r="D4" s="13"/>
      <c r="E4" s="13"/>
      <c r="F4" s="13"/>
      <c r="G4" s="13"/>
      <c r="H4" s="14"/>
      <c r="I4" s="13"/>
      <c r="J4" s="13"/>
      <c r="K4" s="11"/>
      <c r="L4" s="13"/>
    </row>
    <row r="5" spans="1:12" s="15" customFormat="1" ht="15.5">
      <c r="A5" s="109"/>
      <c r="C5" s="440" t="s">
        <v>120</v>
      </c>
      <c r="D5" s="440"/>
      <c r="E5" s="440"/>
      <c r="F5" s="440"/>
      <c r="G5" s="440"/>
      <c r="H5" s="440"/>
      <c r="I5" s="440"/>
      <c r="J5" s="440"/>
      <c r="K5" s="440"/>
      <c r="L5" s="440"/>
    </row>
    <row r="6" spans="1:12" s="15" customFormat="1" ht="15.5">
      <c r="A6" s="109"/>
      <c r="C6" s="13"/>
      <c r="D6" s="13"/>
      <c r="E6" s="13"/>
      <c r="F6" s="13"/>
      <c r="G6" s="13"/>
      <c r="H6" s="14"/>
      <c r="I6" s="13"/>
      <c r="J6" s="13"/>
      <c r="K6" s="11"/>
      <c r="L6" s="13"/>
    </row>
    <row r="7" spans="1:12" s="15" customFormat="1" ht="16" thickBot="1">
      <c r="A7" s="109"/>
      <c r="C7" s="441" t="s">
        <v>1</v>
      </c>
      <c r="D7" s="442"/>
      <c r="E7" s="443">
        <f>'[1]1'!C7</f>
        <v>0</v>
      </c>
      <c r="F7" s="443"/>
      <c r="G7" s="443"/>
      <c r="H7" s="443"/>
      <c r="I7" s="443"/>
      <c r="J7" s="443"/>
      <c r="K7" s="108"/>
    </row>
    <row r="8" spans="1:12" s="15" customFormat="1" ht="15.5">
      <c r="C8" s="12"/>
      <c r="D8" s="14"/>
      <c r="E8" s="89"/>
      <c r="F8" s="14"/>
      <c r="G8" s="14"/>
      <c r="H8" s="14"/>
    </row>
    <row r="9" spans="1:12" s="126" customFormat="1" ht="14.25" customHeight="1"/>
    <row r="10" spans="1:12" s="126" customFormat="1" ht="18.5">
      <c r="C10" s="436" t="s">
        <v>172</v>
      </c>
      <c r="D10" s="436"/>
    </row>
    <row r="11" spans="1:12" s="126" customFormat="1" ht="19" thickBot="1">
      <c r="C11" s="39"/>
      <c r="D11" s="39"/>
    </row>
    <row r="12" spans="1:12" s="126" customFormat="1" ht="15" thickBot="1">
      <c r="D12" s="446" t="s">
        <v>355</v>
      </c>
      <c r="E12" s="447"/>
      <c r="F12" s="447"/>
      <c r="G12" s="448"/>
      <c r="H12" s="449" t="s">
        <v>285</v>
      </c>
      <c r="I12" s="450"/>
      <c r="J12" s="450"/>
      <c r="K12" s="451"/>
    </row>
    <row r="13" spans="1:12" ht="16" thickBot="1">
      <c r="C13" s="20"/>
      <c r="D13" s="132" t="s">
        <v>125</v>
      </c>
      <c r="E13" s="132" t="s">
        <v>168</v>
      </c>
      <c r="F13" s="132" t="s">
        <v>421</v>
      </c>
      <c r="G13" s="132" t="s">
        <v>169</v>
      </c>
      <c r="H13" s="63" t="s">
        <v>125</v>
      </c>
      <c r="I13" s="63" t="s">
        <v>168</v>
      </c>
      <c r="J13" s="63" t="s">
        <v>421</v>
      </c>
      <c r="K13" s="63" t="s">
        <v>169</v>
      </c>
    </row>
    <row r="14" spans="1:12" ht="16" thickBot="1">
      <c r="C14" s="162" t="s">
        <v>226</v>
      </c>
      <c r="D14" s="134">
        <f>'[2]2'!K32</f>
        <v>0</v>
      </c>
      <c r="E14" s="135">
        <f>'[2]2'!L32</f>
        <v>0</v>
      </c>
      <c r="F14" s="136">
        <f>'[2]2'!F9</f>
        <v>0.15</v>
      </c>
      <c r="G14" s="137">
        <f>E14*F14</f>
        <v>0</v>
      </c>
      <c r="H14" s="65">
        <f>'[2]2'!O32</f>
        <v>0</v>
      </c>
      <c r="I14" s="66">
        <f>'[2]2'!P32</f>
        <v>0</v>
      </c>
      <c r="J14" s="67">
        <f>'[2]2'!F9</f>
        <v>0.15</v>
      </c>
      <c r="K14" s="68">
        <f>I14*J14</f>
        <v>0</v>
      </c>
    </row>
    <row r="15" spans="1:12" ht="16" thickBot="1">
      <c r="C15" s="163" t="s">
        <v>170</v>
      </c>
      <c r="D15" s="134">
        <f>'[3]3'!K116</f>
        <v>0</v>
      </c>
      <c r="E15" s="135">
        <f>'[3]3'!L116</f>
        <v>0</v>
      </c>
      <c r="F15" s="136">
        <f>'[3]3'!F9</f>
        <v>0.45</v>
      </c>
      <c r="G15" s="137">
        <f>E15*F15</f>
        <v>0</v>
      </c>
      <c r="H15" s="65">
        <f>'[3]3'!O116</f>
        <v>0</v>
      </c>
      <c r="I15" s="66">
        <f>'[3]3'!P116</f>
        <v>0</v>
      </c>
      <c r="J15" s="67">
        <f>'[3]3'!F9</f>
        <v>0.45</v>
      </c>
      <c r="K15" s="68">
        <f>I15*J15</f>
        <v>0</v>
      </c>
    </row>
    <row r="16" spans="1:12" ht="16" thickBot="1">
      <c r="C16" s="164" t="s">
        <v>171</v>
      </c>
      <c r="D16" s="134">
        <f>'[4]4'!K66</f>
        <v>0</v>
      </c>
      <c r="E16" s="135">
        <f>'[4]4'!L66</f>
        <v>0</v>
      </c>
      <c r="F16" s="138">
        <f>'[4]4'!F9</f>
        <v>0.25</v>
      </c>
      <c r="G16" s="137">
        <f t="shared" ref="G16:G17" si="0">E16*F16</f>
        <v>0</v>
      </c>
      <c r="H16" s="65">
        <f>'[4]4'!O66</f>
        <v>0</v>
      </c>
      <c r="I16" s="66">
        <f>'[4]4'!P66</f>
        <v>0</v>
      </c>
      <c r="J16" s="69">
        <f>'[4]4'!F9</f>
        <v>0.25</v>
      </c>
      <c r="K16" s="68">
        <f t="shared" ref="K16:K17" si="1">I16*J16</f>
        <v>0</v>
      </c>
    </row>
    <row r="17" spans="3:11" ht="16" thickBot="1">
      <c r="C17" s="165" t="s">
        <v>173</v>
      </c>
      <c r="D17" s="134">
        <f>'[5]5.Componente Prof'!K41</f>
        <v>0</v>
      </c>
      <c r="E17" s="135">
        <f>'[5]5.Componente Prof'!L41</f>
        <v>0</v>
      </c>
      <c r="F17" s="136">
        <f>'[5]5.Componente Prof'!F9</f>
        <v>0.15</v>
      </c>
      <c r="G17" s="137">
        <f t="shared" si="0"/>
        <v>0</v>
      </c>
      <c r="H17" s="65">
        <f>'[5]5.Componente Prof'!O41</f>
        <v>0</v>
      </c>
      <c r="I17" s="66">
        <f>'[5]5.Componente Prof'!P41</f>
        <v>0</v>
      </c>
      <c r="J17" s="67">
        <f>'[5]5.Componente Prof'!F9</f>
        <v>0.15</v>
      </c>
      <c r="K17" s="68">
        <f t="shared" si="1"/>
        <v>0</v>
      </c>
    </row>
    <row r="18" spans="3:11" ht="15" thickBot="1">
      <c r="F18" s="35">
        <f>SUM(F14:F17)</f>
        <v>1</v>
      </c>
      <c r="G18" s="35"/>
      <c r="J18" s="161">
        <f>SUM(J14:J17)</f>
        <v>1</v>
      </c>
    </row>
    <row r="19" spans="3:11" s="126" customFormat="1" ht="14.5" customHeight="1" thickBot="1">
      <c r="C19" s="437" t="s">
        <v>251</v>
      </c>
      <c r="D19" s="438"/>
      <c r="E19" s="438"/>
      <c r="F19" s="439"/>
      <c r="G19" s="133">
        <f>G14+G15+G16+G17</f>
        <v>0</v>
      </c>
      <c r="H19" s="62"/>
      <c r="I19" s="62"/>
      <c r="J19" s="62"/>
      <c r="K19" s="64">
        <f>K14+K15+K16+K17</f>
        <v>0</v>
      </c>
    </row>
    <row r="20" spans="3:11" s="126" customFormat="1"/>
    <row r="21" spans="3:11" s="126" customFormat="1" ht="18.5">
      <c r="C21" s="196"/>
    </row>
    <row r="22" spans="3:11" s="126" customFormat="1">
      <c r="D22" s="444" t="s">
        <v>185</v>
      </c>
      <c r="E22" s="444"/>
    </row>
    <row r="23" spans="3:11" s="126" customFormat="1" ht="46.5" customHeight="1">
      <c r="D23" s="445" t="s">
        <v>252</v>
      </c>
      <c r="E23" s="445"/>
      <c r="F23" s="445"/>
    </row>
    <row r="24" spans="3:11">
      <c r="C24" s="126"/>
      <c r="D24" s="126"/>
      <c r="E24" s="126"/>
      <c r="F24" s="126"/>
      <c r="G24" s="126"/>
    </row>
    <row r="25" spans="3:11">
      <c r="C25" s="26" t="s">
        <v>186</v>
      </c>
      <c r="D25" s="36" t="s">
        <v>188</v>
      </c>
      <c r="E25" s="435" t="s">
        <v>187</v>
      </c>
      <c r="F25" s="37">
        <f>K15</f>
        <v>0</v>
      </c>
      <c r="G25" s="126"/>
    </row>
    <row r="26" spans="3:11">
      <c r="C26" s="26" t="s">
        <v>189</v>
      </c>
      <c r="D26" s="36" t="s">
        <v>190</v>
      </c>
      <c r="E26" s="435"/>
      <c r="F26" s="37">
        <f>H15</f>
        <v>0</v>
      </c>
      <c r="G26" s="126"/>
    </row>
    <row r="27" spans="3:11">
      <c r="C27" s="26" t="s">
        <v>191</v>
      </c>
      <c r="D27" s="36" t="s">
        <v>188</v>
      </c>
      <c r="E27" s="435" t="s">
        <v>192</v>
      </c>
      <c r="F27" s="37">
        <f>K16</f>
        <v>0</v>
      </c>
      <c r="G27" s="126"/>
    </row>
    <row r="28" spans="3:11">
      <c r="C28" s="26" t="s">
        <v>193</v>
      </c>
      <c r="D28" s="36" t="s">
        <v>190</v>
      </c>
      <c r="E28" s="435"/>
      <c r="F28" s="37">
        <f>H16</f>
        <v>0</v>
      </c>
      <c r="G28" s="126"/>
    </row>
    <row r="29" spans="3:11">
      <c r="C29" s="26" t="s">
        <v>194</v>
      </c>
      <c r="D29" s="36" t="s">
        <v>188</v>
      </c>
      <c r="E29" s="435" t="s">
        <v>195</v>
      </c>
      <c r="F29" s="37">
        <f>K17</f>
        <v>0</v>
      </c>
      <c r="G29" s="126"/>
    </row>
    <row r="30" spans="3:11">
      <c r="C30" s="26" t="s">
        <v>196</v>
      </c>
      <c r="D30" s="36" t="s">
        <v>190</v>
      </c>
      <c r="E30" s="435"/>
      <c r="F30" s="37">
        <f>H17</f>
        <v>0</v>
      </c>
      <c r="G30" s="126"/>
    </row>
    <row r="31" spans="3:11">
      <c r="C31" s="126"/>
      <c r="D31" s="126"/>
      <c r="E31" s="126"/>
      <c r="F31" s="126"/>
      <c r="G31" s="126"/>
    </row>
  </sheetData>
  <mergeCells count="13">
    <mergeCell ref="E27:E28"/>
    <mergeCell ref="E29:E30"/>
    <mergeCell ref="C10:D10"/>
    <mergeCell ref="C19:F19"/>
    <mergeCell ref="C3:L3"/>
    <mergeCell ref="C5:L5"/>
    <mergeCell ref="C7:D7"/>
    <mergeCell ref="E7:J7"/>
    <mergeCell ref="E25:E26"/>
    <mergeCell ref="D22:E22"/>
    <mergeCell ref="D23:F23"/>
    <mergeCell ref="D12:G12"/>
    <mergeCell ref="H12:K12"/>
  </mergeCells>
  <pageMargins left="0.7" right="0.7" top="0.75" bottom="0.75" header="0.3" footer="0.3"/>
  <pageSetup paperSize="9"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7</vt:i4>
      </vt:variant>
    </vt:vector>
  </HeadingPairs>
  <TitlesOfParts>
    <vt:vector size="7" baseType="lpstr">
      <vt:lpstr> Filling Rules</vt:lpstr>
      <vt:lpstr> 1. Identification</vt:lpstr>
      <vt:lpstr> 2. Training, Gr and Ti compone</vt:lpstr>
      <vt:lpstr> 3.Technical-Scientific Compone</vt:lpstr>
      <vt:lpstr> 4. Pedagogical Component</vt:lpstr>
      <vt:lpstr> 5.Professional component and O</vt:lpstr>
      <vt:lpstr> 6. Total Score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antunes</dc:creator>
  <cp:lastModifiedBy>Maria Inês de Almeida</cp:lastModifiedBy>
  <cp:lastPrinted>2024-07-08T11:44:01Z</cp:lastPrinted>
  <dcterms:created xsi:type="dcterms:W3CDTF">2022-01-21T12:45:58Z</dcterms:created>
  <dcterms:modified xsi:type="dcterms:W3CDTF">2024-08-07T15:27:26Z</dcterms:modified>
</cp:coreProperties>
</file>