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4\ESTeSC\PRPD-6-2024_Prof Adjunto_SaudeAmbi_1p\5.Publ. obrigat\"/>
    </mc:Choice>
  </mc:AlternateContent>
  <bookViews>
    <workbookView xWindow="0" yWindow="0" windowWidth="28800" windowHeight="12160"/>
  </bookViews>
  <sheets>
    <sheet name="Identification" sheetId="4" r:id="rId1"/>
    <sheet name="Scient. Comp." sheetId="1" r:id="rId2"/>
    <sheet name="Pedag. Comp." sheetId="2" r:id="rId3"/>
    <sheet name="Other Comp." sheetId="3" r:id="rId4"/>
    <sheet name="Final Score" sheetId="6" r:id="rId5"/>
  </sheets>
  <definedNames>
    <definedName name="_xlnm.Print_Area" localSheetId="4">'Final Score'!$A$1:$J$18</definedName>
    <definedName name="_xlnm.Print_Area" localSheetId="0">Identification!$A$1:$K$20</definedName>
    <definedName name="_xlnm.Print_Area" localSheetId="3">'Other Comp.'!$A$1:$P$27</definedName>
    <definedName name="_xlnm.Print_Area" localSheetId="2">'Pedag. Comp.'!$A$1:$M$40</definedName>
    <definedName name="_xlnm.Print_Area" localSheetId="1">'Scient. Comp.'!$A$1:$M$49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J27" i="1"/>
  <c r="J28" i="1"/>
  <c r="J26" i="1" l="1"/>
  <c r="C3" i="2"/>
  <c r="D3" i="6"/>
  <c r="D3" i="3"/>
  <c r="L19" i="3" l="1"/>
  <c r="L18" i="3"/>
  <c r="L17" i="3"/>
  <c r="L16" i="3"/>
  <c r="L15" i="3"/>
  <c r="L14" i="3"/>
  <c r="L13" i="3"/>
  <c r="L12" i="3"/>
  <c r="L11" i="3"/>
  <c r="J38" i="1"/>
  <c r="L20" i="3" l="1"/>
  <c r="M20" i="3" s="1"/>
  <c r="L22" i="3" l="1"/>
  <c r="J35" i="2"/>
  <c r="J36" i="2"/>
  <c r="J37" i="2"/>
  <c r="J34" i="2"/>
  <c r="J31" i="2"/>
  <c r="J30" i="2"/>
  <c r="J24" i="2"/>
  <c r="J25" i="2"/>
  <c r="J26" i="2"/>
  <c r="J27" i="2"/>
  <c r="J23" i="2"/>
  <c r="J19" i="2"/>
  <c r="J20" i="2"/>
  <c r="J18" i="2"/>
  <c r="J21" i="2" s="1"/>
  <c r="J15" i="2"/>
  <c r="J14" i="2"/>
  <c r="J11" i="2"/>
  <c r="J43" i="1"/>
  <c r="J44" i="1"/>
  <c r="J45" i="1"/>
  <c r="J42" i="1"/>
  <c r="J36" i="1"/>
  <c r="J39" i="1"/>
  <c r="J37" i="1" s="1"/>
  <c r="J35" i="1"/>
  <c r="J32" i="1"/>
  <c r="J31" i="1"/>
  <c r="J25" i="1"/>
  <c r="J24" i="1"/>
  <c r="J21" i="1"/>
  <c r="J22" i="1"/>
  <c r="J19" i="1"/>
  <c r="J18" i="1"/>
  <c r="J16" i="1"/>
  <c r="J15" i="1"/>
  <c r="J11" i="1"/>
  <c r="J13" i="1" s="1"/>
  <c r="J33" i="1" l="1"/>
  <c r="K33" i="1" s="1"/>
  <c r="L23" i="3"/>
  <c r="M23" i="3" s="1"/>
  <c r="M24" i="3" s="1"/>
  <c r="E10" i="6" s="1"/>
  <c r="G10" i="6" s="1"/>
  <c r="J46" i="1"/>
  <c r="J34" i="1"/>
  <c r="J40" i="1" s="1"/>
  <c r="K40" i="1" s="1"/>
  <c r="J12" i="2"/>
  <c r="K12" i="2" s="1"/>
  <c r="J32" i="2"/>
  <c r="K32" i="2" s="1"/>
  <c r="J20" i="1"/>
  <c r="J23" i="1"/>
  <c r="J14" i="1"/>
  <c r="J38" i="2"/>
  <c r="K38" i="2" s="1"/>
  <c r="J28" i="2"/>
  <c r="K28" i="2" s="1"/>
  <c r="K21" i="2"/>
  <c r="J16" i="2"/>
  <c r="K16" i="2" s="1"/>
  <c r="J17" i="1"/>
  <c r="K13" i="1"/>
  <c r="B1" i="6"/>
  <c r="B1" i="3"/>
  <c r="B1" i="2"/>
  <c r="B1" i="1"/>
  <c r="L24" i="3" l="1"/>
  <c r="D10" i="6" s="1"/>
  <c r="J29" i="1"/>
  <c r="J48" i="1" s="1"/>
  <c r="K40" i="2"/>
  <c r="E9" i="6" s="1"/>
  <c r="G9" i="6" s="1"/>
  <c r="K46" i="1"/>
  <c r="K29" i="1" l="1"/>
  <c r="K48" i="1" s="1"/>
  <c r="E8" i="6" s="1"/>
  <c r="G8" i="6" s="1"/>
  <c r="G11" i="6" s="1"/>
  <c r="D8" i="6"/>
  <c r="J40" i="2"/>
  <c r="D9" i="6" s="1"/>
  <c r="D11" i="6" l="1"/>
</calcChain>
</file>

<file path=xl/sharedStrings.xml><?xml version="1.0" encoding="utf-8"?>
<sst xmlns="http://schemas.openxmlformats.org/spreadsheetml/2006/main" count="291" uniqueCount="203">
  <si>
    <t>e-mail:</t>
  </si>
  <si>
    <t>Item</t>
  </si>
  <si>
    <t>Elementos a valorizar</t>
  </si>
  <si>
    <t>Unidade</t>
  </si>
  <si>
    <t>Pontos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</si>
  <si>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</si>
  <si>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</si>
  <si>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</si>
  <si>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</si>
  <si>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</si>
  <si>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</si>
  <si>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</si>
  <si>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</si>
  <si>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</si>
  <si>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</si>
  <si>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</si>
  <si>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</si>
  <si>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</si>
  <si>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</si>
  <si>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</si>
  <si>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</si>
  <si>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</si>
  <si>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</si>
  <si>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</si>
  <si>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</si>
  <si>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</si>
  <si>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</si>
  <si>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</si>
  <si>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</si>
  <si>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</si>
  <si>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Poster</t>
  </si>
  <si>
    <t>C18</t>
  </si>
  <si>
    <t>C19</t>
  </si>
  <si>
    <t>Sub-Total</t>
  </si>
  <si>
    <t>O5</t>
  </si>
  <si>
    <t>P1</t>
  </si>
  <si>
    <t>P2</t>
  </si>
  <si>
    <t>P3</t>
  </si>
  <si>
    <t>P4</t>
  </si>
  <si>
    <t>P5</t>
  </si>
  <si>
    <t>P6</t>
  </si>
  <si>
    <t>P7</t>
  </si>
  <si>
    <t>por ano letivo</t>
  </si>
  <si>
    <t>P8</t>
  </si>
  <si>
    <t>P9</t>
  </si>
  <si>
    <t>P10</t>
  </si>
  <si>
    <t>P11</t>
  </si>
  <si>
    <t>P12</t>
  </si>
  <si>
    <t>O1</t>
  </si>
  <si>
    <t>O2</t>
  </si>
  <si>
    <t>O3</t>
  </si>
  <si>
    <t>O4</t>
  </si>
  <si>
    <t>O6</t>
  </si>
  <si>
    <t>O7</t>
  </si>
  <si>
    <t>O8</t>
  </si>
  <si>
    <t>O9</t>
  </si>
  <si>
    <t>O10</t>
  </si>
  <si>
    <t>Sub-total</t>
  </si>
  <si>
    <t>P13</t>
  </si>
  <si>
    <t>P14</t>
  </si>
  <si>
    <t>P15</t>
  </si>
  <si>
    <t>P16</t>
  </si>
  <si>
    <t>P17</t>
  </si>
  <si>
    <t>N/A</t>
  </si>
  <si>
    <t>C20</t>
  </si>
  <si>
    <t>h</t>
  </si>
  <si>
    <t>n.º</t>
  </si>
  <si>
    <t>IDENTIFICATION</t>
  </si>
  <si>
    <t>Candidate's name:</t>
  </si>
  <si>
    <t xml:space="preserve">Providing the e-mail adress implies consent to its use in future communications </t>
  </si>
  <si>
    <t>Academic Qualifications</t>
  </si>
  <si>
    <t>Education Area</t>
  </si>
  <si>
    <t>Specialisation</t>
  </si>
  <si>
    <t>Institution</t>
  </si>
  <si>
    <t>Year</t>
  </si>
  <si>
    <t>Specialist Title</t>
  </si>
  <si>
    <t>Current professional status:</t>
  </si>
  <si>
    <t>Institution:</t>
  </si>
  <si>
    <t>I. TECHINICAL-SCIENTIFIC COMPONENT (Final Score weighting - 45%)</t>
  </si>
  <si>
    <t>2) Scientific production</t>
  </si>
  <si>
    <t>4) Organization and collaboration in technical-scientific Events</t>
  </si>
  <si>
    <t>5) Coordination / Editing and Review of scientific publication</t>
  </si>
  <si>
    <t>i) Reviewer of scientific papers submitted to indexed journals (SCOPUS/WEB of Science)</t>
  </si>
  <si>
    <t>Scientific paper</t>
  </si>
  <si>
    <t>ii) Reviewer of scientific papers submitted to non-indexed journals</t>
  </si>
  <si>
    <t>iii) Editor of indexed scientific journals (SCOPUS/WEB of Science)</t>
  </si>
  <si>
    <t>iv) Editor of non-indexed scientific journals</t>
  </si>
  <si>
    <t>per journal</t>
  </si>
  <si>
    <t>Max.: 3 points</t>
  </si>
  <si>
    <t>Max.: 0,5 points</t>
  </si>
  <si>
    <t>Event</t>
  </si>
  <si>
    <t>Award</t>
  </si>
  <si>
    <t>Max.: 2,5 points</t>
  </si>
  <si>
    <t>Dimension</t>
  </si>
  <si>
    <t>Elements to be valued</t>
  </si>
  <si>
    <t>Unit</t>
  </si>
  <si>
    <t>Score validated by the Selection Board</t>
  </si>
  <si>
    <t>Number or fraction of elements to score</t>
  </si>
  <si>
    <t>Candidate Score</t>
  </si>
  <si>
    <t>Points</t>
  </si>
  <si>
    <t>Reasoning for non-validation of scores provided by the candidate in his/her self-assessment</t>
  </si>
  <si>
    <t>Score to consider</t>
  </si>
  <si>
    <t>Max.: 35 points</t>
  </si>
  <si>
    <t>i) Scientific paper in journal indexed (SCOPUS/WEB of Science)</t>
  </si>
  <si>
    <t>ii) Scientific paper in non-indexed journal</t>
  </si>
  <si>
    <t>b) Publication in Book of Abstracts of scientific meeting</t>
  </si>
  <si>
    <t>i) Scientific paper in indexed Book of Abstracts (SCOPUS/WEB of Science)</t>
  </si>
  <si>
    <t>a) Publication of papers in a scientific journal</t>
  </si>
  <si>
    <t>Chapter</t>
  </si>
  <si>
    <t>Abstract</t>
  </si>
  <si>
    <t>ii)  Scientific paper in non-indexed Book of Abstracts</t>
  </si>
  <si>
    <t>c) Lecture / Oral Communication guest speaker in technical-scientific events</t>
  </si>
  <si>
    <t>Max.: 5 points</t>
  </si>
  <si>
    <t>Max.: 10 points</t>
  </si>
  <si>
    <t>i) International technical-scientific event (in English)</t>
  </si>
  <si>
    <t xml:space="preserve">ii) National technical-scientific event </t>
  </si>
  <si>
    <t>d) Poster presentation at a technical-scientific event</t>
  </si>
  <si>
    <t>i)  International technical-scientific event</t>
  </si>
  <si>
    <t>e) Scientific metric (Scopus)</t>
  </si>
  <si>
    <t>i) H index</t>
  </si>
  <si>
    <t>ii) Number of citations</t>
  </si>
  <si>
    <t>i) International Award or Distinction</t>
  </si>
  <si>
    <t>ii) National Award or Distinction</t>
  </si>
  <si>
    <t>a) Participation in Organization of technical-scientific Events or scientific committees events</t>
  </si>
  <si>
    <t>i) International technical-scientific event (In english)</t>
  </si>
  <si>
    <t>ii) National technical-scientific event</t>
  </si>
  <si>
    <t>i)  International technical-scientific event (In english)</t>
  </si>
  <si>
    <t>II. PEDAGOGICAL COMPONENT  (Final Score weighting - 45%)</t>
  </si>
  <si>
    <t>1) Professional experience in teaching</t>
  </si>
  <si>
    <t>2) Curricular Units in Polytechnic Higher Education</t>
  </si>
  <si>
    <t>3) Pedagogical Coordination</t>
  </si>
  <si>
    <t>5) Thesys, dissertations end courses orientation to obtain an academic degree</t>
  </si>
  <si>
    <t>6) Participation in juries to obtain na academic degree ans specialist title</t>
  </si>
  <si>
    <t>Orientation/co-orientation of master and doctorate dissertations/projects /internship report (concluded)</t>
  </si>
  <si>
    <t xml:space="preserve">Member of doctorate Public Exams </t>
  </si>
  <si>
    <t xml:space="preserve">Member of Master's Public Exams Jury by invitation  </t>
  </si>
  <si>
    <t>President of Master's Public Exams Jury</t>
  </si>
  <si>
    <t xml:space="preserve">Member of specialist title atribution Jury </t>
  </si>
  <si>
    <t>Semester</t>
  </si>
  <si>
    <t>Max.: 25 points</t>
  </si>
  <si>
    <t>Max.: 40 points</t>
  </si>
  <si>
    <t>Curricular Units / year</t>
  </si>
  <si>
    <t>Max.: 15 points</t>
  </si>
  <si>
    <t>action</t>
  </si>
  <si>
    <t>per thesis / project / report</t>
  </si>
  <si>
    <t>per each jury</t>
  </si>
  <si>
    <t>Total  Pedagogical Component   = &gt;</t>
  </si>
  <si>
    <t>III. OTHER COMPONENT (Final Score Weighting - 10%)</t>
  </si>
  <si>
    <t>2) Previous clinical or investigation experience in the area</t>
  </si>
  <si>
    <t>Master's coordinator</t>
  </si>
  <si>
    <t xml:space="preserve">Department Director </t>
  </si>
  <si>
    <t>Other components total  = &gt;</t>
  </si>
  <si>
    <t xml:space="preserve">Experience in the recruitment area </t>
  </si>
  <si>
    <t>Max: 40 points</t>
  </si>
  <si>
    <t>per semester</t>
  </si>
  <si>
    <t>Max.: 60 points</t>
  </si>
  <si>
    <t>year</t>
  </si>
  <si>
    <t>Total Score</t>
  </si>
  <si>
    <t>Weighting factor</t>
  </si>
  <si>
    <t>Weighting score</t>
  </si>
  <si>
    <t>Technical-Scientific and Professional Component</t>
  </si>
  <si>
    <t>Pedagogical Component</t>
  </si>
  <si>
    <t>Other components</t>
  </si>
  <si>
    <t>Final Score</t>
  </si>
  <si>
    <t>In the event of a tie, the following tiebreakers will be used successively:</t>
  </si>
  <si>
    <t>b) Session moderation in a technical-scientific event</t>
  </si>
  <si>
    <t>4) Pedagogical Extension Activities</t>
  </si>
  <si>
    <t>Monitoring activity of international students in mobility programs, confirmed by host Higher Education Institution</t>
  </si>
  <si>
    <t>Participation in groups or committees, as long as nominated by the competent bodies of own Higher Education Institution</t>
  </si>
  <si>
    <t>Member of committees that propose the creation of new study cycles, including postgraduate courses, as well as course evaluation/review processes</t>
  </si>
  <si>
    <t>Participation in Teaching Mobility Programs, confirmed by Higher Education Institution</t>
  </si>
  <si>
    <t>per mobility</t>
  </si>
  <si>
    <t xml:space="preserve">Per semester of teaching in higher education in the scientific areas in which the recruitment is open </t>
  </si>
  <si>
    <t>President, Vice-President, Director, Subdirector of organic unit/Higher Education Institution</t>
  </si>
  <si>
    <t xml:space="preserve">President of Scientific Comittee </t>
  </si>
  <si>
    <t xml:space="preserve">Post Graduate Coordinator </t>
  </si>
  <si>
    <t xml:space="preserve">International Relations Coordinator </t>
  </si>
  <si>
    <t>1) Performance of positions and functions in management bodies at higher education institutiond</t>
  </si>
  <si>
    <t>1) Certified training, carried out within the scope of Higher Education, considered relevant to the area of the contest</t>
  </si>
  <si>
    <t>Orientation/co-orientation of applied research projects at Bachelor level (concluded)</t>
  </si>
  <si>
    <t>per research project</t>
  </si>
  <si>
    <t>President of management  bodies (School Council, Tecnhnical-Scientific Council, Pedagogical Council)</t>
  </si>
  <si>
    <t>Vice-president and secretary of management bodies (School Council, Tecnhnical-Scientific Council, Pedagogical Council)</t>
  </si>
  <si>
    <t>Members of management bodies (School Council, Tecnhical-Scientific Council, Pedagogical Council, General Council, Management Council)</t>
  </si>
  <si>
    <t>Holders of curricular units of the Degree course in the scientific area of the contest</t>
  </si>
  <si>
    <t>Holders of curricular units of the posgraduate or master courses in the scientific area of the contest</t>
  </si>
  <si>
    <t xml:space="preserve">Supervision and guidance of Clinical training and Curricular Internships in the area of contest </t>
  </si>
  <si>
    <t>Degree in Environmental Health</t>
  </si>
  <si>
    <t>Master in Health and safety at work</t>
  </si>
  <si>
    <t>Degree:</t>
  </si>
  <si>
    <t>Master's and Post Graduate Courses in the area</t>
  </si>
  <si>
    <t>Max.: 7 points</t>
  </si>
  <si>
    <t>Teaching seminars or training courses in the area of the contest</t>
  </si>
  <si>
    <t xml:space="preserve"> 3) Scientific, academic and professional awards and distinctions from scientific societies or public and private entities  </t>
  </si>
  <si>
    <t>Oral Communication</t>
  </si>
  <si>
    <t>Max.: 3,5 points</t>
  </si>
  <si>
    <t>Graduation Courses in the scientific areas of the contest</t>
  </si>
  <si>
    <t>Tecnhical-Scientific Component in Total  = &gt;</t>
  </si>
  <si>
    <r>
      <t>3.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</rPr>
      <t>Having completed a Doctor's degree longer ago</t>
    </r>
  </si>
  <si>
    <r>
      <t>2.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</rPr>
      <t>Having completed the specialist title longer ago</t>
    </r>
  </si>
  <si>
    <t>1.   Having teaching experience in Environmental Health</t>
  </si>
  <si>
    <t>APPLICATION FORM FOR THE RECRUITMENT OF A ADJUNT TEACHER FOR THE DISCIPLINARY AREA OF ENVIRONMENTAL HEALTH</t>
  </si>
  <si>
    <t>Candidate´s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</si>
</sst>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&quot;)&quot;"/>
  </numFmts>
  <fonts count="2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1"/>
      <color theme="1"/>
      <name val="Calibri"/>
      <family val="2"/>
    </font>
    <font>
      <sz val="8"/>
      <color theme="1"/>
      <name val="Calibri"/>
      <family val="2"/>
    </font>
    <font>
      <b/>
      <i/>
      <sz val="11"/>
      <color theme="1"/>
      <name val="Arial Narrow"/>
      <family val="2"/>
    </font>
    <font>
      <b/>
      <sz val="11"/>
      <color theme="1"/>
      <name val="Calibri"/>
      <family val="2"/>
    </font>
    <font>
      <b/>
      <sz val="12"/>
      <color theme="1"/>
      <name val="Calibri (corpo)"/>
    </font>
    <font>
      <sz val="11"/>
      <color theme="1"/>
      <name val="Calibri (corpo)"/>
    </font>
    <font>
      <sz val="9"/>
      <color theme="1"/>
      <name val="Calibri (corpo)"/>
    </font>
    <font>
      <b/>
      <sz val="11"/>
      <color theme="1"/>
      <name val="Calibri (corpo)"/>
    </font>
    <font>
      <b/>
      <sz val="14"/>
      <color theme="1"/>
      <name val="Calibri (corpo)"/>
    </font>
    <font>
      <b/>
      <sz val="9"/>
      <color theme="1"/>
      <name val="Calibri (corpo)"/>
    </font>
    <font>
      <b/>
      <sz val="10"/>
      <color theme="1"/>
      <name val="Calibri (corpo)"/>
    </font>
    <font>
      <sz val="10"/>
      <color theme="1"/>
      <name val="Calibri (corpo)"/>
    </font>
    <font>
      <i/>
      <sz val="10"/>
      <color theme="1"/>
      <name val="Calibri (corpo)"/>
    </font>
    <font>
      <b/>
      <i/>
      <sz val="10"/>
      <color theme="1"/>
      <name val="Calibri (corpo)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 tint="-0.34998626667073579"/>
        <bgColor rgb="FFFFFFFF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5" fillId="0" borderId="8" xfId="0" applyFont="1" applyBorder="1" applyProtection="1">
      <protection locked="0"/>
    </xf>
    <xf numFmtId="0" fontId="0" fillId="0" borderId="0" xfId="0" applyAlignment="1">
      <alignment horizontal="right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/>
    </xf>
    <xf numFmtId="0" fontId="0" fillId="0" borderId="11" xfId="0" applyBorder="1" applyProtection="1">
      <protection locked="0"/>
    </xf>
    <xf numFmtId="0" fontId="8" fillId="0" borderId="0" xfId="0" applyFont="1" applyAlignment="1">
      <alignment horizontal="right"/>
    </xf>
    <xf numFmtId="0" fontId="0" fillId="0" borderId="9" xfId="0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 wrapText="1"/>
    </xf>
    <xf numFmtId="2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5" fillId="8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7" borderId="4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16" fillId="10" borderId="1" xfId="0" applyFont="1" applyFill="1" applyBorder="1" applyAlignment="1" applyProtection="1">
      <alignment horizontal="center" vertical="center" wrapText="1"/>
      <protection locked="0"/>
    </xf>
    <xf numFmtId="2" fontId="10" fillId="10" borderId="1" xfId="0" applyNumberFormat="1" applyFont="1" applyFill="1" applyBorder="1" applyAlignment="1">
      <alignment vertical="center" wrapText="1"/>
    </xf>
    <xf numFmtId="0" fontId="17" fillId="11" borderId="4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2" fontId="10" fillId="11" borderId="1" xfId="0" applyNumberFormat="1" applyFont="1" applyFill="1" applyBorder="1" applyAlignment="1">
      <alignment vertical="center" wrapText="1"/>
    </xf>
    <xf numFmtId="0" fontId="10" fillId="11" borderId="29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vertical="center" wrapText="1"/>
    </xf>
    <xf numFmtId="2" fontId="12" fillId="12" borderId="1" xfId="0" applyNumberFormat="1" applyFont="1" applyFill="1" applyBorder="1" applyAlignment="1">
      <alignment vertical="center" wrapText="1"/>
    </xf>
    <xf numFmtId="0" fontId="10" fillId="11" borderId="1" xfId="0" applyFont="1" applyFill="1" applyBorder="1" applyAlignment="1">
      <alignment vertical="center" wrapText="1"/>
    </xf>
    <xf numFmtId="0" fontId="15" fillId="13" borderId="1" xfId="0" applyFont="1" applyFill="1" applyBorder="1" applyAlignment="1">
      <alignment vertical="center" wrapText="1"/>
    </xf>
    <xf numFmtId="2" fontId="12" fillId="13" borderId="1" xfId="0" applyNumberFormat="1" applyFont="1" applyFill="1" applyBorder="1" applyAlignment="1">
      <alignment vertical="center" wrapText="1"/>
    </xf>
    <xf numFmtId="0" fontId="10" fillId="13" borderId="29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2" fontId="12" fillId="3" borderId="6" xfId="0" applyNumberFormat="1" applyFont="1" applyFill="1" applyBorder="1" applyAlignment="1">
      <alignment vertical="center" wrapText="1"/>
    </xf>
    <xf numFmtId="0" fontId="10" fillId="3" borderId="30" xfId="0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4" borderId="0" xfId="0" applyFont="1" applyFill="1" applyAlignment="1">
      <alignment vertical="center"/>
    </xf>
    <xf numFmtId="0" fontId="9" fillId="0" borderId="0" xfId="0" applyFont="1" applyAlignment="1">
      <alignment horizontal="right" vertical="center" wrapText="1"/>
    </xf>
    <xf numFmtId="0" fontId="12" fillId="0" borderId="19" xfId="0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right" vertical="center"/>
    </xf>
    <xf numFmtId="2" fontId="12" fillId="11" borderId="20" xfId="0" applyNumberFormat="1" applyFont="1" applyFill="1" applyBorder="1" applyAlignment="1">
      <alignment horizontal="right" vertical="center"/>
    </xf>
    <xf numFmtId="2" fontId="10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5" fillId="8" borderId="28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0" fillId="7" borderId="29" xfId="0" applyFont="1" applyFill="1" applyBorder="1"/>
    <xf numFmtId="0" fontId="15" fillId="8" borderId="29" xfId="0" applyFont="1" applyFill="1" applyBorder="1" applyAlignment="1">
      <alignment horizontal="center" vertical="center" wrapText="1"/>
    </xf>
    <xf numFmtId="0" fontId="10" fillId="10" borderId="1" xfId="0" applyFont="1" applyFill="1" applyBorder="1"/>
    <xf numFmtId="0" fontId="10" fillId="10" borderId="1" xfId="0" applyFont="1" applyFill="1" applyBorder="1" applyAlignment="1" applyProtection="1">
      <alignment horizontal="center"/>
      <protection locked="0"/>
    </xf>
    <xf numFmtId="0" fontId="17" fillId="11" borderId="4" xfId="0" applyFont="1" applyFill="1" applyBorder="1" applyAlignment="1">
      <alignment horizontal="left" vertical="center"/>
    </xf>
    <xf numFmtId="0" fontId="10" fillId="11" borderId="1" xfId="0" applyFont="1" applyFill="1" applyBorder="1" applyAlignment="1">
      <alignment vertical="center"/>
    </xf>
    <xf numFmtId="0" fontId="16" fillId="11" borderId="1" xfId="0" applyFont="1" applyFill="1" applyBorder="1" applyAlignment="1">
      <alignment vertical="center"/>
    </xf>
    <xf numFmtId="0" fontId="10" fillId="11" borderId="1" xfId="0" applyFont="1" applyFill="1" applyBorder="1" applyAlignment="1">
      <alignment horizontal="center"/>
    </xf>
    <xf numFmtId="0" fontId="10" fillId="11" borderId="1" xfId="0" applyFont="1" applyFill="1" applyBorder="1"/>
    <xf numFmtId="0" fontId="10" fillId="11" borderId="29" xfId="0" applyFont="1" applyFill="1" applyBorder="1"/>
    <xf numFmtId="0" fontId="15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vertical="center"/>
    </xf>
    <xf numFmtId="0" fontId="17" fillId="11" borderId="1" xfId="0" applyFont="1" applyFill="1" applyBorder="1" applyAlignment="1">
      <alignment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vertical="center"/>
    </xf>
    <xf numFmtId="0" fontId="17" fillId="11" borderId="4" xfId="0" applyFont="1" applyFill="1" applyBorder="1" applyAlignment="1">
      <alignment horizontal="left" vertical="center" wrapText="1"/>
    </xf>
    <xf numFmtId="0" fontId="10" fillId="11" borderId="6" xfId="0" applyFont="1" applyFill="1" applyBorder="1" applyAlignment="1">
      <alignment vertical="center" wrapText="1"/>
    </xf>
    <xf numFmtId="0" fontId="17" fillId="11" borderId="6" xfId="0" applyFont="1" applyFill="1" applyBorder="1" applyAlignment="1">
      <alignment vertical="center" wrapText="1"/>
    </xf>
    <xf numFmtId="0" fontId="10" fillId="11" borderId="6" xfId="0" applyFont="1" applyFill="1" applyBorder="1"/>
    <xf numFmtId="0" fontId="10" fillId="11" borderId="30" xfId="0" applyFont="1" applyFill="1" applyBorder="1"/>
    <xf numFmtId="2" fontId="12" fillId="0" borderId="27" xfId="0" applyNumberFormat="1" applyFont="1" applyBorder="1" applyAlignment="1">
      <alignment horizontal="right" vertical="center"/>
    </xf>
    <xf numFmtId="2" fontId="12" fillId="11" borderId="27" xfId="0" applyNumberFormat="1" applyFont="1" applyFill="1" applyBorder="1" applyAlignment="1">
      <alignment horizontal="right" vertical="center"/>
    </xf>
    <xf numFmtId="0" fontId="15" fillId="2" borderId="28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0" borderId="29" xfId="0" applyFont="1" applyBorder="1"/>
    <xf numFmtId="0" fontId="15" fillId="6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top" wrapText="1"/>
    </xf>
    <xf numFmtId="0" fontId="15" fillId="2" borderId="29" xfId="0" applyFont="1" applyFill="1" applyBorder="1" applyAlignment="1">
      <alignment horizontal="center" vertical="center" wrapText="1"/>
    </xf>
    <xf numFmtId="2" fontId="16" fillId="14" borderId="1" xfId="0" applyNumberFormat="1" applyFont="1" applyFill="1" applyBorder="1" applyAlignment="1">
      <alignment horizontal="right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locked="0"/>
    </xf>
    <xf numFmtId="2" fontId="12" fillId="15" borderId="1" xfId="0" applyNumberFormat="1" applyFont="1" applyFill="1" applyBorder="1" applyAlignment="1">
      <alignment vertical="center" wrapText="1"/>
    </xf>
    <xf numFmtId="0" fontId="16" fillId="11" borderId="1" xfId="0" applyFont="1" applyFill="1" applyBorder="1" applyAlignment="1">
      <alignment horizontal="center" vertical="center"/>
    </xf>
    <xf numFmtId="1" fontId="16" fillId="16" borderId="1" xfId="0" applyNumberFormat="1" applyFont="1" applyFill="1" applyBorder="1" applyAlignment="1">
      <alignment horizontal="center" vertical="center" wrapText="1"/>
    </xf>
    <xf numFmtId="2" fontId="16" fillId="16" borderId="1" xfId="0" applyNumberFormat="1" applyFont="1" applyFill="1" applyBorder="1" applyAlignment="1">
      <alignment horizontal="right" vertical="center" wrapText="1"/>
    </xf>
    <xf numFmtId="2" fontId="10" fillId="11" borderId="1" xfId="0" applyNumberFormat="1" applyFont="1" applyFill="1" applyBorder="1"/>
    <xf numFmtId="0" fontId="16" fillId="11" borderId="29" xfId="0" applyFont="1" applyFill="1" applyBorder="1" applyAlignment="1">
      <alignment horizontal="center" vertical="center"/>
    </xf>
    <xf numFmtId="2" fontId="16" fillId="12" borderId="1" xfId="0" applyNumberFormat="1" applyFont="1" applyFill="1" applyBorder="1" applyAlignment="1">
      <alignment horizontal="right" vertical="center" wrapText="1"/>
    </xf>
    <xf numFmtId="0" fontId="16" fillId="11" borderId="6" xfId="0" applyFont="1" applyFill="1" applyBorder="1" applyAlignment="1">
      <alignment vertical="center"/>
    </xf>
    <xf numFmtId="0" fontId="10" fillId="11" borderId="6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center" vertical="top" wrapText="1"/>
    </xf>
    <xf numFmtId="2" fontId="10" fillId="16" borderId="6" xfId="0" applyNumberFormat="1" applyFont="1" applyFill="1" applyBorder="1"/>
    <xf numFmtId="0" fontId="16" fillId="11" borderId="30" xfId="0" applyFont="1" applyFill="1" applyBorder="1"/>
    <xf numFmtId="0" fontId="12" fillId="0" borderId="42" xfId="0" applyFont="1" applyBorder="1" applyAlignment="1">
      <alignment horizontal="center"/>
    </xf>
    <xf numFmtId="2" fontId="12" fillId="0" borderId="43" xfId="0" applyNumberFormat="1" applyFont="1" applyBorder="1" applyAlignment="1">
      <alignment horizontal="right"/>
    </xf>
    <xf numFmtId="2" fontId="12" fillId="5" borderId="44" xfId="0" applyNumberFormat="1" applyFont="1" applyFill="1" applyBorder="1" applyAlignment="1">
      <alignment vertical="center" wrapText="1"/>
    </xf>
    <xf numFmtId="2" fontId="10" fillId="0" borderId="0" xfId="0" applyNumberFormat="1" applyFont="1"/>
    <xf numFmtId="0" fontId="0" fillId="4" borderId="0" xfId="0" applyFill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11" xfId="0" applyFont="1" applyBorder="1"/>
    <xf numFmtId="2" fontId="4" fillId="0" borderId="11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3" fillId="0" borderId="23" xfId="0" applyFont="1" applyBorder="1"/>
    <xf numFmtId="2" fontId="3" fillId="0" borderId="24" xfId="0" applyNumberFormat="1" applyFont="1" applyBorder="1" applyAlignment="1">
      <alignment horizontal="center"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2" fontId="3" fillId="0" borderId="26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0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6" fillId="0" borderId="10" xfId="0" applyFont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15" fillId="7" borderId="35" xfId="0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38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5" fillId="8" borderId="33" xfId="0" applyFont="1" applyFill="1" applyBorder="1" applyAlignment="1">
      <alignment horizontal="center" vertical="center" wrapText="1"/>
    </xf>
    <xf numFmtId="0" fontId="15" fillId="8" borderId="3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39" xfId="0" applyFont="1" applyBorder="1" applyAlignment="1">
      <alignment horizontal="right" vertical="center" wrapText="1"/>
    </xf>
    <xf numFmtId="0" fontId="15" fillId="10" borderId="17" xfId="0" applyFont="1" applyFill="1" applyBorder="1" applyAlignment="1">
      <alignment horizontal="left" vertical="center" wrapText="1"/>
    </xf>
    <xf numFmtId="0" fontId="15" fillId="10" borderId="18" xfId="0" applyFont="1" applyFill="1" applyBorder="1" applyAlignment="1">
      <alignment horizontal="left" vertical="center" wrapText="1"/>
    </xf>
    <xf numFmtId="0" fontId="15" fillId="10" borderId="31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0" fillId="0" borderId="0" xfId="0" applyFont="1"/>
    <xf numFmtId="0" fontId="19" fillId="0" borderId="12" xfId="0" applyFont="1" applyBorder="1" applyAlignment="1">
      <alignment horizontal="left" vertical="center" wrapText="1"/>
    </xf>
    <xf numFmtId="0" fontId="2" fillId="0" borderId="12" xfId="0" applyFont="1" applyBorder="1"/>
    <xf numFmtId="0" fontId="10" fillId="0" borderId="12" xfId="0" applyFont="1" applyBorder="1" applyAlignment="1" applyProtection="1">
      <alignment vertical="center"/>
      <protection locked="0"/>
    </xf>
    <xf numFmtId="0" fontId="10" fillId="10" borderId="29" xfId="0" applyFont="1" applyFill="1" applyBorder="1" applyAlignment="1" applyProtection="1">
      <alignment horizontal="center" vertical="center" wrapText="1"/>
      <protection locked="0"/>
    </xf>
    <xf numFmtId="0" fontId="15" fillId="12" borderId="1" xfId="0" applyFont="1" applyFill="1" applyBorder="1" applyAlignment="1" applyProtection="1">
      <alignment vertical="center" wrapText="1"/>
      <protection locked="0"/>
    </xf>
    <xf numFmtId="0" fontId="12" fillId="12" borderId="29" xfId="0" applyFont="1" applyFill="1" applyBorder="1" applyAlignment="1" applyProtection="1">
      <alignment horizontal="center" vertical="center" wrapText="1"/>
      <protection locked="0"/>
    </xf>
    <xf numFmtId="0" fontId="10" fillId="12" borderId="29" xfId="0" applyFont="1" applyFill="1" applyBorder="1" applyAlignment="1" applyProtection="1">
      <alignment horizontal="center" vertical="center" wrapText="1"/>
      <protection locked="0"/>
    </xf>
    <xf numFmtId="0" fontId="10" fillId="10" borderId="29" xfId="0" applyFont="1" applyFill="1" applyBorder="1" applyProtection="1">
      <protection locked="0"/>
    </xf>
    <xf numFmtId="0" fontId="16" fillId="10" borderId="29" xfId="0" applyFont="1" applyFill="1" applyBorder="1" applyAlignment="1" applyProtection="1">
      <alignment horizontal="center" vertical="center"/>
      <protection locked="0"/>
    </xf>
    <xf numFmtId="0" fontId="16" fillId="15" borderId="29" xfId="0" applyFont="1" applyFill="1" applyBorder="1" applyAlignment="1" applyProtection="1">
      <alignment horizontal="center" vertical="center"/>
      <protection locked="0"/>
    </xf>
    <xf numFmtId="0" fontId="16" fillId="12" borderId="29" xfId="0" applyFont="1" applyFill="1" applyBorder="1" applyAlignment="1" applyProtection="1">
      <alignment horizontal="center" vertical="center"/>
      <protection locked="0"/>
    </xf>
    <xf numFmtId="1" fontId="16" fillId="1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7</xdr:row>
      <xdr:rowOff>24931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A84CD83-7547-7640-885A-68B173FB2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4800" cy="147273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3032</xdr:colOff>
      <xdr:row>4</xdr:row>
      <xdr:rowOff>54162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04F652-06FA-CB4D-BC1F-5C614392D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0"/>
          <a:ext cx="1442895" cy="13493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7408</xdr:colOff>
      <xdr:row>6</xdr:row>
      <xdr:rowOff>13308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FA408B-5D95-8742-8053-623DB865E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2083" cy="173204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1759</xdr:colOff>
      <xdr:row>5</xdr:row>
      <xdr:rowOff>190500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0337FA-07D6-7F4A-8314-0C1D4B6A1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8759" cy="13081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65008</xdr:colOff>
      <xdr:row>6</xdr:row>
      <xdr:rowOff>444500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B2FC8F-762C-CC45-BFDC-67F18E22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2708" cy="18542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showGridLines="0" tabSelected="1" workbookViewId="0">
      <selection activeCell="C7" sqref="C7:I7"/>
    </sheetView>
  </sheetViews>
  <sheetFormatPr defaultColWidth="15.1796875" defaultRowHeight="14.5"/>
  <cols>
    <col min="1" max="1" width="9.453125" customWidth="1"/>
    <col min="2" max="2" width="36.453125" customWidth="1"/>
    <col min="3" max="3" width="19.1796875" customWidth="1"/>
    <col min="4" max="7" width="14.453125" customWidth="1"/>
    <col min="8" max="8" width="11.453125" customWidth="1"/>
    <col min="9" max="9" width="8.453125" customWidth="1"/>
    <col min="10" max="26" width="10" customWidth="1"/>
  </cols>
  <sheetData>
    <row r="1" spans="2:9" ht="15.75" customHeight="1">
      <c r="B1" s="143" t="s">
        <v>201</v>
      </c>
      <c r="C1" s="144"/>
      <c r="D1" s="144"/>
      <c r="E1" s="144"/>
      <c r="F1" s="144"/>
      <c r="G1" s="144"/>
      <c r="H1" s="144"/>
      <c r="I1" s="144"/>
    </row>
    <row r="2" spans="2:9" ht="15.75" customHeight="1">
      <c r="B2" s="144"/>
      <c r="C2" s="144"/>
      <c r="D2" s="144"/>
      <c r="E2" s="144"/>
      <c r="F2" s="144"/>
      <c r="G2" s="144"/>
      <c r="H2" s="144"/>
      <c r="I2" s="144"/>
    </row>
    <row r="3" spans="2:9" ht="15.75" customHeight="1">
      <c r="B3" s="144"/>
      <c r="C3" s="144"/>
      <c r="D3" s="144"/>
      <c r="E3" s="144"/>
      <c r="F3" s="144"/>
      <c r="G3" s="144"/>
      <c r="H3" s="144"/>
      <c r="I3" s="144"/>
    </row>
    <row r="4" spans="2:9" ht="15.75" customHeight="1">
      <c r="B4" s="2"/>
      <c r="C4" s="2"/>
      <c r="D4" s="2"/>
      <c r="E4" s="2"/>
      <c r="F4" s="2"/>
      <c r="G4" s="2"/>
      <c r="H4" s="2"/>
      <c r="I4" s="2"/>
    </row>
    <row r="5" spans="2:9" ht="15.75" customHeight="1">
      <c r="B5" s="143" t="s">
        <v>67</v>
      </c>
      <c r="C5" s="143"/>
      <c r="D5" s="143"/>
      <c r="E5" s="143"/>
      <c r="F5" s="143"/>
      <c r="G5" s="143"/>
      <c r="H5" s="143"/>
      <c r="I5" s="143"/>
    </row>
    <row r="6" spans="2:9" ht="15.75" customHeight="1">
      <c r="B6" s="3"/>
      <c r="C6" s="4"/>
      <c r="D6" s="4"/>
    </row>
    <row r="7" spans="2:9" ht="24" customHeight="1">
      <c r="B7" s="1" t="s">
        <v>68</v>
      </c>
      <c r="C7" s="146"/>
      <c r="D7" s="146"/>
      <c r="E7" s="146"/>
      <c r="F7" s="146"/>
      <c r="G7" s="146"/>
      <c r="H7" s="146"/>
      <c r="I7" s="146"/>
    </row>
    <row r="8" spans="2:9" ht="24" customHeight="1">
      <c r="B8" s="1" t="s">
        <v>0</v>
      </c>
      <c r="C8" s="8"/>
      <c r="D8" s="7"/>
      <c r="E8" s="7"/>
      <c r="F8" s="5"/>
      <c r="G8" s="5"/>
      <c r="H8" s="5"/>
      <c r="I8" s="5"/>
    </row>
    <row r="9" spans="2:9" ht="24" customHeight="1">
      <c r="B9" s="1"/>
      <c r="C9" s="145" t="s">
        <v>69</v>
      </c>
      <c r="D9" s="145"/>
      <c r="E9" s="145"/>
    </row>
    <row r="10" spans="2:9" ht="24" customHeight="1"/>
    <row r="11" spans="2:9" ht="35.25" customHeight="1">
      <c r="B11" s="9"/>
      <c r="C11" s="10" t="s">
        <v>70</v>
      </c>
      <c r="D11" s="11" t="s">
        <v>71</v>
      </c>
      <c r="E11" s="11" t="s">
        <v>72</v>
      </c>
      <c r="F11" s="11" t="s">
        <v>73</v>
      </c>
      <c r="G11" s="11" t="s">
        <v>74</v>
      </c>
    </row>
    <row r="12" spans="2:9" ht="24" customHeight="1">
      <c r="C12" s="12" t="s">
        <v>189</v>
      </c>
      <c r="D12" s="13"/>
      <c r="E12" s="13"/>
      <c r="F12" s="13"/>
      <c r="G12" s="13"/>
    </row>
    <row r="14" spans="2:9" ht="16.5" customHeight="1">
      <c r="B14" s="9"/>
      <c r="C14" s="12" t="s">
        <v>75</v>
      </c>
      <c r="D14" s="13"/>
      <c r="E14" s="13"/>
      <c r="F14" s="13"/>
      <c r="G14" s="13"/>
    </row>
    <row r="15" spans="2:9" ht="8.25" customHeight="1"/>
    <row r="16" spans="2:9" ht="24" customHeight="1">
      <c r="B16" s="14" t="s">
        <v>76</v>
      </c>
      <c r="C16" s="5"/>
    </row>
    <row r="17" spans="2:9" ht="24" customHeight="1">
      <c r="B17" s="9" t="s">
        <v>77</v>
      </c>
      <c r="C17" s="6"/>
      <c r="D17" s="15"/>
      <c r="E17" s="15"/>
      <c r="F17" s="15"/>
      <c r="G17" s="15"/>
      <c r="H17" s="15"/>
      <c r="I17" s="15"/>
    </row>
  </sheetData>
  <sheetProtection password="8991" sheet="1" selectLockedCells="1"/>
  <protectedRanges>
    <protectedRange sqref="C17" name="Intervalo4"/>
    <protectedRange sqref="D14:G14" name="Intervalo3"/>
    <protectedRange sqref="D12:G12" name="Intervalo2"/>
    <protectedRange sqref="C8 C7" name="Intervalo1"/>
  </protectedRanges>
  <mergeCells count="4">
    <mergeCell ref="B1:I3"/>
    <mergeCell ref="B5:I5"/>
    <mergeCell ref="C9:E9"/>
    <mergeCell ref="C7:I7"/>
  </mergeCell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showGridLines="0" zoomScale="68" zoomScaleNormal="68" workbookViewId="0">
      <selection activeCell="I35" sqref="I35"/>
    </sheetView>
  </sheetViews>
  <sheetFormatPr defaultColWidth="8.81640625" defaultRowHeight="14"/>
  <cols>
    <col min="1" max="1" width="19.1796875" style="38" customWidth="1"/>
    <col min="2" max="2" width="9.1796875" style="38" customWidth="1"/>
    <col min="3" max="3" width="8.81640625" style="38"/>
    <col min="4" max="4" width="88.453125" style="38" customWidth="1"/>
    <col min="5" max="5" width="8.81640625" style="38"/>
    <col min="6" max="6" width="61.453125" style="38" customWidth="1"/>
    <col min="7" max="7" width="15.453125" style="38" customWidth="1"/>
    <col min="8" max="8" width="17.81640625" style="38" customWidth="1"/>
    <col min="9" max="9" width="38.1796875" style="38" customWidth="1"/>
    <col min="10" max="10" width="31.1796875" style="38" customWidth="1"/>
    <col min="11" max="11" width="32.1796875" style="38" customWidth="1"/>
    <col min="12" max="12" width="79.453125" style="38" bestFit="1" customWidth="1"/>
    <col min="13" max="16384" width="8.81640625" style="38"/>
  </cols>
  <sheetData>
    <row r="1" spans="2:12" s="16" customFormat="1" ht="37.5" customHeight="1">
      <c r="B1" s="147" t="str">
        <f>Identification!B1</f>
        <v>APPLICATION FORM FOR THE RECRUITMENT OF A ADJUNT TEACHER FOR THE DISCIPLINARY AREA OF ENVIRONMENTAL HEALTH</v>
      </c>
      <c r="C1" s="148"/>
      <c r="D1" s="148"/>
      <c r="E1" s="148"/>
      <c r="F1" s="148"/>
      <c r="G1" s="148"/>
      <c r="H1" s="148"/>
    </row>
    <row r="2" spans="2:12" s="16" customFormat="1" ht="19.5" customHeight="1">
      <c r="B2" s="149"/>
      <c r="C2" s="148"/>
      <c r="D2" s="148"/>
      <c r="E2" s="148"/>
      <c r="F2" s="148"/>
      <c r="H2" s="17"/>
    </row>
    <row r="3" spans="2:12" s="16" customFormat="1" ht="40" customHeight="1" thickBot="1">
      <c r="B3" s="150" t="s">
        <v>202</v>
      </c>
      <c r="C3" s="151"/>
      <c r="D3" s="193"/>
      <c r="E3" s="193"/>
      <c r="F3" s="193"/>
      <c r="H3" s="17"/>
    </row>
    <row r="4" spans="2:12" s="16" customFormat="1" ht="12" customHeight="1">
      <c r="B4" s="17"/>
      <c r="C4" s="19"/>
      <c r="D4" s="21"/>
      <c r="E4" s="22"/>
      <c r="F4" s="17"/>
      <c r="H4" s="17"/>
    </row>
    <row r="5" spans="2:12" s="16" customFormat="1" ht="18.75" customHeight="1">
      <c r="B5" s="23" t="s">
        <v>78</v>
      </c>
      <c r="D5" s="24"/>
      <c r="E5" s="25"/>
      <c r="F5" s="26"/>
      <c r="H5" s="17"/>
    </row>
    <row r="6" spans="2:12" s="16" customFormat="1" ht="18.75" customHeight="1" thickBot="1">
      <c r="B6" s="27"/>
      <c r="C6" s="28"/>
      <c r="D6" s="24"/>
      <c r="E6" s="25"/>
      <c r="F6" s="26"/>
      <c r="H6" s="17"/>
    </row>
    <row r="7" spans="2:12" s="16" customFormat="1" ht="18.75" customHeight="1">
      <c r="B7" s="27"/>
      <c r="C7" s="28"/>
      <c r="D7" s="154" t="s">
        <v>93</v>
      </c>
      <c r="E7" s="156" t="s">
        <v>1</v>
      </c>
      <c r="F7" s="156" t="s">
        <v>94</v>
      </c>
      <c r="G7" s="156" t="s">
        <v>95</v>
      </c>
      <c r="H7" s="156" t="s">
        <v>99</v>
      </c>
      <c r="I7" s="164" t="s">
        <v>96</v>
      </c>
      <c r="J7" s="165"/>
      <c r="K7" s="166"/>
      <c r="L7" s="162" t="s">
        <v>100</v>
      </c>
    </row>
    <row r="8" spans="2:12" s="16" customFormat="1" ht="18.75" customHeight="1">
      <c r="B8" s="27"/>
      <c r="C8" s="28"/>
      <c r="D8" s="155"/>
      <c r="E8" s="157"/>
      <c r="F8" s="157"/>
      <c r="G8" s="157"/>
      <c r="H8" s="157"/>
      <c r="I8" s="29" t="s">
        <v>97</v>
      </c>
      <c r="J8" s="29" t="s">
        <v>98</v>
      </c>
      <c r="K8" s="29" t="s">
        <v>101</v>
      </c>
      <c r="L8" s="163"/>
    </row>
    <row r="9" spans="2:12" s="31" customFormat="1" ht="18.75" customHeight="1">
      <c r="B9" s="30"/>
      <c r="D9" s="32" t="s">
        <v>5</v>
      </c>
      <c r="E9" s="33" t="s">
        <v>6</v>
      </c>
      <c r="F9" s="33" t="s">
        <v>7</v>
      </c>
      <c r="G9" s="33" t="s">
        <v>8</v>
      </c>
      <c r="H9" s="33" t="s">
        <v>9</v>
      </c>
      <c r="I9" s="29" t="s">
        <v>10</v>
      </c>
      <c r="J9" s="34" t="s">
        <v>11</v>
      </c>
      <c r="K9" s="35" t="s">
        <v>12</v>
      </c>
      <c r="L9" s="36" t="s">
        <v>13</v>
      </c>
    </row>
    <row r="10" spans="2:12" s="31" customFormat="1" ht="18.75" customHeight="1">
      <c r="B10" s="30"/>
      <c r="D10" s="37"/>
      <c r="E10" s="33"/>
      <c r="F10" s="33"/>
      <c r="G10" s="158" t="s">
        <v>140</v>
      </c>
      <c r="H10" s="159"/>
      <c r="I10" s="29"/>
      <c r="J10" s="34"/>
      <c r="K10" s="35"/>
      <c r="L10" s="36"/>
    </row>
    <row r="11" spans="2:12" ht="36" customHeight="1">
      <c r="D11" s="169" t="s">
        <v>178</v>
      </c>
      <c r="E11" s="135" t="s">
        <v>14</v>
      </c>
      <c r="F11" s="136" t="s">
        <v>187</v>
      </c>
      <c r="G11" s="135" t="s">
        <v>63</v>
      </c>
      <c r="H11" s="135">
        <v>20</v>
      </c>
      <c r="I11" s="39"/>
      <c r="J11" s="40">
        <f>H11*I11</f>
        <v>0</v>
      </c>
      <c r="K11" s="40"/>
      <c r="L11" s="194"/>
    </row>
    <row r="12" spans="2:12" ht="36" customHeight="1">
      <c r="D12" s="170"/>
      <c r="E12" s="135" t="s">
        <v>15</v>
      </c>
      <c r="F12" s="136" t="s">
        <v>188</v>
      </c>
      <c r="G12" s="135" t="s">
        <v>63</v>
      </c>
      <c r="H12" s="135">
        <v>20</v>
      </c>
      <c r="I12" s="39"/>
      <c r="J12" s="40">
        <f>H12*I12</f>
        <v>0</v>
      </c>
      <c r="K12" s="40"/>
      <c r="L12" s="194"/>
    </row>
    <row r="13" spans="2:12">
      <c r="D13" s="41" t="s">
        <v>57</v>
      </c>
      <c r="E13" s="42"/>
      <c r="F13" s="43"/>
      <c r="G13" s="42"/>
      <c r="H13" s="44"/>
      <c r="I13" s="45"/>
      <c r="J13" s="46">
        <f>MIN(35,(SUM(J11:J12)))</f>
        <v>0</v>
      </c>
      <c r="K13" s="46">
        <f>J13</f>
        <v>0</v>
      </c>
      <c r="L13" s="47"/>
    </row>
    <row r="14" spans="2:12">
      <c r="D14" s="169" t="s">
        <v>79</v>
      </c>
      <c r="E14" s="137"/>
      <c r="F14" s="138" t="s">
        <v>107</v>
      </c>
      <c r="G14" s="158" t="s">
        <v>102</v>
      </c>
      <c r="H14" s="159"/>
      <c r="I14" s="195"/>
      <c r="J14" s="50">
        <f>MIN(35,(SUM(J15:J16)))</f>
        <v>0</v>
      </c>
      <c r="K14" s="50"/>
      <c r="L14" s="196"/>
    </row>
    <row r="15" spans="2:12">
      <c r="D15" s="170"/>
      <c r="E15" s="135" t="s">
        <v>15</v>
      </c>
      <c r="F15" s="136" t="s">
        <v>103</v>
      </c>
      <c r="G15" s="135" t="s">
        <v>108</v>
      </c>
      <c r="H15" s="135">
        <v>2</v>
      </c>
      <c r="I15" s="39"/>
      <c r="J15" s="40">
        <f>H15*I15</f>
        <v>0</v>
      </c>
      <c r="K15" s="48"/>
      <c r="L15" s="194"/>
    </row>
    <row r="16" spans="2:12">
      <c r="D16" s="170"/>
      <c r="E16" s="135" t="s">
        <v>16</v>
      </c>
      <c r="F16" s="136" t="s">
        <v>104</v>
      </c>
      <c r="G16" s="135" t="s">
        <v>108</v>
      </c>
      <c r="H16" s="135">
        <v>0.5</v>
      </c>
      <c r="I16" s="39"/>
      <c r="J16" s="40">
        <f>H16*I16</f>
        <v>0</v>
      </c>
      <c r="K16" s="48"/>
      <c r="L16" s="194"/>
    </row>
    <row r="17" spans="4:12" ht="14.25" customHeight="1">
      <c r="D17" s="170"/>
      <c r="E17" s="137"/>
      <c r="F17" s="138" t="s">
        <v>105</v>
      </c>
      <c r="G17" s="158" t="s">
        <v>92</v>
      </c>
      <c r="H17" s="159"/>
      <c r="I17" s="39"/>
      <c r="J17" s="50">
        <f>MIN(2.5,(SUM(J18:J19)))</f>
        <v>0</v>
      </c>
      <c r="K17" s="48"/>
      <c r="L17" s="194"/>
    </row>
    <row r="18" spans="4:12" ht="24.75" customHeight="1">
      <c r="D18" s="170"/>
      <c r="E18" s="135" t="s">
        <v>17</v>
      </c>
      <c r="F18" s="136" t="s">
        <v>106</v>
      </c>
      <c r="G18" s="135" t="s">
        <v>109</v>
      </c>
      <c r="H18" s="135">
        <v>0.75</v>
      </c>
      <c r="I18" s="39"/>
      <c r="J18" s="40">
        <f>H18*I18</f>
        <v>0</v>
      </c>
      <c r="K18" s="48"/>
      <c r="L18" s="194"/>
    </row>
    <row r="19" spans="4:12">
      <c r="D19" s="170"/>
      <c r="E19" s="135" t="s">
        <v>18</v>
      </c>
      <c r="F19" s="136" t="s">
        <v>110</v>
      </c>
      <c r="G19" s="135" t="s">
        <v>109</v>
      </c>
      <c r="H19" s="135">
        <v>0.25</v>
      </c>
      <c r="I19" s="39"/>
      <c r="J19" s="40">
        <f>H19*I19</f>
        <v>0</v>
      </c>
      <c r="K19" s="48"/>
      <c r="L19" s="194"/>
    </row>
    <row r="20" spans="4:12" ht="26">
      <c r="D20" s="170"/>
      <c r="E20" s="137"/>
      <c r="F20" s="138" t="s">
        <v>111</v>
      </c>
      <c r="G20" s="158" t="s">
        <v>112</v>
      </c>
      <c r="H20" s="159"/>
      <c r="I20" s="39"/>
      <c r="J20" s="50">
        <f>MIN(5,(SUM(J21:J22)))</f>
        <v>0</v>
      </c>
      <c r="K20" s="48"/>
      <c r="L20" s="194"/>
    </row>
    <row r="21" spans="4:12" ht="25">
      <c r="D21" s="170"/>
      <c r="E21" s="135" t="s">
        <v>19</v>
      </c>
      <c r="F21" s="136" t="s">
        <v>114</v>
      </c>
      <c r="G21" s="135" t="s">
        <v>194</v>
      </c>
      <c r="H21" s="135">
        <v>2</v>
      </c>
      <c r="I21" s="39"/>
      <c r="J21" s="40">
        <f t="shared" ref="J21:J22" si="0">H21*I21</f>
        <v>0</v>
      </c>
      <c r="K21" s="48"/>
      <c r="L21" s="194"/>
    </row>
    <row r="22" spans="4:12" ht="25">
      <c r="D22" s="170"/>
      <c r="E22" s="135" t="s">
        <v>20</v>
      </c>
      <c r="F22" s="136" t="s">
        <v>115</v>
      </c>
      <c r="G22" s="135" t="s">
        <v>194</v>
      </c>
      <c r="H22" s="135">
        <v>1</v>
      </c>
      <c r="I22" s="39"/>
      <c r="J22" s="40">
        <f t="shared" si="0"/>
        <v>0</v>
      </c>
      <c r="K22" s="48"/>
      <c r="L22" s="194"/>
    </row>
    <row r="23" spans="4:12">
      <c r="D23" s="170"/>
      <c r="E23" s="137"/>
      <c r="F23" s="138" t="s">
        <v>116</v>
      </c>
      <c r="G23" s="160" t="s">
        <v>92</v>
      </c>
      <c r="H23" s="161"/>
      <c r="I23" s="39"/>
      <c r="J23" s="50">
        <f>MIN(2.5,(SUM(J24:J25)))</f>
        <v>0</v>
      </c>
      <c r="K23" s="48"/>
      <c r="L23" s="194"/>
    </row>
    <row r="24" spans="4:12">
      <c r="D24" s="170"/>
      <c r="E24" s="135" t="s">
        <v>21</v>
      </c>
      <c r="F24" s="136" t="s">
        <v>117</v>
      </c>
      <c r="G24" s="135" t="s">
        <v>30</v>
      </c>
      <c r="H24" s="135">
        <v>1</v>
      </c>
      <c r="I24" s="39"/>
      <c r="J24" s="40">
        <f>H24*I24</f>
        <v>0</v>
      </c>
      <c r="K24" s="48"/>
      <c r="L24" s="194"/>
    </row>
    <row r="25" spans="4:12">
      <c r="D25" s="170"/>
      <c r="E25" s="135" t="s">
        <v>22</v>
      </c>
      <c r="F25" s="136" t="s">
        <v>115</v>
      </c>
      <c r="G25" s="135" t="s">
        <v>30</v>
      </c>
      <c r="H25" s="135">
        <v>0.5</v>
      </c>
      <c r="I25" s="39"/>
      <c r="J25" s="40">
        <f>H25*I25</f>
        <v>0</v>
      </c>
      <c r="K25" s="48"/>
      <c r="L25" s="194"/>
    </row>
    <row r="26" spans="4:12">
      <c r="D26" s="170"/>
      <c r="F26" s="138" t="s">
        <v>118</v>
      </c>
      <c r="G26" s="160" t="s">
        <v>112</v>
      </c>
      <c r="H26" s="161"/>
      <c r="I26" s="39"/>
      <c r="J26" s="50">
        <f>MIN(10,(SUM(J27:J28)))</f>
        <v>0</v>
      </c>
      <c r="K26" s="48"/>
      <c r="L26" s="194"/>
    </row>
    <row r="27" spans="4:12">
      <c r="D27" s="170"/>
      <c r="E27" s="135" t="s">
        <v>23</v>
      </c>
      <c r="F27" s="136" t="s">
        <v>119</v>
      </c>
      <c r="G27" s="135" t="s">
        <v>65</v>
      </c>
      <c r="H27" s="135">
        <v>1</v>
      </c>
      <c r="I27" s="39"/>
      <c r="J27" s="40">
        <f t="shared" ref="J27:J28" si="1">H27*I27</f>
        <v>0</v>
      </c>
      <c r="K27" s="48"/>
      <c r="L27" s="194"/>
    </row>
    <row r="28" spans="4:12">
      <c r="D28" s="171"/>
      <c r="E28" s="135" t="s">
        <v>24</v>
      </c>
      <c r="F28" s="136" t="s">
        <v>120</v>
      </c>
      <c r="G28" s="135" t="s">
        <v>66</v>
      </c>
      <c r="H28" s="135">
        <v>0.5</v>
      </c>
      <c r="I28" s="39"/>
      <c r="J28" s="40">
        <f t="shared" si="1"/>
        <v>0</v>
      </c>
      <c r="K28" s="48"/>
      <c r="L28" s="194"/>
    </row>
    <row r="29" spans="4:12">
      <c r="D29" s="41" t="s">
        <v>33</v>
      </c>
      <c r="E29" s="51"/>
      <c r="F29" s="43"/>
      <c r="G29" s="51"/>
      <c r="H29" s="51"/>
      <c r="I29" s="45"/>
      <c r="J29" s="46">
        <f>J14+J17+J20+J23+J26</f>
        <v>0</v>
      </c>
      <c r="K29" s="46">
        <f>J29</f>
        <v>0</v>
      </c>
      <c r="L29" s="47"/>
    </row>
    <row r="30" spans="4:12" ht="15" customHeight="1">
      <c r="D30" s="169" t="s">
        <v>193</v>
      </c>
      <c r="E30" s="48"/>
      <c r="F30" s="48"/>
      <c r="G30" s="158" t="s">
        <v>88</v>
      </c>
      <c r="H30" s="159"/>
      <c r="I30" s="39"/>
      <c r="J30" s="40"/>
      <c r="K30" s="48"/>
      <c r="L30" s="194"/>
    </row>
    <row r="31" spans="4:12">
      <c r="D31" s="170"/>
      <c r="E31" s="135" t="s">
        <v>23</v>
      </c>
      <c r="F31" s="136" t="s">
        <v>121</v>
      </c>
      <c r="G31" s="135" t="s">
        <v>91</v>
      </c>
      <c r="H31" s="135">
        <v>2</v>
      </c>
      <c r="I31" s="39"/>
      <c r="J31" s="40">
        <f>H31*I31</f>
        <v>0</v>
      </c>
      <c r="K31" s="48"/>
      <c r="L31" s="194"/>
    </row>
    <row r="32" spans="4:12" ht="18.75" customHeight="1">
      <c r="D32" s="171"/>
      <c r="E32" s="135" t="s">
        <v>24</v>
      </c>
      <c r="F32" s="136" t="s">
        <v>122</v>
      </c>
      <c r="G32" s="135" t="s">
        <v>91</v>
      </c>
      <c r="H32" s="135">
        <v>1</v>
      </c>
      <c r="I32" s="39"/>
      <c r="J32" s="40">
        <f>H32*I32</f>
        <v>0</v>
      </c>
      <c r="K32" s="48"/>
      <c r="L32" s="194"/>
    </row>
    <row r="33" spans="4:12" ht="25.5" customHeight="1">
      <c r="D33" s="41" t="s">
        <v>33</v>
      </c>
      <c r="E33" s="51"/>
      <c r="F33" s="43"/>
      <c r="G33" s="51"/>
      <c r="H33" s="51"/>
      <c r="I33" s="45"/>
      <c r="J33" s="46">
        <f>MIN(4,(SUM(J31:J32)))</f>
        <v>0</v>
      </c>
      <c r="K33" s="46">
        <f>J33</f>
        <v>0</v>
      </c>
      <c r="L33" s="47"/>
    </row>
    <row r="34" spans="4:12" ht="26">
      <c r="D34" s="173" t="s">
        <v>80</v>
      </c>
      <c r="E34" s="135"/>
      <c r="F34" s="138" t="s">
        <v>123</v>
      </c>
      <c r="G34" s="158" t="s">
        <v>195</v>
      </c>
      <c r="H34" s="159"/>
      <c r="I34" s="39"/>
      <c r="J34" s="50">
        <f>MIN(2.5,(SUM(J35:J36)))</f>
        <v>0</v>
      </c>
      <c r="K34" s="48"/>
      <c r="L34" s="194"/>
    </row>
    <row r="35" spans="4:12">
      <c r="D35" s="173"/>
      <c r="E35" s="135" t="s">
        <v>25</v>
      </c>
      <c r="F35" s="136" t="s">
        <v>124</v>
      </c>
      <c r="G35" s="135" t="s">
        <v>90</v>
      </c>
      <c r="H35" s="135">
        <v>1</v>
      </c>
      <c r="I35" s="39"/>
      <c r="J35" s="40">
        <f>H35*I35</f>
        <v>0</v>
      </c>
      <c r="K35" s="48"/>
      <c r="L35" s="194"/>
    </row>
    <row r="36" spans="4:12">
      <c r="D36" s="173"/>
      <c r="E36" s="135" t="s">
        <v>26</v>
      </c>
      <c r="F36" s="136" t="s">
        <v>125</v>
      </c>
      <c r="G36" s="135" t="s">
        <v>90</v>
      </c>
      <c r="H36" s="135">
        <v>0.5</v>
      </c>
      <c r="I36" s="39"/>
      <c r="J36" s="40">
        <f t="shared" ref="J36:J39" si="2">H36*I36</f>
        <v>0</v>
      </c>
      <c r="K36" s="48"/>
      <c r="L36" s="194"/>
    </row>
    <row r="37" spans="4:12">
      <c r="D37" s="173"/>
      <c r="E37" s="137"/>
      <c r="F37" s="138" t="s">
        <v>165</v>
      </c>
      <c r="G37" s="158" t="s">
        <v>89</v>
      </c>
      <c r="H37" s="159"/>
      <c r="I37" s="39"/>
      <c r="J37" s="50">
        <f>MIN(0.5,(SUM(J38:J39)))</f>
        <v>0</v>
      </c>
      <c r="K37" s="48"/>
      <c r="L37" s="194"/>
    </row>
    <row r="38" spans="4:12">
      <c r="D38" s="173"/>
      <c r="E38" s="135" t="s">
        <v>27</v>
      </c>
      <c r="F38" s="136" t="s">
        <v>126</v>
      </c>
      <c r="G38" s="135" t="s">
        <v>90</v>
      </c>
      <c r="H38" s="135">
        <v>0.25</v>
      </c>
      <c r="I38" s="39"/>
      <c r="J38" s="40">
        <f t="shared" si="2"/>
        <v>0</v>
      </c>
      <c r="K38" s="48"/>
      <c r="L38" s="194"/>
    </row>
    <row r="39" spans="4:12" ht="15.75" customHeight="1">
      <c r="D39" s="174"/>
      <c r="E39" s="135" t="s">
        <v>28</v>
      </c>
      <c r="F39" s="136" t="s">
        <v>125</v>
      </c>
      <c r="G39" s="135" t="s">
        <v>90</v>
      </c>
      <c r="H39" s="135">
        <v>0.1</v>
      </c>
      <c r="I39" s="39"/>
      <c r="J39" s="40">
        <f t="shared" si="2"/>
        <v>0</v>
      </c>
      <c r="K39" s="48"/>
      <c r="L39" s="194"/>
    </row>
    <row r="40" spans="4:12">
      <c r="D40" s="41" t="s">
        <v>33</v>
      </c>
      <c r="E40" s="51"/>
      <c r="F40" s="43"/>
      <c r="G40" s="51"/>
      <c r="H40" s="51"/>
      <c r="I40" s="52"/>
      <c r="J40" s="53">
        <f>J34+J37</f>
        <v>0</v>
      </c>
      <c r="K40" s="53">
        <f>J40</f>
        <v>0</v>
      </c>
      <c r="L40" s="54"/>
    </row>
    <row r="41" spans="4:12" ht="15" customHeight="1">
      <c r="D41" s="172" t="s">
        <v>81</v>
      </c>
      <c r="E41" s="139"/>
      <c r="F41" s="138"/>
      <c r="G41" s="158" t="s">
        <v>88</v>
      </c>
      <c r="H41" s="159"/>
      <c r="I41" s="39"/>
      <c r="J41" s="40"/>
      <c r="K41" s="48"/>
      <c r="L41" s="194"/>
    </row>
    <row r="42" spans="4:12" ht="27.75" customHeight="1">
      <c r="D42" s="173"/>
      <c r="E42" s="135" t="s">
        <v>29</v>
      </c>
      <c r="F42" s="136" t="s">
        <v>82</v>
      </c>
      <c r="G42" s="135" t="s">
        <v>83</v>
      </c>
      <c r="H42" s="135">
        <v>1</v>
      </c>
      <c r="I42" s="39"/>
      <c r="J42" s="40">
        <f>H42*I42</f>
        <v>0</v>
      </c>
      <c r="K42" s="48"/>
      <c r="L42" s="194"/>
    </row>
    <row r="43" spans="4:12" ht="15" customHeight="1">
      <c r="D43" s="173"/>
      <c r="E43" s="135" t="s">
        <v>31</v>
      </c>
      <c r="F43" s="136" t="s">
        <v>84</v>
      </c>
      <c r="G43" s="135" t="s">
        <v>83</v>
      </c>
      <c r="H43" s="135">
        <v>0.25</v>
      </c>
      <c r="I43" s="39"/>
      <c r="J43" s="40">
        <f t="shared" ref="J43:J45" si="3">H43*I43</f>
        <v>0</v>
      </c>
      <c r="K43" s="48"/>
      <c r="L43" s="194"/>
    </row>
    <row r="44" spans="4:12">
      <c r="D44" s="173"/>
      <c r="E44" s="135" t="s">
        <v>32</v>
      </c>
      <c r="F44" s="136" t="s">
        <v>85</v>
      </c>
      <c r="G44" s="135" t="s">
        <v>87</v>
      </c>
      <c r="H44" s="135">
        <v>1</v>
      </c>
      <c r="I44" s="39"/>
      <c r="J44" s="40">
        <f t="shared" si="3"/>
        <v>0</v>
      </c>
      <c r="K44" s="50"/>
      <c r="L44" s="197"/>
    </row>
    <row r="45" spans="4:12">
      <c r="D45" s="174"/>
      <c r="E45" s="135" t="s">
        <v>64</v>
      </c>
      <c r="F45" s="136" t="s">
        <v>86</v>
      </c>
      <c r="G45" s="135" t="s">
        <v>87</v>
      </c>
      <c r="H45" s="135">
        <v>0.5</v>
      </c>
      <c r="I45" s="39"/>
      <c r="J45" s="40">
        <f t="shared" si="3"/>
        <v>0</v>
      </c>
      <c r="K45" s="48"/>
      <c r="L45" s="194"/>
    </row>
    <row r="46" spans="4:12" ht="14.5" thickBot="1">
      <c r="D46" s="55" t="s">
        <v>33</v>
      </c>
      <c r="E46" s="56"/>
      <c r="F46" s="56"/>
      <c r="G46" s="56"/>
      <c r="H46" s="56"/>
      <c r="I46" s="56"/>
      <c r="J46" s="57">
        <f>MIN(3,(SUM(J42:J45)))</f>
        <v>0</v>
      </c>
      <c r="K46" s="57">
        <f>J46</f>
        <v>0</v>
      </c>
      <c r="L46" s="58"/>
    </row>
    <row r="47" spans="4:12" ht="14.5" thickBot="1">
      <c r="D47" s="20"/>
      <c r="E47" s="19"/>
      <c r="F47" s="20"/>
      <c r="G47" s="21"/>
      <c r="H47" s="59"/>
      <c r="I47" s="20"/>
      <c r="J47" s="18"/>
      <c r="K47" s="60"/>
      <c r="L47" s="17"/>
    </row>
    <row r="48" spans="4:12" ht="16.5" thickTop="1" thickBot="1">
      <c r="D48" s="17"/>
      <c r="E48" s="19"/>
      <c r="F48" s="167" t="s">
        <v>197</v>
      </c>
      <c r="G48" s="167"/>
      <c r="H48" s="168"/>
      <c r="I48" s="62"/>
      <c r="J48" s="63">
        <f>SUM(J13+J29+J33+J40+J46)</f>
        <v>0</v>
      </c>
      <c r="K48" s="64">
        <f>SUM(K13+K29+K33+K40+K46)</f>
        <v>0</v>
      </c>
      <c r="L48" s="65"/>
    </row>
    <row r="49" ht="14.5" thickTop="1"/>
    <row r="50" ht="16.5" customHeight="1"/>
  </sheetData>
  <sheetProtection password="8991" sheet="1" selectLockedCells="1"/>
  <protectedRanges>
    <protectedRange sqref="L11:L46" name="Intervalo9"/>
    <protectedRange sqref="I45" name="Intervalo4"/>
    <protectedRange sqref="I41:I43" name="Intervalo3"/>
    <protectedRange sqref="I15:I39" name="Intervalo2"/>
    <protectedRange sqref="I11:I13" name="Intervalo1"/>
  </protectedRanges>
  <mergeCells count="27">
    <mergeCell ref="D30:D32"/>
    <mergeCell ref="D41:D45"/>
    <mergeCell ref="D34:D39"/>
    <mergeCell ref="D11:D12"/>
    <mergeCell ref="G37:H37"/>
    <mergeCell ref="D14:D28"/>
    <mergeCell ref="F48:H48"/>
    <mergeCell ref="G14:H14"/>
    <mergeCell ref="G17:H17"/>
    <mergeCell ref="G20:H20"/>
    <mergeCell ref="G23:H23"/>
    <mergeCell ref="G30:H30"/>
    <mergeCell ref="G34:H34"/>
    <mergeCell ref="G41:H41"/>
    <mergeCell ref="G10:H10"/>
    <mergeCell ref="G26:H26"/>
    <mergeCell ref="H7:H8"/>
    <mergeCell ref="L7:L8"/>
    <mergeCell ref="I7:K7"/>
    <mergeCell ref="B1:H1"/>
    <mergeCell ref="B2:F2"/>
    <mergeCell ref="B3:C3"/>
    <mergeCell ref="D3:F3"/>
    <mergeCell ref="D7:D8"/>
    <mergeCell ref="E7:E8"/>
    <mergeCell ref="F7:F8"/>
    <mergeCell ref="G7:G8"/>
  </mergeCells>
  <pageMargins left="0.7" right="0.7" top="0.75" bottom="0.75" header="0.3" footer="0.3"/>
  <pageSetup paperSize="9" scale="31" orientation="landscape" r:id="rId1"/>
  <ignoredErrors>
    <ignoredError sqref="J17 J20 J23 J2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0"/>
  <sheetViews>
    <sheetView showGridLines="0" topLeftCell="G1" zoomScale="80" zoomScaleNormal="80" zoomScaleSheetLayoutView="90" workbookViewId="0">
      <selection activeCell="L33" activeCellId="11" sqref="I10:I11 L10:L11 I13:I15 L13:L15 L17:L20 I17:I20 I22:I27 L22:L27 L29:L31 I29:I31 I33:I37 L33:L37"/>
    </sheetView>
  </sheetViews>
  <sheetFormatPr defaultColWidth="8.81640625" defaultRowHeight="14"/>
  <cols>
    <col min="1" max="1" width="24.453125" style="38" customWidth="1"/>
    <col min="2" max="2" width="16.1796875" style="38" customWidth="1"/>
    <col min="3" max="3" width="8.81640625" style="38"/>
    <col min="4" max="4" width="32.453125" style="38" customWidth="1"/>
    <col min="5" max="5" width="9.453125" style="38" customWidth="1"/>
    <col min="6" max="6" width="94" style="38" customWidth="1"/>
    <col min="7" max="7" width="26.453125" style="38" customWidth="1"/>
    <col min="8" max="8" width="24.453125" style="38" customWidth="1"/>
    <col min="9" max="9" width="36.453125" style="38" customWidth="1"/>
    <col min="10" max="10" width="24.453125" style="38" customWidth="1"/>
    <col min="11" max="11" width="30.453125" style="38" customWidth="1"/>
    <col min="12" max="12" width="96.453125" style="38" customWidth="1"/>
    <col min="13" max="16384" width="8.81640625" style="38"/>
  </cols>
  <sheetData>
    <row r="1" spans="2:12" s="16" customFormat="1" ht="37.5" customHeight="1">
      <c r="B1" s="147" t="str">
        <f>Identification!B1</f>
        <v>APPLICATION FORM FOR THE RECRUITMENT OF A ADJUNT TEACHER FOR THE DISCIPLINARY AREA OF ENVIRONMENTAL HEALTH</v>
      </c>
      <c r="C1" s="148"/>
      <c r="D1" s="148"/>
      <c r="E1" s="148"/>
      <c r="F1" s="148"/>
      <c r="G1" s="148"/>
      <c r="H1" s="148"/>
    </row>
    <row r="2" spans="2:12" s="16" customFormat="1" ht="6.75" customHeight="1">
      <c r="B2" s="149"/>
      <c r="C2" s="148"/>
      <c r="D2" s="148"/>
      <c r="E2" s="148"/>
      <c r="F2" s="148"/>
      <c r="G2" s="148"/>
    </row>
    <row r="3" spans="2:12" s="16" customFormat="1" ht="46" customHeight="1" thickBot="1">
      <c r="B3" s="142" t="s">
        <v>68</v>
      </c>
      <c r="C3" s="152">
        <f>Identification!C7</f>
        <v>0</v>
      </c>
      <c r="D3" s="153"/>
      <c r="E3" s="153"/>
      <c r="F3" s="153"/>
      <c r="G3" s="153"/>
    </row>
    <row r="4" spans="2:12" s="16" customFormat="1" ht="12" customHeight="1">
      <c r="B4" s="17"/>
      <c r="C4" s="20"/>
      <c r="D4" s="21"/>
      <c r="E4" s="22"/>
      <c r="F4" s="17"/>
      <c r="G4" s="17"/>
    </row>
    <row r="5" spans="2:12" s="16" customFormat="1" ht="18.75" customHeight="1">
      <c r="B5" s="23" t="s">
        <v>127</v>
      </c>
      <c r="D5" s="24"/>
      <c r="E5" s="25"/>
      <c r="F5" s="26"/>
      <c r="G5" s="66"/>
    </row>
    <row r="6" spans="2:12" s="16" customFormat="1" ht="18.75" customHeight="1" thickBot="1">
      <c r="B6" s="27"/>
      <c r="C6" s="28"/>
      <c r="D6" s="24"/>
      <c r="E6" s="25"/>
      <c r="F6" s="26"/>
      <c r="G6" s="26"/>
    </row>
    <row r="7" spans="2:12" s="16" customFormat="1" ht="18.75" customHeight="1">
      <c r="B7" s="27"/>
      <c r="C7" s="28"/>
      <c r="D7" s="179" t="s">
        <v>93</v>
      </c>
      <c r="E7" s="181" t="s">
        <v>1</v>
      </c>
      <c r="F7" s="177" t="s">
        <v>94</v>
      </c>
      <c r="G7" s="181" t="s">
        <v>3</v>
      </c>
      <c r="H7" s="177" t="s">
        <v>4</v>
      </c>
      <c r="I7" s="164" t="s">
        <v>96</v>
      </c>
      <c r="J7" s="165"/>
      <c r="K7" s="166"/>
      <c r="L7" s="67" t="s">
        <v>100</v>
      </c>
    </row>
    <row r="8" spans="2:12" s="16" customFormat="1" ht="18.75" customHeight="1">
      <c r="B8" s="27"/>
      <c r="C8" s="28"/>
      <c r="D8" s="180"/>
      <c r="E8" s="182"/>
      <c r="F8" s="178"/>
      <c r="G8" s="182"/>
      <c r="H8" s="178"/>
      <c r="I8" s="29" t="s">
        <v>97</v>
      </c>
      <c r="J8" s="29" t="s">
        <v>98</v>
      </c>
      <c r="K8" s="68" t="s">
        <v>101</v>
      </c>
      <c r="L8" s="69"/>
    </row>
    <row r="9" spans="2:12" s="16" customFormat="1" ht="18.75" customHeight="1">
      <c r="B9" s="27"/>
      <c r="C9" s="28"/>
      <c r="D9" s="32" t="s">
        <v>5</v>
      </c>
      <c r="E9" s="33" t="s">
        <v>6</v>
      </c>
      <c r="F9" s="33" t="s">
        <v>7</v>
      </c>
      <c r="G9" s="33" t="s">
        <v>8</v>
      </c>
      <c r="H9" s="33" t="s">
        <v>9</v>
      </c>
      <c r="I9" s="29" t="s">
        <v>10</v>
      </c>
      <c r="J9" s="29" t="s">
        <v>11</v>
      </c>
      <c r="K9" s="35" t="s">
        <v>12</v>
      </c>
      <c r="L9" s="70" t="s">
        <v>13</v>
      </c>
    </row>
    <row r="10" spans="2:12" ht="15" customHeight="1">
      <c r="D10" s="172" t="s">
        <v>128</v>
      </c>
      <c r="E10" s="140"/>
      <c r="F10" s="141"/>
      <c r="G10" s="175" t="s">
        <v>139</v>
      </c>
      <c r="H10" s="176"/>
      <c r="I10" s="72"/>
      <c r="J10" s="71"/>
      <c r="K10" s="71"/>
      <c r="L10" s="198"/>
    </row>
    <row r="11" spans="2:12">
      <c r="D11" s="174"/>
      <c r="E11" s="140" t="s">
        <v>35</v>
      </c>
      <c r="F11" s="141" t="s">
        <v>172</v>
      </c>
      <c r="G11" s="140" t="s">
        <v>138</v>
      </c>
      <c r="H11" s="140">
        <v>1</v>
      </c>
      <c r="I11" s="72"/>
      <c r="J11" s="71">
        <f>(H11*I11)</f>
        <v>0</v>
      </c>
      <c r="K11" s="71"/>
      <c r="L11" s="198"/>
    </row>
    <row r="12" spans="2:12">
      <c r="D12" s="73" t="s">
        <v>33</v>
      </c>
      <c r="E12" s="74"/>
      <c r="F12" s="75"/>
      <c r="G12" s="74"/>
      <c r="H12" s="74"/>
      <c r="I12" s="76"/>
      <c r="J12" s="77">
        <f>MIN(25,(SUM(J11)))</f>
        <v>0</v>
      </c>
      <c r="K12" s="77">
        <f>J12</f>
        <v>0</v>
      </c>
      <c r="L12" s="78"/>
    </row>
    <row r="13" spans="2:12" ht="15" customHeight="1">
      <c r="D13" s="172" t="s">
        <v>129</v>
      </c>
      <c r="E13" s="79"/>
      <c r="F13" s="80"/>
      <c r="G13" s="175" t="s">
        <v>140</v>
      </c>
      <c r="H13" s="176"/>
      <c r="I13" s="72"/>
      <c r="J13" s="71"/>
      <c r="K13" s="71"/>
      <c r="L13" s="198"/>
    </row>
    <row r="14" spans="2:12" ht="15" customHeight="1">
      <c r="D14" s="173"/>
      <c r="E14" s="140" t="s">
        <v>36</v>
      </c>
      <c r="F14" s="136" t="s">
        <v>190</v>
      </c>
      <c r="G14" s="140" t="s">
        <v>141</v>
      </c>
      <c r="H14" s="140">
        <v>0.5</v>
      </c>
      <c r="I14" s="72"/>
      <c r="J14" s="71">
        <f>H14*I14</f>
        <v>0</v>
      </c>
      <c r="K14" s="71"/>
      <c r="L14" s="198"/>
    </row>
    <row r="15" spans="2:12" ht="15" customHeight="1">
      <c r="D15" s="174"/>
      <c r="E15" s="140" t="s">
        <v>37</v>
      </c>
      <c r="F15" s="141" t="s">
        <v>196</v>
      </c>
      <c r="G15" s="140" t="s">
        <v>141</v>
      </c>
      <c r="H15" s="140">
        <v>1.5</v>
      </c>
      <c r="I15" s="72"/>
      <c r="J15" s="71">
        <f>H15*I15</f>
        <v>0</v>
      </c>
      <c r="K15" s="71"/>
      <c r="L15" s="198"/>
    </row>
    <row r="16" spans="2:12" ht="15" customHeight="1">
      <c r="D16" s="73" t="s">
        <v>33</v>
      </c>
      <c r="E16" s="74"/>
      <c r="F16" s="81"/>
      <c r="G16" s="74"/>
      <c r="H16" s="74"/>
      <c r="I16" s="76"/>
      <c r="J16" s="77">
        <f>MIN(40,(SUM(J14:J15)))</f>
        <v>0</v>
      </c>
      <c r="K16" s="77">
        <f>J16</f>
        <v>0</v>
      </c>
      <c r="L16" s="78"/>
    </row>
    <row r="17" spans="4:12" ht="15" customHeight="1">
      <c r="D17" s="172" t="s">
        <v>130</v>
      </c>
      <c r="E17" s="79"/>
      <c r="F17" s="80"/>
      <c r="G17" s="175" t="s">
        <v>142</v>
      </c>
      <c r="H17" s="176"/>
      <c r="I17" s="72"/>
      <c r="J17" s="71"/>
      <c r="K17" s="71"/>
      <c r="L17" s="198"/>
    </row>
    <row r="18" spans="4:12">
      <c r="D18" s="173"/>
      <c r="E18" s="140" t="s">
        <v>38</v>
      </c>
      <c r="F18" s="136" t="s">
        <v>184</v>
      </c>
      <c r="G18" s="140" t="s">
        <v>141</v>
      </c>
      <c r="H18" s="140">
        <v>1</v>
      </c>
      <c r="I18" s="72"/>
      <c r="J18" s="71">
        <f>H18*I18</f>
        <v>0</v>
      </c>
      <c r="K18" s="71"/>
      <c r="L18" s="198"/>
    </row>
    <row r="19" spans="4:12" ht="15" customHeight="1">
      <c r="D19" s="173"/>
      <c r="E19" s="140" t="s">
        <v>39</v>
      </c>
      <c r="F19" s="136" t="s">
        <v>185</v>
      </c>
      <c r="G19" s="140" t="s">
        <v>141</v>
      </c>
      <c r="H19" s="140">
        <v>0.3</v>
      </c>
      <c r="I19" s="72"/>
      <c r="J19" s="71">
        <f t="shared" ref="J19:J20" si="0">H19*I19</f>
        <v>0</v>
      </c>
      <c r="K19" s="71"/>
      <c r="L19" s="198"/>
    </row>
    <row r="20" spans="4:12">
      <c r="D20" s="174"/>
      <c r="E20" s="140" t="s">
        <v>40</v>
      </c>
      <c r="F20" s="136" t="s">
        <v>186</v>
      </c>
      <c r="G20" s="140" t="s">
        <v>141</v>
      </c>
      <c r="H20" s="140">
        <v>0.75</v>
      </c>
      <c r="I20" s="72"/>
      <c r="J20" s="71">
        <f t="shared" si="0"/>
        <v>0</v>
      </c>
      <c r="K20" s="71"/>
      <c r="L20" s="198"/>
    </row>
    <row r="21" spans="4:12">
      <c r="D21" s="73" t="s">
        <v>33</v>
      </c>
      <c r="E21" s="81"/>
      <c r="F21" s="81"/>
      <c r="G21" s="81"/>
      <c r="H21" s="81"/>
      <c r="I21" s="82"/>
      <c r="J21" s="77">
        <f>MIN(15,(SUM(J18:J20)))</f>
        <v>0</v>
      </c>
      <c r="K21" s="77">
        <f>J21</f>
        <v>0</v>
      </c>
      <c r="L21" s="83"/>
    </row>
    <row r="22" spans="4:12">
      <c r="D22" s="172" t="s">
        <v>166</v>
      </c>
      <c r="E22" s="79"/>
      <c r="F22" s="80"/>
      <c r="G22" s="175" t="s">
        <v>191</v>
      </c>
      <c r="H22" s="176"/>
      <c r="I22" s="72"/>
      <c r="J22" s="71"/>
      <c r="K22" s="71"/>
      <c r="L22" s="198"/>
    </row>
    <row r="23" spans="4:12">
      <c r="D23" s="173"/>
      <c r="E23" s="140" t="s">
        <v>41</v>
      </c>
      <c r="F23" s="136" t="s">
        <v>192</v>
      </c>
      <c r="G23" s="140" t="s">
        <v>143</v>
      </c>
      <c r="H23" s="140">
        <v>0.3</v>
      </c>
      <c r="I23" s="72"/>
      <c r="J23" s="71">
        <f>H23*I23</f>
        <v>0</v>
      </c>
      <c r="K23" s="71"/>
      <c r="L23" s="198"/>
    </row>
    <row r="24" spans="4:12">
      <c r="D24" s="173"/>
      <c r="E24" s="140" t="s">
        <v>43</v>
      </c>
      <c r="F24" s="136" t="s">
        <v>167</v>
      </c>
      <c r="G24" s="140" t="s">
        <v>42</v>
      </c>
      <c r="H24" s="140">
        <v>0.5</v>
      </c>
      <c r="I24" s="72"/>
      <c r="J24" s="71">
        <f t="shared" ref="J24:J27" si="1">H24*I24</f>
        <v>0</v>
      </c>
      <c r="K24" s="71"/>
      <c r="L24" s="198"/>
    </row>
    <row r="25" spans="4:12" ht="24" customHeight="1">
      <c r="D25" s="173"/>
      <c r="E25" s="140" t="s">
        <v>44</v>
      </c>
      <c r="F25" s="136" t="s">
        <v>168</v>
      </c>
      <c r="G25" s="140" t="s">
        <v>143</v>
      </c>
      <c r="H25" s="140">
        <v>0.4</v>
      </c>
      <c r="I25" s="72"/>
      <c r="J25" s="71">
        <f t="shared" si="1"/>
        <v>0</v>
      </c>
      <c r="K25" s="71"/>
      <c r="L25" s="198"/>
    </row>
    <row r="26" spans="4:12" ht="25">
      <c r="D26" s="173"/>
      <c r="E26" s="140" t="s">
        <v>45</v>
      </c>
      <c r="F26" s="136" t="s">
        <v>169</v>
      </c>
      <c r="G26" s="140" t="s">
        <v>143</v>
      </c>
      <c r="H26" s="140">
        <v>0.3</v>
      </c>
      <c r="I26" s="72"/>
      <c r="J26" s="71">
        <f t="shared" si="1"/>
        <v>0</v>
      </c>
      <c r="K26" s="71"/>
      <c r="L26" s="198"/>
    </row>
    <row r="27" spans="4:12">
      <c r="D27" s="174"/>
      <c r="E27" s="140" t="s">
        <v>46</v>
      </c>
      <c r="F27" s="136" t="s">
        <v>170</v>
      </c>
      <c r="G27" s="140" t="s">
        <v>171</v>
      </c>
      <c r="H27" s="140">
        <v>3</v>
      </c>
      <c r="I27" s="72"/>
      <c r="J27" s="71">
        <f t="shared" si="1"/>
        <v>0</v>
      </c>
      <c r="K27" s="71"/>
      <c r="L27" s="198"/>
    </row>
    <row r="28" spans="4:12">
      <c r="D28" s="73" t="s">
        <v>33</v>
      </c>
      <c r="E28" s="74"/>
      <c r="F28" s="81"/>
      <c r="G28" s="74"/>
      <c r="H28" s="74"/>
      <c r="I28" s="76"/>
      <c r="J28" s="77">
        <f>MIN(5,(SUM(J23:J27)))</f>
        <v>0</v>
      </c>
      <c r="K28" s="77">
        <f>J28</f>
        <v>0</v>
      </c>
      <c r="L28" s="78"/>
    </row>
    <row r="29" spans="4:12" ht="15" customHeight="1">
      <c r="D29" s="172" t="s">
        <v>131</v>
      </c>
      <c r="E29" s="139"/>
      <c r="F29" s="138"/>
      <c r="G29" s="158" t="s">
        <v>113</v>
      </c>
      <c r="H29" s="159"/>
      <c r="I29" s="72"/>
      <c r="J29" s="71"/>
      <c r="K29" s="71"/>
      <c r="L29" s="198"/>
    </row>
    <row r="30" spans="4:12">
      <c r="D30" s="173"/>
      <c r="E30" s="135" t="s">
        <v>47</v>
      </c>
      <c r="F30" s="136" t="s">
        <v>133</v>
      </c>
      <c r="G30" s="135" t="s">
        <v>144</v>
      </c>
      <c r="H30" s="135">
        <v>3</v>
      </c>
      <c r="I30" s="72"/>
      <c r="J30" s="71">
        <f>H30*I30</f>
        <v>0</v>
      </c>
      <c r="K30" s="71"/>
      <c r="L30" s="198"/>
    </row>
    <row r="31" spans="4:12">
      <c r="D31" s="174"/>
      <c r="E31" s="135" t="s">
        <v>58</v>
      </c>
      <c r="F31" s="136" t="s">
        <v>179</v>
      </c>
      <c r="G31" s="135" t="s">
        <v>180</v>
      </c>
      <c r="H31" s="135">
        <v>1</v>
      </c>
      <c r="I31" s="72"/>
      <c r="J31" s="71">
        <f>H31*I31</f>
        <v>0</v>
      </c>
      <c r="K31" s="71"/>
      <c r="L31" s="198"/>
    </row>
    <row r="32" spans="4:12">
      <c r="D32" s="84" t="s">
        <v>33</v>
      </c>
      <c r="E32" s="51"/>
      <c r="F32" s="43"/>
      <c r="G32" s="51"/>
      <c r="H32" s="51"/>
      <c r="I32" s="76"/>
      <c r="J32" s="77">
        <f>MIN(10,(SUM(J30:J31)))</f>
        <v>0</v>
      </c>
      <c r="K32" s="77">
        <f>J32</f>
        <v>0</v>
      </c>
      <c r="L32" s="78"/>
    </row>
    <row r="33" spans="4:25" ht="15" customHeight="1">
      <c r="D33" s="172" t="s">
        <v>132</v>
      </c>
      <c r="E33" s="139"/>
      <c r="F33" s="138"/>
      <c r="G33" s="158" t="s">
        <v>88</v>
      </c>
      <c r="H33" s="159"/>
      <c r="I33" s="72"/>
      <c r="J33" s="71"/>
      <c r="K33" s="71"/>
      <c r="L33" s="198"/>
    </row>
    <row r="34" spans="4:25">
      <c r="D34" s="173"/>
      <c r="E34" s="135" t="s">
        <v>59</v>
      </c>
      <c r="F34" s="136" t="s">
        <v>134</v>
      </c>
      <c r="G34" s="135" t="s">
        <v>145</v>
      </c>
      <c r="H34" s="135">
        <v>1.75</v>
      </c>
      <c r="I34" s="72"/>
      <c r="J34" s="71">
        <f>H34*I34</f>
        <v>0</v>
      </c>
      <c r="K34" s="71"/>
      <c r="L34" s="198"/>
    </row>
    <row r="35" spans="4:25">
      <c r="D35" s="173"/>
      <c r="E35" s="135" t="s">
        <v>60</v>
      </c>
      <c r="F35" s="136" t="s">
        <v>135</v>
      </c>
      <c r="G35" s="135" t="s">
        <v>145</v>
      </c>
      <c r="H35" s="135">
        <v>0.5</v>
      </c>
      <c r="I35" s="72"/>
      <c r="J35" s="71">
        <f t="shared" ref="J35:J37" si="2">H35*I35</f>
        <v>0</v>
      </c>
      <c r="K35" s="71"/>
      <c r="L35" s="198"/>
    </row>
    <row r="36" spans="4:25">
      <c r="D36" s="173"/>
      <c r="E36" s="135" t="s">
        <v>61</v>
      </c>
      <c r="F36" s="136" t="s">
        <v>136</v>
      </c>
      <c r="G36" s="135" t="s">
        <v>145</v>
      </c>
      <c r="H36" s="135">
        <v>0.25</v>
      </c>
      <c r="I36" s="72"/>
      <c r="J36" s="71">
        <f t="shared" si="2"/>
        <v>0</v>
      </c>
      <c r="K36" s="71"/>
      <c r="L36" s="198"/>
    </row>
    <row r="37" spans="4:25">
      <c r="D37" s="174"/>
      <c r="E37" s="135" t="s">
        <v>62</v>
      </c>
      <c r="F37" s="136" t="s">
        <v>137</v>
      </c>
      <c r="G37" s="135" t="s">
        <v>145</v>
      </c>
      <c r="H37" s="135">
        <v>1.5</v>
      </c>
      <c r="I37" s="72"/>
      <c r="J37" s="71">
        <f t="shared" si="2"/>
        <v>0</v>
      </c>
      <c r="K37" s="71"/>
      <c r="L37" s="198"/>
    </row>
    <row r="38" spans="4:25" ht="14.5" thickBot="1">
      <c r="D38" s="55" t="s">
        <v>33</v>
      </c>
      <c r="E38" s="85"/>
      <c r="F38" s="86"/>
      <c r="G38" s="85"/>
      <c r="H38" s="85"/>
      <c r="I38" s="87"/>
      <c r="J38" s="77">
        <f>MIN(5,(SUM(J34:J37)))</f>
        <v>0</v>
      </c>
      <c r="K38" s="77">
        <f>J38</f>
        <v>0</v>
      </c>
      <c r="L38" s="88"/>
    </row>
    <row r="39" spans="4:25" ht="14.5" thickBot="1"/>
    <row r="40" spans="4:25" ht="31.5" thickBot="1">
      <c r="I40" s="61" t="s">
        <v>146</v>
      </c>
      <c r="J40" s="89">
        <f>SUM(J12,J16,J21,J28,J32,J38)</f>
        <v>0</v>
      </c>
      <c r="K40" s="90">
        <f>SUM(K12,K16,K21,K28,K32,K38)</f>
        <v>0</v>
      </c>
      <c r="Y40" s="31"/>
    </row>
  </sheetData>
  <sheetProtection password="8991" sheet="1" selectLockedCells="1"/>
  <mergeCells count="21">
    <mergeCell ref="H7:H8"/>
    <mergeCell ref="D29:D31"/>
    <mergeCell ref="D7:D8"/>
    <mergeCell ref="E7:E8"/>
    <mergeCell ref="F7:F8"/>
    <mergeCell ref="G7:G8"/>
    <mergeCell ref="D33:D37"/>
    <mergeCell ref="I7:K7"/>
    <mergeCell ref="G33:H33"/>
    <mergeCell ref="G29:H29"/>
    <mergeCell ref="B1:H1"/>
    <mergeCell ref="B2:G2"/>
    <mergeCell ref="C3:G3"/>
    <mergeCell ref="G10:H10"/>
    <mergeCell ref="G13:H13"/>
    <mergeCell ref="G17:H17"/>
    <mergeCell ref="G22:H22"/>
    <mergeCell ref="D10:D11"/>
    <mergeCell ref="D13:D15"/>
    <mergeCell ref="D17:D20"/>
    <mergeCell ref="D22:D27"/>
  </mergeCells>
  <pageMargins left="0.7" right="0.7" top="0.75" bottom="0.75" header="0.3" footer="0.3"/>
  <pageSetup paperSize="9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showGridLines="0" topLeftCell="F1" zoomScale="80" zoomScaleNormal="80" workbookViewId="0">
      <selection activeCell="N13" sqref="N13"/>
    </sheetView>
  </sheetViews>
  <sheetFormatPr defaultColWidth="8.81640625" defaultRowHeight="14"/>
  <cols>
    <col min="1" max="1" width="18.453125" style="38" customWidth="1"/>
    <col min="2" max="5" width="8.81640625" style="38"/>
    <col min="6" max="6" width="55.7265625" style="38" customWidth="1"/>
    <col min="7" max="7" width="4.453125" style="38" bestFit="1" customWidth="1"/>
    <col min="8" max="8" width="61.453125" style="38" customWidth="1"/>
    <col min="9" max="9" width="14.81640625" style="38" customWidth="1"/>
    <col min="10" max="10" width="9.453125" style="38" customWidth="1"/>
    <col min="11" max="11" width="16.453125" style="38" customWidth="1"/>
    <col min="12" max="13" width="24.453125" style="38" customWidth="1"/>
    <col min="14" max="14" width="77.453125" style="38" customWidth="1"/>
    <col min="15" max="16384" width="8.81640625" style="38"/>
  </cols>
  <sheetData>
    <row r="1" spans="2:14" s="16" customFormat="1" ht="37.5" customHeight="1">
      <c r="B1" s="147" t="str">
        <f>Identification!B1</f>
        <v>APPLICATION FORM FOR THE RECRUITMENT OF A ADJUNT TEACHER FOR THE DISCIPLINARY AREA OF ENVIRONMENTAL HEALTH</v>
      </c>
      <c r="C1" s="148"/>
      <c r="D1" s="148"/>
      <c r="E1" s="148"/>
      <c r="F1" s="148"/>
      <c r="G1" s="148"/>
      <c r="H1" s="148"/>
      <c r="I1" s="148"/>
      <c r="J1" s="148"/>
      <c r="K1" s="148"/>
    </row>
    <row r="2" spans="2:14" s="16" customFormat="1" ht="6.75" customHeight="1">
      <c r="B2" s="149"/>
      <c r="C2" s="148"/>
      <c r="D2" s="148"/>
      <c r="E2" s="148"/>
      <c r="F2" s="148"/>
      <c r="G2" s="148"/>
      <c r="H2" s="148"/>
      <c r="I2" s="148"/>
      <c r="K2" s="17"/>
    </row>
    <row r="3" spans="2:14" s="16" customFormat="1" ht="15.75" customHeight="1" thickBot="1">
      <c r="B3" s="150" t="s">
        <v>68</v>
      </c>
      <c r="C3" s="151"/>
      <c r="D3" s="152">
        <f>Identification!C7</f>
        <v>0</v>
      </c>
      <c r="E3" s="153"/>
      <c r="F3" s="153"/>
      <c r="G3" s="153"/>
      <c r="H3" s="153"/>
      <c r="I3" s="153"/>
      <c r="K3" s="17"/>
    </row>
    <row r="4" spans="2:14" s="16" customFormat="1" ht="12" customHeight="1">
      <c r="B4" s="17"/>
      <c r="C4" s="19"/>
      <c r="D4" s="20"/>
      <c r="E4" s="20"/>
      <c r="F4" s="21"/>
      <c r="G4" s="22"/>
      <c r="H4" s="17"/>
      <c r="I4" s="17"/>
      <c r="K4" s="17"/>
    </row>
    <row r="5" spans="2:14" s="16" customFormat="1" ht="18.75" customHeight="1">
      <c r="B5" s="23" t="s">
        <v>147</v>
      </c>
      <c r="F5" s="24"/>
      <c r="G5" s="25"/>
      <c r="H5" s="26"/>
      <c r="I5" s="66"/>
      <c r="K5" s="17"/>
    </row>
    <row r="6" spans="2:14" s="16" customFormat="1" ht="18.75" customHeight="1" thickBot="1">
      <c r="B6" s="27"/>
      <c r="C6" s="28"/>
      <c r="D6" s="28"/>
      <c r="E6" s="28"/>
      <c r="F6" s="24"/>
      <c r="G6" s="25"/>
      <c r="H6" s="26"/>
      <c r="I6" s="26"/>
      <c r="K6" s="17"/>
    </row>
    <row r="7" spans="2:14" s="16" customFormat="1" ht="18.75" customHeight="1">
      <c r="B7" s="27"/>
      <c r="C7" s="28"/>
      <c r="D7" s="28"/>
      <c r="E7" s="28"/>
      <c r="F7" s="186" t="s">
        <v>93</v>
      </c>
      <c r="G7" s="183" t="s">
        <v>1</v>
      </c>
      <c r="H7" s="183" t="s">
        <v>2</v>
      </c>
      <c r="I7" s="183" t="s">
        <v>3</v>
      </c>
      <c r="J7" s="183" t="s">
        <v>4</v>
      </c>
      <c r="K7" s="185" t="s">
        <v>96</v>
      </c>
      <c r="L7" s="185"/>
      <c r="M7" s="185"/>
      <c r="N7" s="91" t="s">
        <v>100</v>
      </c>
    </row>
    <row r="8" spans="2:14" s="16" customFormat="1" ht="36" customHeight="1">
      <c r="B8" s="27"/>
      <c r="C8" s="28"/>
      <c r="D8" s="28"/>
      <c r="E8" s="28"/>
      <c r="F8" s="187"/>
      <c r="G8" s="184"/>
      <c r="H8" s="184"/>
      <c r="I8" s="184"/>
      <c r="J8" s="184"/>
      <c r="K8" s="94" t="s">
        <v>97</v>
      </c>
      <c r="L8" s="94" t="s">
        <v>98</v>
      </c>
      <c r="M8" s="68" t="s">
        <v>101</v>
      </c>
      <c r="N8" s="95"/>
    </row>
    <row r="9" spans="2:14" s="16" customFormat="1" ht="18.75" customHeight="1">
      <c r="B9" s="27"/>
      <c r="C9" s="28"/>
      <c r="D9" s="28"/>
      <c r="E9" s="28"/>
      <c r="F9" s="92" t="s">
        <v>5</v>
      </c>
      <c r="G9" s="93" t="s">
        <v>6</v>
      </c>
      <c r="H9" s="93" t="s">
        <v>7</v>
      </c>
      <c r="I9" s="96" t="s">
        <v>8</v>
      </c>
      <c r="J9" s="93" t="s">
        <v>9</v>
      </c>
      <c r="K9" s="94" t="s">
        <v>10</v>
      </c>
      <c r="L9" s="94" t="s">
        <v>11</v>
      </c>
      <c r="M9" s="97" t="s">
        <v>12</v>
      </c>
      <c r="N9" s="98" t="s">
        <v>13</v>
      </c>
    </row>
    <row r="10" spans="2:14" ht="15" customHeight="1">
      <c r="F10" s="172" t="s">
        <v>177</v>
      </c>
      <c r="G10" s="49"/>
      <c r="H10" s="49"/>
      <c r="I10" s="158" t="s">
        <v>153</v>
      </c>
      <c r="J10" s="159"/>
      <c r="K10" s="100"/>
      <c r="L10" s="99"/>
      <c r="M10" s="71"/>
      <c r="N10" s="199"/>
    </row>
    <row r="11" spans="2:14" ht="27" customHeight="1">
      <c r="F11" s="173"/>
      <c r="G11" s="135" t="s">
        <v>48</v>
      </c>
      <c r="H11" s="136" t="s">
        <v>173</v>
      </c>
      <c r="I11" s="135" t="s">
        <v>154</v>
      </c>
      <c r="J11" s="135">
        <v>10</v>
      </c>
      <c r="K11" s="100"/>
      <c r="L11" s="99">
        <f>J11*K11</f>
        <v>0</v>
      </c>
      <c r="M11" s="71"/>
      <c r="N11" s="199"/>
    </row>
    <row r="12" spans="2:14" ht="25">
      <c r="F12" s="173"/>
      <c r="G12" s="135" t="s">
        <v>49</v>
      </c>
      <c r="H12" s="136" t="s">
        <v>181</v>
      </c>
      <c r="I12" s="135" t="s">
        <v>154</v>
      </c>
      <c r="J12" s="135">
        <v>5</v>
      </c>
      <c r="K12" s="100"/>
      <c r="L12" s="99">
        <f t="shared" ref="L12:L19" si="0">J12*K12</f>
        <v>0</v>
      </c>
      <c r="M12" s="71"/>
      <c r="N12" s="199"/>
    </row>
    <row r="13" spans="2:14" ht="25">
      <c r="F13" s="173"/>
      <c r="G13" s="135" t="s">
        <v>50</v>
      </c>
      <c r="H13" s="136" t="s">
        <v>182</v>
      </c>
      <c r="I13" s="135" t="s">
        <v>154</v>
      </c>
      <c r="J13" s="135">
        <v>3</v>
      </c>
      <c r="K13" s="100"/>
      <c r="L13" s="99">
        <f t="shared" si="0"/>
        <v>0</v>
      </c>
      <c r="M13" s="71"/>
      <c r="N13" s="199"/>
    </row>
    <row r="14" spans="2:14">
      <c r="F14" s="173"/>
      <c r="G14" s="135" t="s">
        <v>51</v>
      </c>
      <c r="H14" s="136" t="s">
        <v>174</v>
      </c>
      <c r="I14" s="135" t="s">
        <v>154</v>
      </c>
      <c r="J14" s="135">
        <v>5</v>
      </c>
      <c r="K14" s="100"/>
      <c r="L14" s="99">
        <f t="shared" si="0"/>
        <v>0</v>
      </c>
      <c r="M14" s="71"/>
      <c r="N14" s="199"/>
    </row>
    <row r="15" spans="2:14">
      <c r="F15" s="173"/>
      <c r="G15" s="135" t="s">
        <v>34</v>
      </c>
      <c r="H15" s="136" t="s">
        <v>150</v>
      </c>
      <c r="I15" s="135" t="s">
        <v>154</v>
      </c>
      <c r="J15" s="135">
        <v>4</v>
      </c>
      <c r="K15" s="100"/>
      <c r="L15" s="99">
        <f t="shared" si="0"/>
        <v>0</v>
      </c>
      <c r="M15" s="71"/>
      <c r="N15" s="199"/>
    </row>
    <row r="16" spans="2:14">
      <c r="F16" s="173"/>
      <c r="G16" s="135" t="s">
        <v>52</v>
      </c>
      <c r="H16" s="136" t="s">
        <v>149</v>
      </c>
      <c r="I16" s="135" t="s">
        <v>154</v>
      </c>
      <c r="J16" s="135">
        <v>5</v>
      </c>
      <c r="K16" s="100"/>
      <c r="L16" s="99">
        <f t="shared" si="0"/>
        <v>0</v>
      </c>
      <c r="M16" s="71"/>
      <c r="N16" s="199"/>
    </row>
    <row r="17" spans="6:14">
      <c r="F17" s="173"/>
      <c r="G17" s="135" t="s">
        <v>53</v>
      </c>
      <c r="H17" s="136" t="s">
        <v>175</v>
      </c>
      <c r="I17" s="135" t="s">
        <v>154</v>
      </c>
      <c r="J17" s="135">
        <v>2</v>
      </c>
      <c r="K17" s="100"/>
      <c r="L17" s="99">
        <f t="shared" si="0"/>
        <v>0</v>
      </c>
      <c r="M17" s="71"/>
      <c r="N17" s="199"/>
    </row>
    <row r="18" spans="6:14" ht="25">
      <c r="F18" s="173"/>
      <c r="G18" s="135" t="s">
        <v>54</v>
      </c>
      <c r="H18" s="136" t="s">
        <v>183</v>
      </c>
      <c r="I18" s="135" t="s">
        <v>154</v>
      </c>
      <c r="J18" s="135">
        <v>1</v>
      </c>
      <c r="K18" s="100"/>
      <c r="L18" s="99">
        <f t="shared" si="0"/>
        <v>0</v>
      </c>
      <c r="M18" s="71"/>
      <c r="N18" s="199"/>
    </row>
    <row r="19" spans="6:14">
      <c r="F19" s="174"/>
      <c r="G19" s="135" t="s">
        <v>55</v>
      </c>
      <c r="H19" s="136" t="s">
        <v>176</v>
      </c>
      <c r="I19" s="135" t="s">
        <v>154</v>
      </c>
      <c r="J19" s="135">
        <v>2</v>
      </c>
      <c r="K19" s="100"/>
      <c r="L19" s="99">
        <f t="shared" si="0"/>
        <v>0</v>
      </c>
      <c r="M19" s="101"/>
      <c r="N19" s="200"/>
    </row>
    <row r="20" spans="6:14">
      <c r="F20" s="41" t="s">
        <v>33</v>
      </c>
      <c r="G20" s="102"/>
      <c r="H20" s="75"/>
      <c r="I20" s="74"/>
      <c r="J20" s="74"/>
      <c r="K20" s="103"/>
      <c r="L20" s="104">
        <f>MIN(40,(SUM(L11:L19)))</f>
        <v>0</v>
      </c>
      <c r="M20" s="105">
        <f>L20</f>
        <v>0</v>
      </c>
      <c r="N20" s="106"/>
    </row>
    <row r="21" spans="6:14">
      <c r="F21" s="188" t="s">
        <v>148</v>
      </c>
      <c r="G21" s="139"/>
      <c r="H21" s="138"/>
      <c r="I21" s="158" t="s">
        <v>155</v>
      </c>
      <c r="J21" s="159"/>
      <c r="K21" s="202"/>
      <c r="L21" s="99"/>
      <c r="M21" s="71"/>
      <c r="N21" s="199"/>
    </row>
    <row r="22" spans="6:14">
      <c r="F22" s="189"/>
      <c r="G22" s="135" t="s">
        <v>56</v>
      </c>
      <c r="H22" s="136" t="s">
        <v>152</v>
      </c>
      <c r="I22" s="135" t="s">
        <v>156</v>
      </c>
      <c r="J22" s="135">
        <v>10</v>
      </c>
      <c r="K22" s="72"/>
      <c r="L22" s="107">
        <f>J22*K22</f>
        <v>0</v>
      </c>
      <c r="M22" s="50"/>
      <c r="N22" s="201"/>
    </row>
    <row r="23" spans="6:14" ht="14.5" thickBot="1">
      <c r="F23" s="55" t="s">
        <v>33</v>
      </c>
      <c r="G23" s="108"/>
      <c r="H23" s="108"/>
      <c r="I23" s="109"/>
      <c r="J23" s="109"/>
      <c r="K23" s="110"/>
      <c r="L23" s="104">
        <f>MIN(60,(SUM(L22)))</f>
        <v>0</v>
      </c>
      <c r="M23" s="111">
        <f>L23</f>
        <v>0</v>
      </c>
      <c r="N23" s="112"/>
    </row>
    <row r="24" spans="6:14" ht="14.5" thickBot="1">
      <c r="G24" s="167" t="s">
        <v>151</v>
      </c>
      <c r="H24" s="190"/>
      <c r="I24" s="190"/>
      <c r="J24" s="190"/>
      <c r="K24" s="113"/>
      <c r="L24" s="114">
        <f>SUM(L20,L23)</f>
        <v>0</v>
      </c>
      <c r="M24" s="115">
        <f>SUM(M20,M23)</f>
        <v>0</v>
      </c>
      <c r="N24" s="116"/>
    </row>
    <row r="25" spans="6:14" ht="14.5" thickTop="1"/>
  </sheetData>
  <sheetProtection password="8991" sheet="1" selectLockedCells="1"/>
  <protectedRanges>
    <protectedRange sqref="K10:K19" name="Intervalo1"/>
    <protectedRange sqref="K20:K21" name="Intervalo2"/>
    <protectedRange sqref="N10:N22" name="Intervalo3"/>
  </protectedRanges>
  <mergeCells count="15">
    <mergeCell ref="F10:F19"/>
    <mergeCell ref="F21:F22"/>
    <mergeCell ref="I10:J10"/>
    <mergeCell ref="I21:J21"/>
    <mergeCell ref="G24:J24"/>
    <mergeCell ref="H7:H8"/>
    <mergeCell ref="I7:I8"/>
    <mergeCell ref="K7:M7"/>
    <mergeCell ref="B1:K1"/>
    <mergeCell ref="B2:I2"/>
    <mergeCell ref="B3:C3"/>
    <mergeCell ref="D3:I3"/>
    <mergeCell ref="F7:F8"/>
    <mergeCell ref="G7:G8"/>
    <mergeCell ref="J7:J8"/>
  </mergeCells>
  <pageMargins left="0.7" right="0.7" top="0.75" bottom="0.75" header="0.3" footer="0.3"/>
  <pageSetup paperSize="9" scale="3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showGridLines="0" zoomScale="80" zoomScaleNormal="80" workbookViewId="0">
      <selection activeCell="I17" sqref="I17"/>
    </sheetView>
  </sheetViews>
  <sheetFormatPr defaultColWidth="15.1796875" defaultRowHeight="14.5"/>
  <cols>
    <col min="1" max="1" width="17.1796875" customWidth="1"/>
    <col min="2" max="2" width="8" customWidth="1"/>
    <col min="3" max="3" width="50.453125" customWidth="1"/>
    <col min="4" max="4" width="15.81640625" customWidth="1"/>
    <col min="5" max="5" width="19.1796875" customWidth="1"/>
    <col min="6" max="6" width="19" customWidth="1"/>
    <col min="7" max="7" width="18.453125" customWidth="1"/>
    <col min="8" max="8" width="8.453125" customWidth="1"/>
    <col min="9" max="9" width="7" customWidth="1"/>
    <col min="10" max="26" width="10" customWidth="1"/>
  </cols>
  <sheetData>
    <row r="1" spans="1:26" ht="36.75" customHeight="1">
      <c r="B1" s="143" t="str">
        <f>Identification!B1</f>
        <v>APPLICATION FORM FOR THE RECRUITMENT OF A ADJUNT TEACHER FOR THE DISCIPLINARY AREA OF ENVIRONMENTAL HEALTH</v>
      </c>
      <c r="C1" s="143"/>
      <c r="D1" s="143"/>
      <c r="E1" s="143"/>
      <c r="F1" s="143"/>
      <c r="G1" s="143"/>
      <c r="H1" s="143"/>
      <c r="I1" s="3"/>
      <c r="J1" s="3"/>
      <c r="K1" s="3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ht="15" customHeight="1">
      <c r="A2" s="117"/>
      <c r="B2" s="143"/>
      <c r="C2" s="144"/>
      <c r="D2" s="144"/>
      <c r="E2" s="144"/>
      <c r="F2" s="144"/>
      <c r="G2" s="144"/>
      <c r="H2" s="144"/>
      <c r="I2" s="144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</row>
    <row r="3" spans="1:26" ht="15.75" customHeight="1" thickBot="1">
      <c r="C3" s="118" t="s">
        <v>68</v>
      </c>
      <c r="D3" s="191">
        <f>Identification!C7</f>
        <v>0</v>
      </c>
      <c r="E3" s="192"/>
      <c r="F3" s="192"/>
      <c r="G3" s="192"/>
      <c r="H3" s="192"/>
      <c r="I3" s="119"/>
    </row>
    <row r="6" spans="1:26" ht="15.75" customHeight="1" thickBot="1"/>
    <row r="7" spans="1:26" ht="37.5" customHeight="1" thickTop="1">
      <c r="C7" s="120"/>
      <c r="D7" s="121" t="s">
        <v>157</v>
      </c>
      <c r="E7" s="121" t="s">
        <v>101</v>
      </c>
      <c r="F7" s="122" t="s">
        <v>158</v>
      </c>
      <c r="G7" s="123" t="s">
        <v>159</v>
      </c>
    </row>
    <row r="8" spans="1:26" ht="24.75" customHeight="1">
      <c r="C8" s="124" t="s">
        <v>160</v>
      </c>
      <c r="D8" s="125">
        <f>'Scient. Comp.'!J48</f>
        <v>0</v>
      </c>
      <c r="E8" s="125">
        <f>'Scient. Comp.'!K48</f>
        <v>0</v>
      </c>
      <c r="F8" s="126">
        <v>0</v>
      </c>
      <c r="G8" s="127">
        <f>E8*F8</f>
        <v>0</v>
      </c>
    </row>
    <row r="9" spans="1:26" ht="24.75" customHeight="1">
      <c r="C9" s="124" t="s">
        <v>161</v>
      </c>
      <c r="D9" s="125">
        <f>'Pedag. Comp.'!J40</f>
        <v>0</v>
      </c>
      <c r="E9" s="125">
        <f>'Pedag. Comp.'!K40</f>
        <v>0</v>
      </c>
      <c r="F9" s="126">
        <v>0</v>
      </c>
      <c r="G9" s="127">
        <f>E9*F9</f>
        <v>0</v>
      </c>
    </row>
    <row r="10" spans="1:26" ht="24.75" customHeight="1" thickBot="1">
      <c r="C10" s="124" t="s">
        <v>162</v>
      </c>
      <c r="D10" s="125">
        <f>'Other Comp.'!L24</f>
        <v>0</v>
      </c>
      <c r="E10" s="125">
        <f>'Other Comp.'!M24</f>
        <v>0</v>
      </c>
      <c r="F10" s="126">
        <v>0</v>
      </c>
      <c r="G10" s="127">
        <f>E10*F10</f>
        <v>0</v>
      </c>
    </row>
    <row r="11" spans="1:26" ht="24.75" customHeight="1" thickBot="1">
      <c r="C11" s="128" t="s">
        <v>163</v>
      </c>
      <c r="D11" s="129">
        <f>D8+D9+D10</f>
        <v>0</v>
      </c>
      <c r="E11" s="130"/>
      <c r="F11" s="131"/>
      <c r="G11" s="132">
        <f>G8+G9+G10</f>
        <v>0</v>
      </c>
    </row>
    <row r="14" spans="1:26" ht="15.5">
      <c r="C14" s="133"/>
    </row>
    <row r="15" spans="1:26">
      <c r="C15" s="134" t="s">
        <v>164</v>
      </c>
    </row>
    <row r="16" spans="1:26">
      <c r="C16" s="134" t="s">
        <v>200</v>
      </c>
    </row>
    <row r="17" spans="3:3">
      <c r="C17" s="134" t="s">
        <v>199</v>
      </c>
    </row>
    <row r="18" spans="3:3">
      <c r="C18" s="134" t="s">
        <v>198</v>
      </c>
    </row>
    <row r="19" spans="3:3">
      <c r="C19" s="134"/>
    </row>
    <row r="23" spans="3:3">
      <c r="C23" s="134"/>
    </row>
  </sheetData>
  <sheetProtection password="8991" sheet="1" selectLockedCells="1"/>
  <mergeCells count="3">
    <mergeCell ref="B1:H1"/>
    <mergeCell ref="B2:I2"/>
    <mergeCell ref="D3:H3"/>
  </mergeCells>
  <pageMargins left="0.7" right="0.7" top="0.75" bottom="0.75" header="0.3" footer="0.3"/>
  <pageSetup paperSize="9"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71CC0167D53D4BBE0854B214177A05" ma:contentTypeVersion="15" ma:contentTypeDescription="Criar um novo documento." ma:contentTypeScope="" ma:versionID="ee086da2ba2173c414bff337bbd0184d">
  <xsd:schema xmlns:xsd="http://www.w3.org/2001/XMLSchema" xmlns:xs="http://www.w3.org/2001/XMLSchema" xmlns:p="http://schemas.microsoft.com/office/2006/metadata/properties" xmlns:ns2="7cf792ff-c17f-4630-9a9b-b2150de5d5ff" xmlns:ns3="3eca496f-48ba-4342-b7aa-cbd67e18eb30" targetNamespace="http://schemas.microsoft.com/office/2006/metadata/properties" ma:root="true" ma:fieldsID="9e4562b9439995b602287dc82dffda43" ns2:_="" ns3:_="">
    <xsd:import namespace="7cf792ff-c17f-4630-9a9b-b2150de5d5ff"/>
    <xsd:import namespace="3eca496f-48ba-4342-b7aa-cbd67e18eb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792ff-c17f-4630-9a9b-b2150de5d5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m" ma:readOnly="false" ma:fieldId="{5cf76f15-5ced-4ddc-b409-7134ff3c332f}" ma:taxonomyMulti="true" ma:sspId="793df36a-825c-4451-a5aa-aca885d33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a496f-48ba-4342-b7aa-cbd67e18eb3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b8a6098-46b7-46db-9604-53f432d069fc}" ma:internalName="TaxCatchAll" ma:showField="CatchAllData" ma:web="3eca496f-48ba-4342-b7aa-cbd67e18eb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f792ff-c17f-4630-9a9b-b2150de5d5ff">
      <Terms xmlns="http://schemas.microsoft.com/office/infopath/2007/PartnerControls"/>
    </lcf76f155ced4ddcb4097134ff3c332f>
    <TaxCatchAll xmlns="3eca496f-48ba-4342-b7aa-cbd67e18eb30" xsi:nil="true"/>
  </documentManagement>
</p:properties>
</file>

<file path=customXml/itemProps1.xml><?xml version="1.0" encoding="utf-8"?>
<ds:datastoreItem xmlns:ds="http://schemas.openxmlformats.org/officeDocument/2006/customXml" ds:itemID="{093E797F-1751-4C26-8939-80894AEDBA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ECD973-D40B-4A4F-8F52-DAFE1FF014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f792ff-c17f-4630-9a9b-b2150de5d5ff"/>
    <ds:schemaRef ds:uri="3eca496f-48ba-4342-b7aa-cbd67e18eb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5ECE12-1860-4AC6-9175-A65C16D70D32}">
  <ds:schemaRefs>
    <ds:schemaRef ds:uri="http://schemas.microsoft.com/office/2006/metadata/properties"/>
    <ds:schemaRef ds:uri="http://schemas.microsoft.com/office/infopath/2007/PartnerControls"/>
    <ds:schemaRef ds:uri="7cf792ff-c17f-4630-9a9b-b2150de5d5ff"/>
    <ds:schemaRef ds:uri="3eca496f-48ba-4342-b7aa-cbd67e18eb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Identification</vt:lpstr>
      <vt:lpstr>Scient. Comp.</vt:lpstr>
      <vt:lpstr>Pedag. Comp.</vt:lpstr>
      <vt:lpstr>Other Comp.</vt:lpstr>
      <vt:lpstr>Final Score</vt:lpstr>
      <vt:lpstr>'Final Score'!Área_de_Impressão</vt:lpstr>
      <vt:lpstr>Identification!Área_de_Impressão</vt:lpstr>
      <vt:lpstr>'Other Comp.'!Área_de_Impressão</vt:lpstr>
      <vt:lpstr>'Pedag. Comp.'!Área_de_Impressão</vt:lpstr>
      <vt:lpstr>'Scient. Comp.'!Área_de_Impressão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Inês de Almeida</cp:lastModifiedBy>
  <dcterms:created xsi:type="dcterms:W3CDTF">2020-01-09T12:12:53Z</dcterms:created>
  <dcterms:modified xsi:type="dcterms:W3CDTF">2024-08-22T08:57:34Z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0x0101009371CC0167D53D4BBE0854B214177A05</vt:lpwstr>
  </property>
  <property fmtid="{D5CDD505-2E9C-101B-9397-08002B2CF9AE}" pid="3" name="MediaServiceImageTags">
    <vt:lpwstr/>
  </property>
</Properties>
</file>