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es.almeida\Downloads\"/>
    </mc:Choice>
  </mc:AlternateContent>
  <bookViews>
    <workbookView xWindow="0" yWindow="0" windowWidth="28800" windowHeight="12160" tabRatio="825" activeTab="5"/>
  </bookViews>
  <sheets>
    <sheet name="Regras de Preenchimento" sheetId="7" r:id="rId1"/>
    <sheet name="Identificação" sheetId="1" r:id="rId2"/>
    <sheet name="Componente Formação, Graus e Ti" sheetId="6" r:id="rId3"/>
    <sheet name="Componente Técnico-Científica" sheetId="2" r:id="rId4"/>
    <sheet name="Componente Pedagógica" sheetId="3" r:id="rId5"/>
    <sheet name="Componente Profissional e Organ" sheetId="4" r:id="rId6"/>
    <sheet name="Pontuação Total" sheetId="5" r:id="rId7"/>
  </sheets>
  <definedNames>
    <definedName name="_xlnm.Print_Area" localSheetId="2">'Componente Formação, Graus e Ti'!$B$1:$P$29</definedName>
    <definedName name="_xlnm.Print_Area" localSheetId="4">'Componente Pedagógica'!$B$1:$P$60</definedName>
    <definedName name="_xlnm.Print_Area" localSheetId="5">'Componente Profissional e Organ'!$B$1:$P$29</definedName>
    <definedName name="_xlnm.Print_Area" localSheetId="3">'Componente Técnico-Científica'!$B$1:$P$79</definedName>
    <definedName name="_xlnm.Print_Area" localSheetId="1">Identificação!$A$1:$K$41</definedName>
    <definedName name="_xlnm.Print_Area" localSheetId="6">'Pontuação Total'!$B$1:$L$30</definedName>
    <definedName name="_xlnm.Print_Area" localSheetId="0">'Regras de Preenchimento'!$A$1:$Q$20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  <c r="J15" i="4"/>
  <c r="J14" i="4"/>
  <c r="O14" i="4" l="1"/>
  <c r="N14" i="4"/>
  <c r="N15" i="4"/>
  <c r="N16" i="4"/>
  <c r="E7" i="5"/>
  <c r="E7" i="4"/>
  <c r="E7" i="3"/>
  <c r="E7" i="2"/>
  <c r="E7" i="6"/>
  <c r="J23" i="6"/>
  <c r="J24" i="6"/>
  <c r="J25" i="6"/>
  <c r="J26" i="6"/>
  <c r="N23" i="6"/>
  <c r="N24" i="6"/>
  <c r="N25" i="6"/>
  <c r="N26" i="6"/>
  <c r="N22" i="6"/>
  <c r="N19" i="6"/>
  <c r="N18" i="6"/>
  <c r="N16" i="6"/>
  <c r="N14" i="6"/>
  <c r="N25" i="4"/>
  <c r="N26" i="4"/>
  <c r="N24" i="4"/>
  <c r="N19" i="4"/>
  <c r="N20" i="4"/>
  <c r="N21" i="4"/>
  <c r="N22" i="4"/>
  <c r="N18" i="4"/>
  <c r="N15" i="3"/>
  <c r="N16" i="3"/>
  <c r="N17" i="3"/>
  <c r="N18" i="3"/>
  <c r="N19" i="3"/>
  <c r="N20" i="3"/>
  <c r="N21" i="3"/>
  <c r="N14" i="3"/>
  <c r="N24" i="3"/>
  <c r="N25" i="3"/>
  <c r="N26" i="3"/>
  <c r="N27" i="3"/>
  <c r="N28" i="3"/>
  <c r="N29" i="3"/>
  <c r="N30" i="3"/>
  <c r="N23" i="3"/>
  <c r="N33" i="3"/>
  <c r="N34" i="3"/>
  <c r="N35" i="3"/>
  <c r="N36" i="3"/>
  <c r="N37" i="3"/>
  <c r="N38" i="3"/>
  <c r="N39" i="3"/>
  <c r="N40" i="3"/>
  <c r="N41" i="3"/>
  <c r="N32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43" i="3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48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33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45" i="3"/>
  <c r="J46" i="3"/>
  <c r="J18" i="3"/>
  <c r="J19" i="3"/>
  <c r="J20" i="4"/>
  <c r="N27" i="4" l="1"/>
  <c r="N23" i="4"/>
  <c r="O18" i="4" s="1"/>
  <c r="N58" i="3"/>
  <c r="O43" i="3" s="1"/>
  <c r="N27" i="6"/>
  <c r="N31" i="3"/>
  <c r="N77" i="2"/>
  <c r="N47" i="2"/>
  <c r="N32" i="2"/>
  <c r="J73" i="2"/>
  <c r="B29" i="4" l="1"/>
  <c r="B29" i="6"/>
  <c r="J17" i="5"/>
  <c r="J16" i="5"/>
  <c r="J15" i="5"/>
  <c r="J14" i="5"/>
  <c r="J18" i="4"/>
  <c r="J19" i="4"/>
  <c r="N21" i="6"/>
  <c r="O18" i="6" s="1"/>
  <c r="N17" i="4" l="1"/>
  <c r="O24" i="4"/>
  <c r="N22" i="3"/>
  <c r="O23" i="3"/>
  <c r="N42" i="3"/>
  <c r="O32" i="3" s="1"/>
  <c r="O33" i="2"/>
  <c r="O48" i="2"/>
  <c r="O14" i="2"/>
  <c r="N17" i="6"/>
  <c r="O14" i="6" s="1"/>
  <c r="O22" i="6"/>
  <c r="O29" i="6" l="1"/>
  <c r="I14" i="5" s="1"/>
  <c r="K14" i="5" s="1"/>
  <c r="O79" i="2"/>
  <c r="I15" i="5" s="1"/>
  <c r="K15" i="5" s="1"/>
  <c r="F25" i="5" s="1"/>
  <c r="O29" i="4"/>
  <c r="I17" i="5" s="1"/>
  <c r="K17" i="5" s="1"/>
  <c r="F29" i="5" s="1"/>
  <c r="N29" i="4"/>
  <c r="H17" i="5" s="1"/>
  <c r="F30" i="5" s="1"/>
  <c r="N60" i="3"/>
  <c r="H16" i="5" s="1"/>
  <c r="F28" i="5" s="1"/>
  <c r="O14" i="3"/>
  <c r="O60" i="3" s="1"/>
  <c r="I16" i="5" s="1"/>
  <c r="K16" i="5" s="1"/>
  <c r="F27" i="5" s="1"/>
  <c r="N79" i="2"/>
  <c r="H15" i="5" s="1"/>
  <c r="F26" i="5" s="1"/>
  <c r="N29" i="6"/>
  <c r="H14" i="5" s="1"/>
  <c r="B60" i="3"/>
  <c r="J19" i="6"/>
  <c r="B79" i="2"/>
  <c r="J52" i="3"/>
  <c r="J44" i="2"/>
  <c r="J45" i="2"/>
  <c r="J46" i="2"/>
  <c r="J22" i="4"/>
  <c r="J43" i="3"/>
  <c r="J44" i="3"/>
  <c r="F15" i="5"/>
  <c r="F14" i="5"/>
  <c r="J22" i="6"/>
  <c r="J18" i="6"/>
  <c r="J21" i="6" s="1"/>
  <c r="K18" i="6" s="1"/>
  <c r="J16" i="6"/>
  <c r="J14" i="6"/>
  <c r="J17" i="6" l="1"/>
  <c r="K14" i="6" s="1"/>
  <c r="K19" i="5"/>
  <c r="J27" i="6"/>
  <c r="K22" i="6" s="1"/>
  <c r="J41" i="3"/>
  <c r="J40" i="3"/>
  <c r="J39" i="3"/>
  <c r="J38" i="3"/>
  <c r="J37" i="3"/>
  <c r="J36" i="3"/>
  <c r="J35" i="3"/>
  <c r="J34" i="3"/>
  <c r="J33" i="3"/>
  <c r="J32" i="3"/>
  <c r="J63" i="2"/>
  <c r="J42" i="3" l="1"/>
  <c r="K32" i="3" s="1"/>
  <c r="K29" i="6"/>
  <c r="E14" i="5" s="1"/>
  <c r="G14" i="5" s="1"/>
  <c r="J29" i="6"/>
  <c r="D14" i="5" s="1"/>
  <c r="J54" i="3"/>
  <c r="J61" i="2"/>
  <c r="J59" i="2"/>
  <c r="J25" i="4"/>
  <c r="J14" i="3"/>
  <c r="F17" i="5"/>
  <c r="F16" i="5"/>
  <c r="F18" i="5" l="1"/>
  <c r="J26" i="4"/>
  <c r="J24" i="4"/>
  <c r="J21" i="4"/>
  <c r="J23" i="4" s="1"/>
  <c r="K18" i="4" s="1"/>
  <c r="J48" i="3"/>
  <c r="J49" i="3"/>
  <c r="J50" i="3"/>
  <c r="J51" i="3"/>
  <c r="J53" i="3"/>
  <c r="J55" i="3"/>
  <c r="J56" i="3"/>
  <c r="J57" i="3"/>
  <c r="J47" i="3"/>
  <c r="J24" i="3"/>
  <c r="J25" i="3"/>
  <c r="J26" i="3"/>
  <c r="J27" i="3"/>
  <c r="J28" i="3"/>
  <c r="J29" i="3"/>
  <c r="J30" i="3"/>
  <c r="J15" i="3"/>
  <c r="J16" i="3"/>
  <c r="J17" i="3"/>
  <c r="J20" i="3"/>
  <c r="J21" i="3"/>
  <c r="J40" i="2"/>
  <c r="J76" i="2"/>
  <c r="J75" i="2"/>
  <c r="J74" i="2"/>
  <c r="J72" i="2"/>
  <c r="J71" i="2"/>
  <c r="J70" i="2"/>
  <c r="J69" i="2"/>
  <c r="J68" i="2"/>
  <c r="J67" i="2"/>
  <c r="J66" i="2"/>
  <c r="J65" i="2"/>
  <c r="J64" i="2"/>
  <c r="J62" i="2"/>
  <c r="J60" i="2"/>
  <c r="J58" i="2"/>
  <c r="J57" i="2"/>
  <c r="J56" i="2"/>
  <c r="J55" i="2"/>
  <c r="J54" i="2"/>
  <c r="J53" i="2"/>
  <c r="J52" i="2"/>
  <c r="J51" i="2"/>
  <c r="J50" i="2"/>
  <c r="J49" i="2"/>
  <c r="J48" i="2"/>
  <c r="J43" i="2"/>
  <c r="J42" i="2"/>
  <c r="J41" i="2"/>
  <c r="J39" i="2"/>
  <c r="J38" i="2"/>
  <c r="J37" i="2"/>
  <c r="J36" i="2"/>
  <c r="J35" i="2"/>
  <c r="J34" i="2"/>
  <c r="J33" i="2"/>
  <c r="J14" i="2"/>
  <c r="J23" i="3"/>
  <c r="J27" i="4" l="1"/>
  <c r="K24" i="4" s="1"/>
  <c r="J22" i="3"/>
  <c r="J58" i="3"/>
  <c r="K43" i="3" s="1"/>
  <c r="J31" i="3"/>
  <c r="K23" i="3" s="1"/>
  <c r="J47" i="2"/>
  <c r="K33" i="2" s="1"/>
  <c r="J32" i="2"/>
  <c r="K14" i="2" s="1"/>
  <c r="J17" i="4"/>
  <c r="K14" i="4" s="1"/>
  <c r="J77" i="2"/>
  <c r="K48" i="2" s="1"/>
  <c r="J60" i="3" l="1"/>
  <c r="D16" i="5" s="1"/>
  <c r="J79" i="2"/>
  <c r="D15" i="5" s="1"/>
  <c r="K79" i="2"/>
  <c r="E15" i="5" s="1"/>
  <c r="K14" i="3"/>
  <c r="G15" i="5" l="1"/>
  <c r="K60" i="3"/>
  <c r="E16" i="5" s="1"/>
  <c r="K29" i="4" l="1"/>
  <c r="E17" i="5" s="1"/>
  <c r="G16" i="5"/>
  <c r="J29" i="4"/>
  <c r="D17" i="5" s="1"/>
  <c r="G17" i="5" l="1"/>
  <c r="G19" i="5" s="1"/>
</calcChain>
</file>

<file path=xl/sharedStrings.xml><?xml version="1.0" encoding="utf-8"?>
<sst xmlns="http://schemas.openxmlformats.org/spreadsheetml/2006/main" count="645" uniqueCount="430">
  <si>
    <t>Nome do Candidato:</t>
  </si>
  <si>
    <t>Dimensão</t>
  </si>
  <si>
    <t>Item</t>
  </si>
  <si>
    <t>Pontos</t>
  </si>
  <si>
    <t>III</t>
  </si>
  <si>
    <t>IV</t>
  </si>
  <si>
    <t>V</t>
  </si>
  <si>
    <t>VI</t>
  </si>
  <si>
    <t>VIII</t>
  </si>
  <si>
    <t>IX</t>
  </si>
  <si>
    <t>X</t>
  </si>
  <si>
    <t>C1</t>
  </si>
  <si>
    <t>C2</t>
  </si>
  <si>
    <t>C3</t>
  </si>
  <si>
    <t>C4</t>
  </si>
  <si>
    <t>C5</t>
  </si>
  <si>
    <t>C7</t>
  </si>
  <si>
    <t>C9</t>
  </si>
  <si>
    <t>C11</t>
  </si>
  <si>
    <t>C13</t>
  </si>
  <si>
    <t>Artigo em revista escrutinada pela ISI ou SCOPUS - Q2</t>
  </si>
  <si>
    <t>C14</t>
  </si>
  <si>
    <t>C15</t>
  </si>
  <si>
    <t>Artigo em revista escrutinada pela ISI ou SCOPUS - Q3 e 4</t>
  </si>
  <si>
    <t>C16</t>
  </si>
  <si>
    <t>C17</t>
  </si>
  <si>
    <t>Artigo em revista escrutinada por outro sistema de indexação</t>
  </si>
  <si>
    <t>C18</t>
  </si>
  <si>
    <t>C19</t>
  </si>
  <si>
    <t>C20</t>
  </si>
  <si>
    <t>C21</t>
  </si>
  <si>
    <t>C22</t>
  </si>
  <si>
    <t>C25</t>
  </si>
  <si>
    <t>Comunicações</t>
  </si>
  <si>
    <t>C26</t>
  </si>
  <si>
    <t>C27</t>
  </si>
  <si>
    <t>C28</t>
  </si>
  <si>
    <t>C29</t>
  </si>
  <si>
    <t>C56</t>
  </si>
  <si>
    <t>C58</t>
  </si>
  <si>
    <t>C59</t>
  </si>
  <si>
    <t>Reconhecimento</t>
  </si>
  <si>
    <t>C32</t>
  </si>
  <si>
    <t>C23</t>
  </si>
  <si>
    <t>C24</t>
  </si>
  <si>
    <t>C30</t>
  </si>
  <si>
    <t>C31</t>
  </si>
  <si>
    <t>C33</t>
  </si>
  <si>
    <t>Membro da Advisory Board/ Scientific Board de revista científica indexada</t>
  </si>
  <si>
    <t>Membro da Advisory Board/ Scientific Board de revista científica não indexada</t>
  </si>
  <si>
    <t>C34</t>
  </si>
  <si>
    <t>C36</t>
  </si>
  <si>
    <t>C37</t>
  </si>
  <si>
    <t>Coordenador projeto validado por SCN ou SCI com instituições nacionais</t>
  </si>
  <si>
    <t>C38</t>
  </si>
  <si>
    <t xml:space="preserve">Membro em projeto com instituições internacionais </t>
  </si>
  <si>
    <t>C39</t>
  </si>
  <si>
    <t xml:space="preserve">Membro em projeto com instituições nacionais </t>
  </si>
  <si>
    <t>C40</t>
  </si>
  <si>
    <t>Participação em submissão de projeto validado por SCN ou SCI com instituições internacionais</t>
  </si>
  <si>
    <t>C41</t>
  </si>
  <si>
    <t>Participação em submissão de projeto validado por SCN ou SCI com instituições nacionais</t>
  </si>
  <si>
    <t>C42</t>
  </si>
  <si>
    <t>C43</t>
  </si>
  <si>
    <t>C44</t>
  </si>
  <si>
    <t>C45</t>
  </si>
  <si>
    <t>C46</t>
  </si>
  <si>
    <t>C47</t>
  </si>
  <si>
    <t>C48</t>
  </si>
  <si>
    <t>Revisão de artigos em revistas indexadas ISI, SCOPUS</t>
  </si>
  <si>
    <t>C49</t>
  </si>
  <si>
    <t>Revisão de artigos em revistas com referee (indexadas a outros sistemas de indexação)</t>
  </si>
  <si>
    <t>C50</t>
  </si>
  <si>
    <t>Revisão de artigos em revistas não indexadas</t>
  </si>
  <si>
    <t>C51</t>
  </si>
  <si>
    <t xml:space="preserve">Revisão de livros </t>
  </si>
  <si>
    <t>C52</t>
  </si>
  <si>
    <t xml:space="preserve">Revisão de capítulos em livros </t>
  </si>
  <si>
    <t>C53</t>
  </si>
  <si>
    <t xml:space="preserve">Revisão de trabalhos em evento técnico-científico </t>
  </si>
  <si>
    <t>C54</t>
  </si>
  <si>
    <t>C61</t>
  </si>
  <si>
    <t>P1</t>
  </si>
  <si>
    <t>P2</t>
  </si>
  <si>
    <t>P3</t>
  </si>
  <si>
    <t>P4</t>
  </si>
  <si>
    <t>P5</t>
  </si>
  <si>
    <t>P6</t>
  </si>
  <si>
    <t>P7</t>
  </si>
  <si>
    <t>Orientação de estágio de curso de CTESP</t>
  </si>
  <si>
    <t>P8</t>
  </si>
  <si>
    <t>Orientação de estágio/trabalho de investigação/projeto de  Licenciatura</t>
  </si>
  <si>
    <t>P9</t>
  </si>
  <si>
    <t>Coorientação de estágio/trabalho de investigação/projeto de  Licenciatura</t>
  </si>
  <si>
    <t>P10</t>
  </si>
  <si>
    <t>Orientação de estágio profissionalizante, dissertação ou trabalho de projeto de Mestrado</t>
  </si>
  <si>
    <t>P11</t>
  </si>
  <si>
    <t>Coorientação de estágio profissionalizante, dissertação ou trabalho de projeto de Mestrado</t>
  </si>
  <si>
    <t>P12</t>
  </si>
  <si>
    <t>Arguente no júri de avaliação de estágio de CTESP (excluem-se os Orientadores)</t>
  </si>
  <si>
    <t>P13</t>
  </si>
  <si>
    <t>Arguente no júri de avaliação de estágio/trabalho de investigação/projeto de Licenciatura (excluem-se os Orientadores)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</si>
  <si>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</si>
  <si>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</si>
  <si>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</si>
  <si>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</si>
  <si>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</si>
  <si>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</si>
  <si>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</si>
  <si>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</si>
  <si>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</si>
  <si>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</si>
  <si>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Outras</t>
  </si>
  <si>
    <t>P24</t>
  </si>
  <si>
    <t>Nome completo do/a candidato/a:</t>
  </si>
  <si>
    <t>Nº de telemóvel:</t>
  </si>
  <si>
    <t>E-mail:</t>
  </si>
  <si>
    <t>Nº do Cartão de Cidadão:</t>
  </si>
  <si>
    <t>Morada de Contacto:</t>
  </si>
  <si>
    <t>Arguente no júri de avaliação de estágio profissionalizante, dissertação ou trabalho de projeto de Mestrado (excluem-se os Orientadores)</t>
  </si>
  <si>
    <t>Júris de prémios</t>
  </si>
  <si>
    <t>Membro de júris de prémios de natureza pedagógica</t>
  </si>
  <si>
    <t xml:space="preserve">Organização de eventos </t>
  </si>
  <si>
    <t xml:space="preserve">Coordenação de Departamento </t>
  </si>
  <si>
    <t>Direção de turma</t>
  </si>
  <si>
    <t>Direção Pedagógica</t>
  </si>
  <si>
    <t>Experiência Profissional (fora do ensino superior) no âmbito da área do Concurso</t>
  </si>
  <si>
    <t>Experiência como docente do ensino básico, secundário, profissional, artístico e/ou como formador na área do concurso</t>
  </si>
  <si>
    <t>≥ 25</t>
  </si>
  <si>
    <t>&lt; 25</t>
  </si>
  <si>
    <t xml:space="preserve">Avaliação e Pontuação do Curriculo do Candidato </t>
  </si>
  <si>
    <t>Parâmetros</t>
  </si>
  <si>
    <t>Elementos a valorizar</t>
  </si>
  <si>
    <t>Unidade</t>
    <phoneticPr fontId="0" type="noConversion"/>
  </si>
  <si>
    <t xml:space="preserve">Nº (ou fracção) de elementos a pontuar </t>
  </si>
  <si>
    <t>Pontuação Total</t>
    <phoneticPr fontId="0" type="noConversion"/>
  </si>
  <si>
    <t>Pontuação a considerar</t>
    <phoneticPr fontId="0" type="noConversion"/>
  </si>
  <si>
    <t>I</t>
    <phoneticPr fontId="0" type="noConversion"/>
  </si>
  <si>
    <t>II</t>
    <phoneticPr fontId="0" type="noConversion"/>
  </si>
  <si>
    <t>VII</t>
  </si>
  <si>
    <t>Publicações</t>
  </si>
  <si>
    <t>Artigo  em revista escrutinada pela ISI ou SCOPUS - Q1</t>
  </si>
  <si>
    <t>Sub-Total</t>
    <phoneticPr fontId="0" type="noConversion"/>
  </si>
  <si>
    <t>Responsável pela elaboração de Plano/Projeto/Estudo no âmbito de protocolos, projetos institucionais</t>
  </si>
  <si>
    <t>Responsável por projeto de Transferência de conhecimento e tecnologia no âmbito de protocolos, projetos institucionais</t>
  </si>
  <si>
    <t>Outros projetos ou ações reconhecidos como relevantes pelo Júri</t>
  </si>
  <si>
    <t>ação</t>
  </si>
  <si>
    <t>prémio</t>
  </si>
  <si>
    <t>C35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</si>
  <si>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</si>
  <si>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</si>
  <si>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</si>
  <si>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h-index</t>
  </si>
  <si>
    <t>Citação de artigo comprovada na SCOPUS (exceto auto-citações)</t>
  </si>
  <si>
    <t>Orientação de teses de Doutoramento (após a conclusão do doutoramento)</t>
  </si>
  <si>
    <t>Membro de júri de atribuição do título de especialista</t>
  </si>
  <si>
    <t>júri</t>
  </si>
  <si>
    <t>TOTAL DA COMPONENTE TÉCNICO-CIENTÍFICA</t>
  </si>
  <si>
    <t>O1</t>
  </si>
  <si>
    <t>O2</t>
  </si>
  <si>
    <t>O3</t>
  </si>
  <si>
    <t>Orientação e Arguição de estágios/trabalhos de investigação/projetos</t>
  </si>
  <si>
    <t>curso</t>
  </si>
  <si>
    <t>P25</t>
  </si>
  <si>
    <t>P26</t>
  </si>
  <si>
    <t>TOTAL DA COMPONENTE PEDAGÓGICA</t>
  </si>
  <si>
    <t>TOTAL DA COMPONENTE PROFISSIONAL E ORGANIZACIONAL</t>
  </si>
  <si>
    <t>Projecto</t>
  </si>
  <si>
    <t>curso/formação</t>
  </si>
  <si>
    <t>organização</t>
  </si>
  <si>
    <t>Organização</t>
  </si>
  <si>
    <t>livro</t>
  </si>
  <si>
    <t>artigo</t>
  </si>
  <si>
    <t>apresentação</t>
  </si>
  <si>
    <t>poster</t>
  </si>
  <si>
    <t>projeto</t>
  </si>
  <si>
    <t>plano/projeto/estudo</t>
  </si>
  <si>
    <t>premio</t>
  </si>
  <si>
    <t>citação</t>
  </si>
  <si>
    <t>tese</t>
  </si>
  <si>
    <t>juri</t>
  </si>
  <si>
    <t>revista</t>
  </si>
  <si>
    <t>evento</t>
  </si>
  <si>
    <t>trabalho</t>
  </si>
  <si>
    <t>capítulo</t>
  </si>
  <si>
    <t>sessão</t>
  </si>
  <si>
    <t xml:space="preserve">Pontuação a Considerar </t>
    <phoneticPr fontId="0" type="noConversion"/>
  </si>
  <si>
    <t>Factor de ponderação</t>
    <phoneticPr fontId="0" type="noConversion"/>
  </si>
  <si>
    <t>Pontuação Ponderada</t>
    <phoneticPr fontId="0" type="noConversion"/>
  </si>
  <si>
    <t>Componente Técnico-Científica</t>
    <phoneticPr fontId="0" type="noConversion"/>
  </si>
  <si>
    <t>Componente Pedagógica</t>
    <phoneticPr fontId="0" type="noConversion"/>
  </si>
  <si>
    <t>PONTUAÇÃO DO CURRICULO</t>
  </si>
  <si>
    <t>Componente Profissional e Organizacional</t>
  </si>
  <si>
    <t>elemento</t>
  </si>
  <si>
    <t>Outros</t>
  </si>
  <si>
    <t>registo</t>
  </si>
  <si>
    <t>Registo de propriedade inteletual (não pontuado noutro item)</t>
  </si>
  <si>
    <t>Indice h (Google Académico)</t>
  </si>
  <si>
    <t>Co-Orientação de teses de Doutoramento (após a conclusão do doutoramento)</t>
  </si>
  <si>
    <t>Participação em júris de provas públicas de mestrado (excluem-se os Orientadores)</t>
  </si>
  <si>
    <t>Membro de júri de provas de doutoramento (excluem-se orientadores e inerências)</t>
  </si>
  <si>
    <t>Arguente no júri de avaliação de projeto de tese de doutoramento (excluem-se orientadores e inerências)</t>
  </si>
  <si>
    <t>Atividade Letiva no ensino superior</t>
  </si>
  <si>
    <t>ECTS/ano</t>
  </si>
  <si>
    <t>De âmbito nacional (concursos abertos a participantes de todo o território nacional)</t>
  </si>
  <si>
    <t>Internacional (concursos abertos a participantes de qualquer parte do mundo)</t>
  </si>
  <si>
    <t>Outras atividades deste âmbito, na área do concurso, que o júri considere relevantes</t>
  </si>
  <si>
    <t>Membro de equipa multidisciplinar</t>
  </si>
  <si>
    <t>Projetos e eventos</t>
  </si>
  <si>
    <t>Membro de equipa responsável pela elaboração de proposta de novo curso/formação de CTESP, licenciatura, pós-graduação e mestrado, aprovada e colocada em funcionamento</t>
  </si>
  <si>
    <t>Outros elementos do currículo profissional que o júri considere relevantes</t>
  </si>
  <si>
    <t>CRITÉRIOS DE DESEMPATE</t>
  </si>
  <si>
    <t>1.º</t>
  </si>
  <si>
    <t>Componente Técnico-científica</t>
  </si>
  <si>
    <t>Pontuação ponderada</t>
  </si>
  <si>
    <t>2.º</t>
  </si>
  <si>
    <t>pontuação total</t>
  </si>
  <si>
    <t>3.º</t>
  </si>
  <si>
    <t>componente pedagógica</t>
  </si>
  <si>
    <t>4.º</t>
  </si>
  <si>
    <t>5.º</t>
  </si>
  <si>
    <t xml:space="preserve">componente profissional e organizacional </t>
  </si>
  <si>
    <t>6.º</t>
  </si>
  <si>
    <t>H1</t>
  </si>
  <si>
    <t>H2</t>
  </si>
  <si>
    <t>H3</t>
  </si>
  <si>
    <t>H4</t>
  </si>
  <si>
    <t>H5</t>
  </si>
  <si>
    <t>Lecionação em escolas do ensino básico, secundário e/ou profissional e/ou artístico na área do concurso</t>
  </si>
  <si>
    <t>Lecionação em escolas do ensino básico, secundário e/ou profissional e/ou artístico noutra área diferente</t>
  </si>
  <si>
    <t>Arguente principal de prova Pública de Doutoramento</t>
  </si>
  <si>
    <t>Membro de júris de prémios de natureza técnico-científica,  ou profissional (nacional, internacional)</t>
  </si>
  <si>
    <t>Arguições (não pontuado em P1 e P2)</t>
  </si>
  <si>
    <t>Orientações (não pontuado em P1 e P2)</t>
  </si>
  <si>
    <t>Colaboração em programas de Mobilidade internacional</t>
  </si>
  <si>
    <t>De âmbito local (escola, autarquia, evento pedagógico,…)</t>
  </si>
  <si>
    <t>Funções de Gestão/Coordenação</t>
  </si>
  <si>
    <t>Experiência Letiva fora do ensino superior</t>
  </si>
  <si>
    <t>P27</t>
  </si>
  <si>
    <t>P28</t>
  </si>
  <si>
    <t>P29</t>
  </si>
  <si>
    <t>P30</t>
  </si>
  <si>
    <t>P31</t>
  </si>
  <si>
    <t>P32</t>
  </si>
  <si>
    <t>Participação e Coordenação de projetos pedagógicos</t>
  </si>
  <si>
    <t>Outras atividades de natureza pedagógica</t>
  </si>
  <si>
    <t>UC</t>
  </si>
  <si>
    <t xml:space="preserve">UC </t>
  </si>
  <si>
    <t>Formação Inicial e Pós-Graduada</t>
  </si>
  <si>
    <t>Licenciatura na área científica do concurso (conforme Edital)</t>
  </si>
  <si>
    <t>Mestrado na área  científica do concurso (conforme Edital)</t>
  </si>
  <si>
    <t>Titulos Pós Doutoramento</t>
  </si>
  <si>
    <t>Pós-Graduações</t>
  </si>
  <si>
    <t>Outros cursos de Formação Contínua</t>
  </si>
  <si>
    <t>Pós-Graduações na área do concurso</t>
  </si>
  <si>
    <t>Pós Doutoramentos na área do concurso</t>
  </si>
  <si>
    <t>H6</t>
  </si>
  <si>
    <t>H7</t>
  </si>
  <si>
    <t>titulo</t>
  </si>
  <si>
    <t>Componente Formação, Graus e Titulos Académicos</t>
  </si>
  <si>
    <t>Funções de coordenação de equipas nos ultimos 10 anos (não pontuadas em O1)</t>
  </si>
  <si>
    <t>Participação em programa de mobilidade internacional (ERASMUS, etc.)</t>
  </si>
  <si>
    <t>Membro de equipa responsável pela elaboração de proposta de novo curso não conferente de grau, aprovada e colocada em funcionamento</t>
  </si>
  <si>
    <t>P36</t>
  </si>
  <si>
    <t>Coordenação de projeto pedagógico desenvolvido em escola (não incluído nas UC que leciona).</t>
  </si>
  <si>
    <t>Participação em projeto pedagógico desenvolvido em escola (não incluído nas UC que leciona).</t>
  </si>
  <si>
    <t>P37</t>
  </si>
  <si>
    <t>Membro de equipa organizadora de evento profissional/organizacional na área do concurso</t>
  </si>
  <si>
    <t>Evento</t>
  </si>
  <si>
    <t>O4</t>
  </si>
  <si>
    <t>O5</t>
  </si>
  <si>
    <t>O6</t>
  </si>
  <si>
    <t>O7</t>
  </si>
  <si>
    <t>Membro de equipa de elaboração de Plano/Projeto/Estudo/Relatório de ambito profissional, na área do concurso, apresentado publicamente ou a entidade empregadora, financiadora, ou outra equivalente.</t>
  </si>
  <si>
    <t>Outro Tipo de Formação na área do concurso</t>
  </si>
  <si>
    <t>Membro integrado de Centro de Investigação reconhecido/avaliado  pela FCT</t>
  </si>
  <si>
    <t>Membro colaborador de de Centro de Investigação reconhecido/avaliado  pela FCT</t>
  </si>
  <si>
    <t>centro</t>
  </si>
  <si>
    <t>C55</t>
  </si>
  <si>
    <t>C57</t>
  </si>
  <si>
    <t>C60</t>
  </si>
  <si>
    <t>Participação em júris de provas e/ou concursos para avaliação e/ou seriação de estudantes</t>
  </si>
  <si>
    <t>Membro de juri de seleção de alunos para cursos conferentes de graus</t>
  </si>
  <si>
    <t>P38</t>
  </si>
  <si>
    <t>P39</t>
  </si>
  <si>
    <t>P40</t>
  </si>
  <si>
    <t>P41</t>
  </si>
  <si>
    <t>Lecionação de cursos/ações/oficinas de Formação para técnicos superiores - duração  &lt; a 25 horas</t>
  </si>
  <si>
    <t>Lecionação de cursos/ações/oficinas de Formação para não licenciados - duração &lt; a 25 horas</t>
  </si>
  <si>
    <t>Lecionação de cursos/ações/oficinas de Formação para não licenciados - duração ≥ 25h</t>
  </si>
  <si>
    <t>Lecionação de cursos/ações/oficinas de Formação para técnicos superiores - duração ≥ 25h</t>
  </si>
  <si>
    <r>
      <t xml:space="preserve">Parâmetros </t>
    </r>
    <r>
      <rPr>
        <sz val="9"/>
        <rFont val="Calibri"/>
        <family val="2"/>
        <scheme val="minor"/>
      </rPr>
      <t>(Nota: a pontuação Máxima dos 3 parâmetros tem de ser igual a 100 pontos)</t>
    </r>
  </si>
  <si>
    <t>Especialista na área do concurso</t>
  </si>
  <si>
    <r>
      <t xml:space="preserve">Titulo de Especialista </t>
    </r>
    <r>
      <rPr>
        <sz val="10"/>
        <color theme="1"/>
        <rFont val="Calibri"/>
        <family val="2"/>
        <scheme val="minor"/>
      </rPr>
      <t>(só se o candidato for doutorado na área do concurso)</t>
    </r>
  </si>
  <si>
    <t>H8</t>
  </si>
  <si>
    <t>Títulos Académicos</t>
  </si>
  <si>
    <r>
      <t>Pontuação Final (</t>
    </r>
    <r>
      <rPr>
        <sz val="12"/>
        <rFont val="Calibri"/>
        <family val="2"/>
      </rPr>
      <t>0-100</t>
    </r>
    <r>
      <rPr>
        <b/>
        <sz val="12"/>
        <rFont val="Calibri"/>
        <family val="2"/>
      </rPr>
      <t>)</t>
    </r>
  </si>
  <si>
    <t>Em caso de empate entre candidatos ao desempate será feito tendo por critério a melhor pontuação nas seguintes situações (usar sucessivaemnte até se obter o desempate):</t>
  </si>
  <si>
    <t>Prémio de natureza profissional</t>
  </si>
  <si>
    <t>Membro de Júri para  atribuição de prémios de natureza profissional</t>
  </si>
  <si>
    <t>O10</t>
  </si>
  <si>
    <t>O11</t>
  </si>
  <si>
    <t xml:space="preserve">Editor/Coordenador de obra com investigação científica original de edição com ISBN (*exceto resultante de compilações de artigos científicos ou similares)
</t>
  </si>
  <si>
    <t>Capítulo ou capítulos de um livro  de divulgação ténico-científica ou artística destinado ao publico geral com ISBN (não pontuados em C1)</t>
  </si>
  <si>
    <t>Artigo técnico-científico ou de indole artistica em revista não escrutinada por sistemas de indexação</t>
  </si>
  <si>
    <t>Palestra/Comunicação ou performance artistica realizada por convite de  instituição em evento técnico-científico ou artístico</t>
  </si>
  <si>
    <t>Regras de preenchimento da grelha e pontuação dos elementos curriculares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</si>
  <si>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Os candidatos formalizam a candidatura através do autopreenchimento da Grelha de Avaliação Curricular.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</si>
  <si>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Os candidatos assumem a responsabilidade pela correspondência entre os elementos curriculares do seu currículo e os itens da grelha. O júri não reposiciona elementos curriculares em itens diferentes daqueles que o candidato identificou.</t>
    </r>
  </si>
  <si>
    <t>Justificação para os casos em que o júri não valida a informação fornecida pelo candidato</t>
  </si>
  <si>
    <t>XI</t>
  </si>
  <si>
    <t>XII</t>
  </si>
  <si>
    <t>XIII</t>
  </si>
  <si>
    <t>XIV</t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</si>
  <si>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Salvo indicação em contrário na Grelha, os elemento curricular apenas deve ser pontuado num único item da grelha. Se o candidato colocar o mesmo elemento curricular em vários itens o júri apenas considerará aquele em que obtém a maior pontuação.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</si>
  <si>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Os anexos devem ser apresentados com a identificação do item seguido do nome (exemplos: H1 - Diploma de.. , H2 - Certidão de ...). No caso de haver mais do que um anexo para cada item acrescentar o numero sequencial à idetificação do anexo( exemplo: H1.1 - Dipoma de ..., H1.2- Diploma de ..., etc).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</si>
  <si>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O júri valida, ou não, a informação fornecida pelos candidatos</t>
    </r>
  </si>
  <si>
    <t>Prémio individual atribuído em concurso com júri de seleção nacional</t>
  </si>
  <si>
    <t>Prémios por trabalhos ou ações na área do concurso</t>
  </si>
  <si>
    <t>Citações de trabalhos na área do concurso</t>
  </si>
  <si>
    <t>Orientação de teses na área do concurso</t>
  </si>
  <si>
    <t>Experiência docente no Ensino Superior na área do concurso</t>
  </si>
  <si>
    <t>Autoria de Programas de Unidades Curriculares, na área do concurso, de cursos do Ensino Superior</t>
  </si>
  <si>
    <r>
      <t>Tutoria de alunos em mobilidade internacional (</t>
    </r>
    <r>
      <rPr>
        <i/>
        <sz val="10"/>
        <color theme="1"/>
        <rFont val="Calibri"/>
        <family val="2"/>
        <scheme val="minor"/>
      </rPr>
      <t>incoming</t>
    </r>
    <r>
      <rPr>
        <sz val="10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</si>
  <si>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Salvo indicação explicita em contrário, apenas são pontuados os elementos curriculares que se relacionem com a área científica em que o concurso é aberto.</t>
    </r>
  </si>
  <si>
    <t>PONTUAÇÃO DO JÚRI</t>
  </si>
  <si>
    <t>Identificação do(s) Anexo(s) comprovativo(s)</t>
  </si>
  <si>
    <t>Validação do júri</t>
  </si>
  <si>
    <r>
      <t>Experiência profissional como</t>
    </r>
    <r>
      <rPr>
        <b/>
        <sz val="10"/>
        <rFont val="Calibri (Body)"/>
      </rPr>
      <t xml:space="preserve"> </t>
    </r>
    <r>
      <rPr>
        <b/>
        <sz val="10"/>
        <rFont val="Calibri"/>
        <family val="2"/>
        <scheme val="minor"/>
      </rPr>
      <t>Licenciado/Técnico Superior na área do concurso (exetua-se docência)</t>
    </r>
  </si>
  <si>
    <r>
      <t>COMPONENTE TÉCNICO-CIENTÍFICA (</t>
    </r>
    <r>
      <rPr>
        <sz val="12"/>
        <rFont val="Calibri"/>
        <family val="2"/>
        <scheme val="minor"/>
      </rPr>
      <t>Ponderação na Pontuação Final</t>
    </r>
    <r>
      <rPr>
        <b/>
        <sz val="12"/>
        <rFont val="Calibri"/>
        <family val="2"/>
        <scheme val="minor"/>
      </rPr>
      <t>) =</t>
    </r>
  </si>
  <si>
    <t>COMPONENTE FORMAÇÃO, GRAUS E TÍTULOS ACADÉMICOS =</t>
  </si>
  <si>
    <r>
      <t>COMPONENTE PROFISSIONAL E ORGANIZACIONAL (</t>
    </r>
    <r>
      <rPr>
        <sz val="12"/>
        <rFont val="Calibri"/>
        <family val="2"/>
      </rPr>
      <t xml:space="preserve"> Ponderação na Pontuação Final</t>
    </r>
    <r>
      <rPr>
        <b/>
        <sz val="12"/>
        <rFont val="Calibri"/>
        <family val="2"/>
      </rPr>
      <t>) =</t>
    </r>
  </si>
  <si>
    <t>Pontuação máxima a considerar</t>
  </si>
  <si>
    <r>
      <t xml:space="preserve">Graus  Académicos </t>
    </r>
    <r>
      <rPr>
        <sz val="10"/>
        <rFont val="Calibri"/>
        <family val="2"/>
        <scheme val="minor"/>
      </rPr>
      <t>(excepto doutoramento, que é condição de acesso)</t>
    </r>
  </si>
  <si>
    <t>CONCURSO EXTERNO PARA PROFESSOR ADJUNTO - ÁREA DISCIPLINAR DE HISTÓRIA E ARQUELOGIA</t>
  </si>
  <si>
    <t>IDENTIFICAÇÃO</t>
  </si>
  <si>
    <t>CONDIÇÕES DE ADMISSÃO AO CONCURSO/DOUTORAMENTO (ponto 5.3 do edital)</t>
  </si>
  <si>
    <t>Designação do Programa de Doutoramento:</t>
  </si>
  <si>
    <t>Especialidade:</t>
  </si>
  <si>
    <t>Título da Tese:</t>
  </si>
  <si>
    <t>Instituição Conferente do Grau de Doutor:</t>
  </si>
  <si>
    <t>Faculdade/Departamento/Escola:</t>
  </si>
  <si>
    <t>Ano de Conclusão:</t>
  </si>
  <si>
    <t>CONDIÇÕES DE ADMISSÃO AO CONCURSO/TITULO DE ESPECIALISTA (ponto 5.3 do Edital)</t>
  </si>
  <si>
    <t>Designação do Titulo de Especialista:</t>
  </si>
  <si>
    <t>Título do Trabalho apresentado:</t>
  </si>
  <si>
    <t>Instituições conferentes do Titulo:</t>
  </si>
  <si>
    <t>Ano de concessão:</t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</si>
  <si>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Nos casos em que o júri não valida a informação fornecida pelo candidato e, em consequência, não considera determinado(s) elementos para pontuação, deve justificar na coluna XIV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</si>
  <si>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 candidato deve anexar os documentos comprovativos dos elementos curriculares indicados ou disponibilizar ligações para documentos que estejam disponíveis online, em acesso aberto.</t>
    </r>
  </si>
  <si>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. Os candidatos devem preencher, para além dos Dados de Identificação (folha "1. Identificação"), os elementos correspondentes a cada um dos itens solicitados nas colunas VII e X das Folhas correspondentes a: "2. Componente Formação, Gr e Ti"; "3.Componente Técnico-Científica";  4. Componente Pedagógica"; 5. Componente Prof. e Organ."</t>
    </r>
  </si>
  <si>
    <r>
      <rPr>
        <b/>
        <sz val="11"/>
        <color theme="1"/>
        <rFont val="Calibri"/>
        <family val="2"/>
        <scheme val="minor"/>
      </rPr>
      <t xml:space="preserve">10. </t>
    </r>
    <r>
      <rPr>
        <sz val="11"/>
        <color theme="1"/>
        <rFont val="Calibri"/>
        <family val="2"/>
        <scheme val="minor"/>
      </rPr>
      <t>Sempre que a unidade indicada seja "meses" apenas se devem indicar meses completos (sem casas decimais)</t>
    </r>
  </si>
  <si>
    <t>Formação Especializada</t>
  </si>
  <si>
    <t>H9</t>
  </si>
  <si>
    <t xml:space="preserve">Autoria de obra com investigação científica original, de edição com ISBN  (*exceto resultante de compilações de artigos científicos ou similares)
</t>
  </si>
  <si>
    <t xml:space="preserve">Coautoria de obra com investigação científica original, de edição com ISBN  (*exceto resultante de compilações de artigos científicos ou similares)
</t>
  </si>
  <si>
    <t>Capítulo ou capítulos de livro com investigação científica original e do próprio, de edição com ISBN um livro de edição com ISBN (Não se incluem capítulos em livros de Atas ) (não pontuado em C1)</t>
  </si>
  <si>
    <t>recensão</t>
  </si>
  <si>
    <t>unidade</t>
  </si>
  <si>
    <t>Coordenador de projeto validado por Sistema Científico Nacional (SCN) ou Sistema Científico Internacional (SCI) com instituições internacionais</t>
  </si>
  <si>
    <t>Projetos e Coordenação Científica na área do concurso ou área afim</t>
  </si>
  <si>
    <r>
      <t xml:space="preserve">Número de ECTS de unidades curriculares/unidades de formação diferentes, lecionadas </t>
    </r>
    <r>
      <rPr>
        <b/>
        <u/>
        <sz val="10"/>
        <color theme="1"/>
        <rFont val="Calibri"/>
        <family val="2"/>
        <scheme val="minor"/>
      </rPr>
      <t>nos últimos dez anos</t>
    </r>
    <r>
      <rPr>
        <sz val="10"/>
        <color theme="1"/>
        <rFont val="Calibri"/>
        <family val="2"/>
        <scheme val="minor"/>
      </rPr>
      <t xml:space="preserve"> letivos em cursos superiores (entre 2013/14 e 2023/2024)</t>
    </r>
  </si>
  <si>
    <t>Funções de direção técnica nos ultimos 10 anos</t>
  </si>
  <si>
    <t>Participação em órgãos de gestão do IES</t>
  </si>
  <si>
    <t xml:space="preserve">Membro de órgão de gestão de ensino superior </t>
  </si>
  <si>
    <t>O8</t>
  </si>
  <si>
    <t>meses</t>
  </si>
  <si>
    <t>órgão/ano</t>
  </si>
  <si>
    <t>Avaliador de projeto técnico-científico internacional</t>
  </si>
  <si>
    <t>Avaliador de projeto técnico-científico  nacional</t>
  </si>
  <si>
    <t>Coordenação unidade de investigação</t>
  </si>
  <si>
    <t>Prémio ou distinção atribuídas por um júri por trabalho na área científica do concurso, apresentado em evento técnico-científico</t>
  </si>
  <si>
    <t>Prémio ou distinção em co-autoria atribuídas por um júri por trabalho na área científica do concurso, apresentado em evento técnico-científico</t>
  </si>
  <si>
    <r>
      <t>Citação de artigo (exceto auto-citações) no Google Académico</t>
    </r>
    <r>
      <rPr>
        <strike/>
        <sz val="10"/>
        <rFont val="Calibri"/>
        <family val="2"/>
        <scheme val="minor"/>
      </rPr>
      <t xml:space="preserve"> </t>
    </r>
  </si>
  <si>
    <t>Moderação de sessão de eventos científico</t>
  </si>
  <si>
    <t>Participação na organização de eventos científicos ou técnico-científicos</t>
  </si>
  <si>
    <t>Participação em comissão científica ou similar de eventos científicos ou técnico-científicos</t>
  </si>
  <si>
    <t>Artigo em ata de encontro técnico-científico com arbitragem</t>
  </si>
  <si>
    <t>Artigo em ata de encontro técnico-científico sem arbitragem</t>
  </si>
  <si>
    <t>Artigo  em revista técnico-profissional</t>
  </si>
  <si>
    <t>Recensão crítica.</t>
  </si>
  <si>
    <t xml:space="preserve">livro </t>
  </si>
  <si>
    <t>livro ou obra</t>
  </si>
  <si>
    <r>
      <t>Outros elementos de natureza técnico-científica</t>
    </r>
    <r>
      <rPr>
        <strike/>
        <sz val="10"/>
        <color theme="1"/>
        <rFont val="Calibri"/>
        <family val="2"/>
        <scheme val="minor"/>
      </rPr>
      <t xml:space="preserve">, </t>
    </r>
    <r>
      <rPr>
        <sz val="10"/>
        <color theme="1"/>
        <rFont val="Calibri"/>
        <family val="2"/>
        <scheme val="minor"/>
      </rPr>
      <t>não pontuados noutros itens que o júri considere relevantes</t>
    </r>
  </si>
  <si>
    <t xml:space="preserve">Participação em júris de provas para atribuição de grau ou título ou em júris para atribuição de prémios </t>
  </si>
  <si>
    <t>Participação em tarefas de revisão de artigos ou textos científicos/técnicos na área do concurso</t>
  </si>
  <si>
    <t>Participação em comissões científicas de revistas na área do concurso</t>
  </si>
  <si>
    <t>Colaboração em eventos Científicos na área do concurso</t>
  </si>
  <si>
    <t>Integração em centros/unidades de investigação</t>
  </si>
  <si>
    <t>Participação em projetos de investigação científica</t>
  </si>
  <si>
    <r>
      <t>Avaliação de projetos de investigação científica</t>
    </r>
    <r>
      <rPr>
        <b/>
        <strike/>
        <sz val="10"/>
        <color rgb="FF000000"/>
        <rFont val="Calibri"/>
        <family val="2"/>
        <scheme val="minor"/>
      </rPr>
      <t xml:space="preserve"> </t>
    </r>
  </si>
  <si>
    <t>Coordenação científica</t>
  </si>
  <si>
    <t xml:space="preserve">Apresentação oral em evento técnico-científico </t>
  </si>
  <si>
    <t>Poster em evento técnico-científico</t>
  </si>
  <si>
    <t>Produção Técnica/ Científica na área científica do concurso ou área afim</t>
  </si>
  <si>
    <r>
      <t xml:space="preserve">Autoria de Programas de unidade curricular /unidade de formação diferentes, na área do concurso, elaborados </t>
    </r>
    <r>
      <rPr>
        <b/>
        <u/>
        <sz val="10"/>
        <color theme="1"/>
        <rFont val="Calibri"/>
        <family val="2"/>
        <scheme val="minor"/>
      </rPr>
      <t>nos últimos dez anos letivos</t>
    </r>
    <r>
      <rPr>
        <sz val="10"/>
        <color theme="1"/>
        <rFont val="Calibri"/>
        <family val="2"/>
        <scheme val="minor"/>
      </rPr>
      <t xml:space="preserve"> em cursos superiores (entre 2013/14 e 2023/2024)</t>
    </r>
  </si>
  <si>
    <r>
      <t xml:space="preserve">Coautoria de Programas de unidade curricular /unidade de formação diferentes, na área do concurso, elaborados </t>
    </r>
    <r>
      <rPr>
        <b/>
        <u/>
        <sz val="10"/>
        <rFont val="Calibri"/>
        <family val="2"/>
        <scheme val="minor"/>
      </rPr>
      <t>nos últimos dez anos letivos</t>
    </r>
    <r>
      <rPr>
        <sz val="10"/>
        <rFont val="Calibri"/>
        <family val="2"/>
        <scheme val="minor"/>
      </rPr>
      <t xml:space="preserve"> em cursos superiores (entre 2013/14 e 2023/2024)</t>
    </r>
  </si>
  <si>
    <t>Lecionação de cursos/ações/oficinas de formação e unidades curriculares não conferentes de grau, promovidos por instituições de ensino superior</t>
  </si>
  <si>
    <r>
      <t>COMPONENTE PEDAGÓGICA (</t>
    </r>
    <r>
      <rPr>
        <sz val="10"/>
        <rFont val="Calibri"/>
        <family val="2"/>
        <scheme val="minor"/>
      </rPr>
      <t xml:space="preserve">Ponderação na Pontuação Final </t>
    </r>
    <r>
      <rPr>
        <b/>
        <sz val="10"/>
        <rFont val="Calibri"/>
        <family val="2"/>
        <scheme val="minor"/>
      </rPr>
      <t>) =</t>
    </r>
  </si>
  <si>
    <t>Lecionação em cursos/ações/oficinas de formação não conferentes de grau, na área do concurso, promovidos por instituições do ensino superior</t>
  </si>
  <si>
    <r>
      <t>Membro de comissã</t>
    </r>
    <r>
      <rPr>
        <sz val="10"/>
        <rFont val="Calibri"/>
        <family val="2"/>
        <scheme val="minor"/>
      </rPr>
      <t>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>/Seminários/eventos, de duração  inferior a 1/2 dia (até 4 horas)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</si>
  <si>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>/Seminários/eventos, de duração de igual ou superior a 1 dia  (entre 4 e 8h)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</si>
  <si>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de duração </t>
    </r>
    <r>
      <rPr>
        <u/>
        <sz val="10"/>
        <rFont val="Calibri"/>
        <family val="2"/>
        <scheme val="minor"/>
      </rPr>
      <t>superior a 7 horas / 1 dia</t>
    </r>
    <r>
      <rPr>
        <sz val="10"/>
        <rFont val="Calibri"/>
        <family val="2"/>
        <scheme val="minor"/>
      </rPr>
      <t xml:space="preserve"> OU superior a 1 dia</t>
    </r>
  </si>
  <si>
    <t xml:space="preserve">aluno </t>
  </si>
  <si>
    <t>turma/ano</t>
  </si>
  <si>
    <t>ano letivo</t>
  </si>
  <si>
    <t>aluno</t>
  </si>
  <si>
    <t>publicação</t>
  </si>
  <si>
    <t>Produção de manuais pedagógicos na área do concurso publicados (com ISBN).</t>
  </si>
  <si>
    <t>O9</t>
  </si>
  <si>
    <t>palestra/comunicação</t>
  </si>
  <si>
    <t>Na área científica/ disciplinar do concurso</t>
  </si>
  <si>
    <t>Noutras áreas científicas/ disciplinares</t>
  </si>
  <si>
    <t>Funções técnicas nos ultimos 10 anos (não pontuadas em O1 e O2)</t>
  </si>
  <si>
    <t>A Preencher pelo candidato</t>
  </si>
  <si>
    <t>A oreencher pelo candidato</t>
  </si>
  <si>
    <t>AUTO-PRENCHIMENTO PELO CANDIDATO</t>
  </si>
  <si>
    <t>Agregação na área do concurso</t>
  </si>
  <si>
    <t>Cursos de formação contínua, na área do concurso ou em pedagogia, de duração ≥ 25h</t>
  </si>
  <si>
    <t>Cursos de formação contínua, na área do concurso ou em pedagogia, de duração  &lt;  25 horas</t>
  </si>
  <si>
    <t>C6</t>
  </si>
  <si>
    <t>C8</t>
  </si>
  <si>
    <t>C10</t>
  </si>
  <si>
    <t>C12</t>
  </si>
  <si>
    <t>P33</t>
  </si>
  <si>
    <t>P34</t>
  </si>
  <si>
    <t>P35</t>
  </si>
  <si>
    <t>Dirigente das comissões executivas de organizações profissionais  de natureza técnica e/ou científica na área do concurso</t>
  </si>
  <si>
    <t>Membro de organizações profissionais  de natureza técnica e/ou científica na área do concurso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</si>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</sst>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indexed="8"/>
      <name val="Calibri"/>
      <family val="2"/>
    </font>
    <font>
      <b/>
      <sz val="12"/>
      <color theme="9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66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 (Body)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b/>
      <strike/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textRotation="90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9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2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2" fontId="14" fillId="0" borderId="10" xfId="0" applyNumberFormat="1" applyFont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2" borderId="0" xfId="0" applyFill="1"/>
    <xf numFmtId="0" fontId="33" fillId="2" borderId="0" xfId="0" applyFont="1" applyFill="1"/>
    <xf numFmtId="0" fontId="34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wrapText="1"/>
    </xf>
    <xf numFmtId="0" fontId="36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9" fontId="26" fillId="2" borderId="2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wrapText="1"/>
    </xf>
    <xf numFmtId="0" fontId="38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2" fontId="25" fillId="0" borderId="12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 vertical="center"/>
    </xf>
    <xf numFmtId="2" fontId="0" fillId="2" borderId="2" xfId="0" applyNumberFormat="1" applyFill="1" applyBorder="1" applyAlignment="1">
      <alignment horizontal="center" vertical="center"/>
    </xf>
    <xf numFmtId="0" fontId="19" fillId="3" borderId="0" xfId="0" applyFont="1" applyFill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43" fillId="2" borderId="0" xfId="0" applyFont="1" applyFill="1" applyAlignment="1">
      <alignment wrapText="1"/>
    </xf>
    <xf numFmtId="0" fontId="44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wrapText="1"/>
    </xf>
    <xf numFmtId="0" fontId="47" fillId="2" borderId="0" xfId="0" applyFont="1" applyFill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vertical="top" wrapText="1"/>
    </xf>
    <xf numFmtId="0" fontId="34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wrapText="1"/>
    </xf>
    <xf numFmtId="2" fontId="19" fillId="2" borderId="0" xfId="0" applyNumberFormat="1" applyFont="1" applyFill="1" applyAlignment="1">
      <alignment horizontal="center" vertical="center" wrapText="1"/>
    </xf>
    <xf numFmtId="2" fontId="44" fillId="0" borderId="11" xfId="0" applyNumberFormat="1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center" wrapText="1"/>
    </xf>
    <xf numFmtId="2" fontId="14" fillId="9" borderId="10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top" wrapText="1"/>
    </xf>
    <xf numFmtId="2" fontId="44" fillId="4" borderId="11" xfId="0" applyNumberFormat="1" applyFont="1" applyFill="1" applyBorder="1" applyAlignment="1">
      <alignment horizontal="center" vertical="top" wrapText="1"/>
    </xf>
    <xf numFmtId="0" fontId="28" fillId="4" borderId="20" xfId="0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/>
    </xf>
    <xf numFmtId="2" fontId="29" fillId="4" borderId="12" xfId="0" applyNumberFormat="1" applyFont="1" applyFill="1" applyBorder="1" applyAlignment="1">
      <alignment horizontal="center" vertical="center"/>
    </xf>
    <xf numFmtId="2" fontId="30" fillId="4" borderId="12" xfId="0" applyNumberFormat="1" applyFont="1" applyFill="1" applyBorder="1" applyAlignment="1">
      <alignment horizontal="center" vertical="center"/>
    </xf>
    <xf numFmtId="9" fontId="31" fillId="4" borderId="12" xfId="0" applyNumberFormat="1" applyFont="1" applyFill="1" applyBorder="1" applyAlignment="1">
      <alignment horizontal="center" vertical="center"/>
    </xf>
    <xf numFmtId="2" fontId="32" fillId="4" borderId="12" xfId="0" applyNumberFormat="1" applyFont="1" applyFill="1" applyBorder="1" applyAlignment="1">
      <alignment horizontal="center" vertical="center"/>
    </xf>
    <xf numFmtId="9" fontId="31" fillId="4" borderId="13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top"/>
    </xf>
    <xf numFmtId="0" fontId="34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1" fillId="3" borderId="2" xfId="0" applyFont="1" applyFill="1" applyBorder="1" applyAlignment="1">
      <alignment horizontal="center" vertical="top" textRotation="90"/>
    </xf>
    <xf numFmtId="0" fontId="16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vertical="top" textRotation="90"/>
    </xf>
    <xf numFmtId="0" fontId="11" fillId="2" borderId="0" xfId="0" applyFont="1" applyFill="1" applyAlignment="1">
      <alignment vertical="top" textRotation="90"/>
    </xf>
    <xf numFmtId="0" fontId="16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 applyProtection="1">
      <alignment vertical="top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20" fillId="3" borderId="0" xfId="0" applyFont="1" applyFill="1" applyAlignment="1">
      <alignment horizontal="center" wrapText="1"/>
    </xf>
    <xf numFmtId="0" fontId="52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9" fontId="25" fillId="2" borderId="2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10" borderId="2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3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left" vertical="center"/>
    </xf>
    <xf numFmtId="9" fontId="34" fillId="2" borderId="2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vertical="center" wrapText="1"/>
    </xf>
    <xf numFmtId="2" fontId="12" fillId="7" borderId="2" xfId="0" applyNumberFormat="1" applyFont="1" applyFill="1" applyBorder="1" applyAlignment="1">
      <alignment horizontal="center" vertical="center" wrapText="1"/>
    </xf>
    <xf numFmtId="2" fontId="1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2" xfId="0" applyFont="1" applyFill="1" applyBorder="1" applyAlignment="1">
      <alignment horizontal="center" vertical="center" wrapText="1"/>
    </xf>
    <xf numFmtId="2" fontId="14" fillId="11" borderId="2" xfId="0" applyNumberFormat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2" fontId="19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>
      <alignment horizontal="center" vertical="center" wrapText="1"/>
    </xf>
    <xf numFmtId="2" fontId="19" fillId="11" borderId="2" xfId="0" applyNumberFormat="1" applyFont="1" applyFill="1" applyBorder="1" applyAlignment="1">
      <alignment horizontal="center" vertical="center" wrapText="1"/>
    </xf>
    <xf numFmtId="2" fontId="11" fillId="7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27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vertical="center" wrapText="1"/>
    </xf>
    <xf numFmtId="0" fontId="42" fillId="2" borderId="0" xfId="0" applyFont="1" applyFill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2" fontId="15" fillId="9" borderId="1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7" fillId="11" borderId="2" xfId="0" applyFont="1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2" fontId="1" fillId="11" borderId="2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2" fontId="1" fillId="6" borderId="2" xfId="0" applyNumberFormat="1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 wrapText="1"/>
    </xf>
    <xf numFmtId="2" fontId="29" fillId="7" borderId="12" xfId="0" applyNumberFormat="1" applyFont="1" applyFill="1" applyBorder="1" applyAlignment="1">
      <alignment horizontal="center" vertical="center"/>
    </xf>
    <xf numFmtId="2" fontId="30" fillId="7" borderId="12" xfId="0" applyNumberFormat="1" applyFont="1" applyFill="1" applyBorder="1" applyAlignment="1">
      <alignment horizontal="center" vertical="center"/>
    </xf>
    <xf numFmtId="9" fontId="31" fillId="7" borderId="12" xfId="0" applyNumberFormat="1" applyFont="1" applyFill="1" applyBorder="1" applyAlignment="1">
      <alignment horizontal="center" vertical="center"/>
    </xf>
    <xf numFmtId="2" fontId="32" fillId="7" borderId="12" xfId="0" applyNumberFormat="1" applyFont="1" applyFill="1" applyBorder="1" applyAlignment="1">
      <alignment horizontal="center" vertical="center"/>
    </xf>
    <xf numFmtId="9" fontId="31" fillId="7" borderId="13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19" fillId="3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0" fillId="7" borderId="2" xfId="0" applyFont="1" applyFill="1" applyBorder="1" applyAlignment="1" applyProtection="1">
      <alignment vertical="top" wrapText="1"/>
      <protection locked="0"/>
    </xf>
    <xf numFmtId="0" fontId="42" fillId="4" borderId="2" xfId="0" applyFont="1" applyFill="1" applyBorder="1" applyAlignment="1" applyProtection="1">
      <alignment horizontal="left" vertical="top" wrapText="1"/>
      <protection locked="0"/>
    </xf>
    <xf numFmtId="0" fontId="40" fillId="4" borderId="2" xfId="0" applyFont="1" applyFill="1" applyBorder="1" applyAlignment="1" applyProtection="1">
      <alignment horizontal="left" vertical="top" wrapText="1"/>
      <protection locked="0"/>
    </xf>
    <xf numFmtId="0" fontId="40" fillId="4" borderId="5" xfId="0" applyFont="1" applyFill="1" applyBorder="1" applyAlignment="1" applyProtection="1">
      <alignment horizontal="left" vertical="top" wrapText="1"/>
      <protection locked="0"/>
    </xf>
    <xf numFmtId="0" fontId="40" fillId="6" borderId="2" xfId="0" applyFont="1" applyFill="1" applyBorder="1" applyAlignment="1" applyProtection="1">
      <alignment horizontal="left" vertical="top" wrapText="1"/>
      <protection locked="0"/>
    </xf>
    <xf numFmtId="0" fontId="40" fillId="11" borderId="2" xfId="0" applyFont="1" applyFill="1" applyBorder="1" applyAlignment="1" applyProtection="1">
      <alignment vertical="top" wrapText="1"/>
      <protection locked="0"/>
    </xf>
    <xf numFmtId="0" fontId="40" fillId="11" borderId="2" xfId="0" applyFont="1" applyFill="1" applyBorder="1" applyAlignment="1">
      <alignment vertical="top"/>
    </xf>
    <xf numFmtId="0" fontId="11" fillId="11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left" vertical="center" wrapText="1"/>
      <protection locked="0"/>
    </xf>
    <xf numFmtId="0" fontId="0" fillId="10" borderId="2" xfId="0" applyFill="1" applyBorder="1" applyAlignment="1" applyProtection="1">
      <alignment horizontal="left" vertical="center"/>
      <protection locked="0"/>
    </xf>
    <xf numFmtId="0" fontId="42" fillId="7" borderId="2" xfId="0" applyFont="1" applyFill="1" applyBorder="1" applyAlignment="1" applyProtection="1">
      <alignment horizontal="left" vertical="top" wrapText="1"/>
      <protection locked="0"/>
    </xf>
    <xf numFmtId="0" fontId="42" fillId="7" borderId="5" xfId="0" applyFont="1" applyFill="1" applyBorder="1" applyAlignment="1" applyProtection="1">
      <alignment horizontal="left" vertical="top" wrapText="1"/>
      <protection locked="0"/>
    </xf>
    <xf numFmtId="0" fontId="42" fillId="11" borderId="2" xfId="0" applyFont="1" applyFill="1" applyBorder="1" applyAlignment="1">
      <alignment horizontal="left" vertical="top" wrapText="1"/>
    </xf>
    <xf numFmtId="0" fontId="40" fillId="6" borderId="2" xfId="0" applyFont="1" applyFill="1" applyBorder="1" applyAlignment="1">
      <alignment horizontal="left" vertical="top" wrapText="1"/>
    </xf>
    <xf numFmtId="0" fontId="40" fillId="7" borderId="2" xfId="0" applyFont="1" applyFill="1" applyBorder="1" applyAlignment="1" applyProtection="1">
      <alignment horizontal="left" vertical="top" wrapText="1"/>
      <protection locked="0"/>
    </xf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39" fillId="4" borderId="2" xfId="0" applyFont="1" applyFill="1" applyBorder="1" applyAlignment="1" applyProtection="1">
      <alignment horizontal="left" vertical="top" wrapText="1"/>
      <protection locked="0"/>
    </xf>
    <xf numFmtId="0" fontId="39" fillId="7" borderId="2" xfId="0" applyFont="1" applyFill="1" applyBorder="1" applyAlignment="1" applyProtection="1">
      <alignment horizontal="left" vertical="top" wrapText="1"/>
      <protection locked="0"/>
    </xf>
    <xf numFmtId="0" fontId="12" fillId="6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wrapText="1"/>
    </xf>
    <xf numFmtId="2" fontId="19" fillId="11" borderId="2" xfId="0" applyNumberFormat="1" applyFont="1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2" fontId="19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42" fillId="4" borderId="2" xfId="0" applyFont="1" applyFill="1" applyBorder="1" applyAlignment="1" applyProtection="1">
      <alignment horizontal="left" vertical="top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40" fillId="4" borderId="2" xfId="0" applyFont="1" applyFill="1" applyBorder="1" applyAlignment="1" applyProtection="1">
      <alignment horizontal="left" vertical="top"/>
      <protection locked="0"/>
    </xf>
    <xf numFmtId="0" fontId="42" fillId="7" borderId="2" xfId="0" applyFont="1" applyFill="1" applyBorder="1" applyAlignment="1" applyProtection="1">
      <alignment horizontal="left" vertical="top"/>
      <protection locked="0"/>
    </xf>
    <xf numFmtId="0" fontId="40" fillId="7" borderId="2" xfId="0" applyFont="1" applyFill="1" applyBorder="1" applyAlignment="1" applyProtection="1">
      <alignment horizontal="left" vertical="top"/>
      <protection locked="0"/>
    </xf>
    <xf numFmtId="0" fontId="40" fillId="4" borderId="2" xfId="0" applyFont="1" applyFill="1" applyBorder="1" applyAlignment="1" applyProtection="1">
      <alignment horizontal="center" vertical="center" wrapText="1"/>
      <protection locked="0"/>
    </xf>
    <xf numFmtId="0" fontId="42" fillId="4" borderId="2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0" fillId="10" borderId="7" xfId="0" applyFill="1" applyBorder="1" applyAlignment="1" applyProtection="1">
      <alignment horizontal="left" vertical="center"/>
      <protection locked="0"/>
    </xf>
    <xf numFmtId="0" fontId="0" fillId="10" borderId="8" xfId="0" applyFill="1" applyBorder="1" applyAlignment="1" applyProtection="1">
      <alignment horizontal="left" vertical="center"/>
      <protection locked="0"/>
    </xf>
    <xf numFmtId="0" fontId="0" fillId="10" borderId="4" xfId="0" applyFill="1" applyBorder="1" applyAlignment="1" applyProtection="1">
      <alignment horizontal="left" vertical="center"/>
      <protection locked="0"/>
    </xf>
    <xf numFmtId="0" fontId="0" fillId="10" borderId="7" xfId="0" applyFill="1" applyBorder="1" applyAlignment="1" applyProtection="1">
      <alignment horizontal="left" vertical="center" wrapText="1"/>
      <protection locked="0"/>
    </xf>
    <xf numFmtId="0" fontId="0" fillId="10" borderId="8" xfId="0" applyFill="1" applyBorder="1" applyAlignment="1" applyProtection="1">
      <alignment horizontal="left" vertical="center" wrapText="1"/>
      <protection locked="0"/>
    </xf>
    <xf numFmtId="0" fontId="0" fillId="10" borderId="4" xfId="0" applyFill="1" applyBorder="1" applyAlignment="1" applyProtection="1">
      <alignment horizontal="left" vertical="center" wrapText="1"/>
      <protection locked="0"/>
    </xf>
    <xf numFmtId="0" fontId="53" fillId="3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10" borderId="7" xfId="0" applyFont="1" applyFill="1" applyBorder="1" applyAlignment="1" applyProtection="1">
      <alignment horizontal="left" vertical="center"/>
      <protection locked="0"/>
    </xf>
    <xf numFmtId="0" fontId="2" fillId="10" borderId="8" xfId="0" applyFont="1" applyFill="1" applyBorder="1" applyAlignment="1" applyProtection="1">
      <alignment horizontal="left" vertical="center"/>
      <protection locked="0"/>
    </xf>
    <xf numFmtId="0" fontId="2" fillId="10" borderId="4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7" fillId="7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2" fontId="11" fillId="4" borderId="3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 applyProtection="1">
      <alignment horizontal="left" vertical="top" wrapText="1"/>
      <protection locked="0"/>
    </xf>
    <xf numFmtId="0" fontId="40" fillId="4" borderId="5" xfId="0" applyFont="1" applyFill="1" applyBorder="1" applyAlignment="1" applyProtection="1">
      <alignment horizontal="left" vertical="top" wrapText="1"/>
      <protection locked="0"/>
    </xf>
    <xf numFmtId="0" fontId="27" fillId="4" borderId="3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40" fillId="7" borderId="3" xfId="0" applyFont="1" applyFill="1" applyBorder="1" applyAlignment="1" applyProtection="1">
      <alignment vertical="top" wrapText="1"/>
      <protection locked="0"/>
    </xf>
    <xf numFmtId="0" fontId="40" fillId="7" borderId="5" xfId="0" applyFont="1" applyFill="1" applyBorder="1" applyAlignment="1" applyProtection="1">
      <alignment vertical="top" wrapText="1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2" fontId="12" fillId="0" borderId="7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0" fontId="55" fillId="0" borderId="4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164" fontId="20" fillId="7" borderId="6" xfId="0" applyNumberFormat="1" applyFont="1" applyFill="1" applyBorder="1" applyAlignment="1">
      <alignment horizontal="center" vertical="center" wrapText="1"/>
    </xf>
    <xf numFmtId="164" fontId="20" fillId="7" borderId="5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64" fontId="34" fillId="4" borderId="3" xfId="0" applyNumberFormat="1" applyFont="1" applyFill="1" applyBorder="1" applyAlignment="1">
      <alignment horizontal="center" vertical="center" wrapText="1"/>
    </xf>
    <xf numFmtId="164" fontId="34" fillId="4" borderId="6" xfId="0" applyNumberFormat="1" applyFont="1" applyFill="1" applyBorder="1" applyAlignment="1">
      <alignment horizontal="center" vertical="center" wrapText="1"/>
    </xf>
    <xf numFmtId="164" fontId="34" fillId="4" borderId="5" xfId="0" applyNumberFormat="1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164" fontId="34" fillId="7" borderId="3" xfId="0" applyNumberFormat="1" applyFont="1" applyFill="1" applyBorder="1" applyAlignment="1">
      <alignment horizontal="center" vertical="center" wrapText="1"/>
    </xf>
    <xf numFmtId="164" fontId="34" fillId="7" borderId="6" xfId="0" applyNumberFormat="1" applyFont="1" applyFill="1" applyBorder="1" applyAlignment="1">
      <alignment horizontal="center" vertical="center" wrapText="1"/>
    </xf>
    <xf numFmtId="164" fontId="34" fillId="7" borderId="5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wrapText="1"/>
    </xf>
    <xf numFmtId="0" fontId="45" fillId="2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wrapText="1"/>
    </xf>
    <xf numFmtId="0" fontId="14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4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8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vertical="top" wrapText="1"/>
    </xf>
    <xf numFmtId="0" fontId="34" fillId="4" borderId="2" xfId="0" applyFont="1" applyFill="1" applyBorder="1" applyAlignment="1" applyProtection="1">
      <alignment horizontal="center" vertical="center" wrapText="1"/>
      <protection locked="0"/>
    </xf>
    <xf numFmtId="0" fontId="34" fillId="4" borderId="6" xfId="0" applyFont="1" applyFill="1" applyBorder="1" applyAlignment="1" applyProtection="1">
      <alignment horizontal="center" vertical="center" wrapText="1"/>
      <protection locked="0"/>
    </xf>
    <xf numFmtId="0" fontId="34" fillId="4" borderId="5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 applyProtection="1">
      <alignment horizontal="center" vertical="center" wrapText="1"/>
      <protection locked="0"/>
    </xf>
    <xf numFmtId="0" fontId="34" fillId="7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/>
    </xf>
    <xf numFmtId="0" fontId="0" fillId="7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E0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3</xdr:col>
      <xdr:colOff>234950</xdr:colOff>
      <xdr:row>6</xdr:row>
      <xdr:rowOff>77107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1F5B53-F502-4D77-8BCA-F2C97DB3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555750" cy="1258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1943048</xdr:colOff>
      <xdr:row>1</xdr:row>
      <xdr:rowOff>1571433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F75F30-A716-4EF2-BD38-6C0EF884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"/>
          <a:ext cx="1943048" cy="156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1387475</xdr:colOff>
      <xdr:row>6</xdr:row>
      <xdr:rowOff>34433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0D8004-A5CA-4354-A465-408648B6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81125" cy="123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529661</xdr:colOff>
      <xdr:row>8</xdr:row>
      <xdr:rowOff>182217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169007-260E-4BF3-AF12-698342A2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71" y="194597"/>
          <a:ext cx="1943048" cy="156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326684</xdr:colOff>
      <xdr:row>8</xdr:row>
      <xdr:rowOff>398045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936A5B-C65D-4641-AA6D-A232411B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03" y="182803"/>
          <a:ext cx="1943048" cy="156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454839</xdr:colOff>
      <xdr:row>8</xdr:row>
      <xdr:rowOff>186267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93948F-F8F7-4DDD-93B5-89653417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58" y="192424"/>
          <a:ext cx="1943048" cy="156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635814</xdr:colOff>
      <xdr:row>9</xdr:row>
      <xdr:rowOff>78317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CADCCC-B68F-4CBA-9ADF-DC2C8ABF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196850"/>
          <a:ext cx="1947089" cy="1595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9"/>
  <sheetViews>
    <sheetView topLeftCell="A9" zoomScale="80" zoomScaleNormal="80" workbookViewId="0">
      <selection activeCell="R23" sqref="R23"/>
    </sheetView>
  </sheetViews>
  <sheetFormatPr defaultRowHeight="14.5"/>
  <sheetData>
    <row r="1" spans="1:18" s="28" customFormat="1" ht="15.5">
      <c r="A1" s="23"/>
      <c r="C1" s="60"/>
      <c r="D1" s="62"/>
      <c r="E1" s="60"/>
      <c r="F1" s="60"/>
      <c r="G1" s="60"/>
      <c r="H1" s="60"/>
      <c r="I1" s="26"/>
      <c r="J1" s="54"/>
      <c r="K1" s="27"/>
    </row>
    <row r="2" spans="1:18" s="32" customFormat="1" ht="15.5">
      <c r="A2" s="31"/>
      <c r="C2" s="38"/>
      <c r="D2" s="37"/>
      <c r="E2" s="38"/>
      <c r="F2" s="38"/>
      <c r="G2" s="38"/>
      <c r="H2" s="38"/>
      <c r="I2" s="36"/>
      <c r="J2" s="55"/>
      <c r="K2" s="27"/>
    </row>
    <row r="3" spans="1:18" s="32" customFormat="1" ht="15.65" customHeight="1">
      <c r="A3" s="31"/>
      <c r="C3" s="279" t="s">
        <v>334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</row>
    <row r="4" spans="1:18" s="32" customFormat="1" ht="15.5">
      <c r="A4" s="31"/>
      <c r="C4" s="37"/>
      <c r="D4" s="37"/>
      <c r="E4" s="37"/>
      <c r="F4" s="37"/>
      <c r="G4" s="37"/>
      <c r="H4" s="38"/>
      <c r="I4" s="37"/>
      <c r="J4" s="37"/>
      <c r="K4" s="30"/>
      <c r="L4" s="37"/>
    </row>
    <row r="5" spans="1:18" s="32" customFormat="1" ht="15.5">
      <c r="A5" s="31"/>
      <c r="C5" s="279" t="s">
        <v>130</v>
      </c>
      <c r="D5" s="279"/>
      <c r="E5" s="279"/>
      <c r="F5" s="279"/>
      <c r="G5" s="279"/>
      <c r="H5" s="279"/>
      <c r="I5" s="279"/>
      <c r="J5" s="279"/>
      <c r="K5" s="279"/>
      <c r="L5" s="279"/>
    </row>
    <row r="6" spans="1:18" s="32" customFormat="1" ht="15.5">
      <c r="A6" s="31"/>
      <c r="C6" s="37"/>
      <c r="D6" s="37"/>
      <c r="E6" s="37"/>
      <c r="F6" s="37"/>
      <c r="G6" s="37"/>
      <c r="H6" s="38"/>
      <c r="I6" s="37"/>
      <c r="J6" s="37"/>
      <c r="K6" s="30"/>
      <c r="L6" s="37"/>
    </row>
    <row r="8" spans="1:18">
      <c r="A8" s="51"/>
      <c r="B8" s="51"/>
      <c r="C8" s="283" t="s">
        <v>306</v>
      </c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1"/>
      <c r="Q8" s="51"/>
      <c r="R8" s="51"/>
    </row>
    <row r="9" spans="1:18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>
      <c r="A10" s="51"/>
      <c r="B10" s="51"/>
      <c r="C10" s="282" t="s">
        <v>307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51"/>
      <c r="Q10" s="51"/>
      <c r="R10" s="51"/>
    </row>
    <row r="11" spans="1:18" ht="33" customHeight="1">
      <c r="A11" s="51"/>
      <c r="B11" s="51"/>
      <c r="C11" s="281" t="s">
        <v>308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51"/>
      <c r="Q11" s="51"/>
      <c r="R11" s="51"/>
    </row>
    <row r="12" spans="1:18" ht="33" customHeight="1">
      <c r="A12" s="51"/>
      <c r="B12" s="51"/>
      <c r="C12" s="281" t="s">
        <v>324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51"/>
      <c r="Q12" s="51"/>
      <c r="R12" s="51"/>
    </row>
    <row r="13" spans="1:18" ht="33" customHeight="1">
      <c r="A13" s="51"/>
      <c r="B13" s="51"/>
      <c r="C13" s="281" t="s">
        <v>314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51"/>
      <c r="Q13" s="51"/>
      <c r="R13" s="51"/>
    </row>
    <row r="14" spans="1:18" ht="33.65" customHeight="1">
      <c r="A14" s="51"/>
      <c r="B14" s="51"/>
      <c r="C14" s="281" t="s">
        <v>349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51"/>
      <c r="Q14" s="51"/>
      <c r="R14" s="51"/>
    </row>
    <row r="15" spans="1:18" ht="44.15" customHeight="1">
      <c r="A15" s="51"/>
      <c r="B15" s="51"/>
      <c r="C15" s="281" t="s">
        <v>315</v>
      </c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51"/>
      <c r="Q15" s="51"/>
      <c r="R15" s="51"/>
    </row>
    <row r="16" spans="1:18" ht="19" customHeight="1">
      <c r="A16" s="51"/>
      <c r="B16" s="51"/>
      <c r="C16" s="282" t="s">
        <v>316</v>
      </c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51"/>
      <c r="Q16" s="51"/>
      <c r="R16" s="51"/>
    </row>
    <row r="17" spans="1:18" ht="31" customHeight="1">
      <c r="A17" s="51"/>
      <c r="B17" s="51"/>
      <c r="C17" s="281" t="s">
        <v>348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51"/>
      <c r="Q17" s="51"/>
      <c r="R17" s="51"/>
    </row>
    <row r="18" spans="1:18" ht="45" customHeight="1">
      <c r="A18" s="51"/>
      <c r="B18" s="51"/>
      <c r="C18" s="281" t="s">
        <v>350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51"/>
      <c r="Q18" s="51"/>
      <c r="R18" s="51"/>
    </row>
    <row r="19" spans="1:18">
      <c r="A19" s="51"/>
      <c r="B19" s="51"/>
      <c r="C19" s="280" t="s">
        <v>351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51"/>
      <c r="Q19" s="51"/>
      <c r="R19" s="51"/>
    </row>
  </sheetData>
  <mergeCells count="13">
    <mergeCell ref="C3:P3"/>
    <mergeCell ref="C19:O19"/>
    <mergeCell ref="C13:O13"/>
    <mergeCell ref="C12:O12"/>
    <mergeCell ref="C5:L5"/>
    <mergeCell ref="C10:O10"/>
    <mergeCell ref="C8:O8"/>
    <mergeCell ref="C11:O11"/>
    <mergeCell ref="C14:O14"/>
    <mergeCell ref="C15:O15"/>
    <mergeCell ref="C16:O16"/>
    <mergeCell ref="C17:O17"/>
    <mergeCell ref="C18:O18"/>
  </mergeCells>
  <pageMargins left="0.7" right="0.7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41"/>
  <sheetViews>
    <sheetView zoomScale="80" zoomScaleNormal="80" workbookViewId="0">
      <selection activeCell="A25" sqref="A25"/>
    </sheetView>
  </sheetViews>
  <sheetFormatPr defaultColWidth="8.81640625" defaultRowHeight="14.5"/>
  <cols>
    <col min="1" max="1" width="8.7265625" style="51"/>
    <col min="2" max="2" width="29.7265625" style="51" customWidth="1"/>
    <col min="3" max="3" width="45.453125" style="51" customWidth="1"/>
    <col min="4" max="4" width="18.26953125" style="51" customWidth="1"/>
    <col min="5" max="5" width="16" style="51" customWidth="1"/>
    <col min="6" max="6" width="18.26953125" style="51" customWidth="1"/>
    <col min="7" max="8" width="16" style="51" customWidth="1"/>
    <col min="9" max="9" width="24" style="51" customWidth="1"/>
    <col min="10" max="10" width="8.7265625" style="51"/>
    <col min="258" max="258" width="29.7265625" customWidth="1"/>
    <col min="259" max="259" width="39.26953125" customWidth="1"/>
    <col min="260" max="264" width="16" customWidth="1"/>
    <col min="265" max="265" width="24" customWidth="1"/>
    <col min="514" max="514" width="29.7265625" customWidth="1"/>
    <col min="515" max="515" width="39.26953125" customWidth="1"/>
    <col min="516" max="520" width="16" customWidth="1"/>
    <col min="521" max="521" width="24" customWidth="1"/>
    <col min="770" max="770" width="29.7265625" customWidth="1"/>
    <col min="771" max="771" width="39.26953125" customWidth="1"/>
    <col min="772" max="776" width="16" customWidth="1"/>
    <col min="777" max="777" width="24" customWidth="1"/>
    <col min="1026" max="1026" width="29.7265625" customWidth="1"/>
    <col min="1027" max="1027" width="39.26953125" customWidth="1"/>
    <col min="1028" max="1032" width="16" customWidth="1"/>
    <col min="1033" max="1033" width="24" customWidth="1"/>
    <col min="1282" max="1282" width="29.7265625" customWidth="1"/>
    <col min="1283" max="1283" width="39.26953125" customWidth="1"/>
    <col min="1284" max="1288" width="16" customWidth="1"/>
    <col min="1289" max="1289" width="24" customWidth="1"/>
    <col min="1538" max="1538" width="29.7265625" customWidth="1"/>
    <col min="1539" max="1539" width="39.26953125" customWidth="1"/>
    <col min="1540" max="1544" width="16" customWidth="1"/>
    <col min="1545" max="1545" width="24" customWidth="1"/>
    <col min="1794" max="1794" width="29.7265625" customWidth="1"/>
    <col min="1795" max="1795" width="39.26953125" customWidth="1"/>
    <col min="1796" max="1800" width="16" customWidth="1"/>
    <col min="1801" max="1801" width="24" customWidth="1"/>
    <col min="2050" max="2050" width="29.7265625" customWidth="1"/>
    <col min="2051" max="2051" width="39.26953125" customWidth="1"/>
    <col min="2052" max="2056" width="16" customWidth="1"/>
    <col min="2057" max="2057" width="24" customWidth="1"/>
    <col min="2306" max="2306" width="29.7265625" customWidth="1"/>
    <col min="2307" max="2307" width="39.26953125" customWidth="1"/>
    <col min="2308" max="2312" width="16" customWidth="1"/>
    <col min="2313" max="2313" width="24" customWidth="1"/>
    <col min="2562" max="2562" width="29.7265625" customWidth="1"/>
    <col min="2563" max="2563" width="39.26953125" customWidth="1"/>
    <col min="2564" max="2568" width="16" customWidth="1"/>
    <col min="2569" max="2569" width="24" customWidth="1"/>
    <col min="2818" max="2818" width="29.7265625" customWidth="1"/>
    <col min="2819" max="2819" width="39.26953125" customWidth="1"/>
    <col min="2820" max="2824" width="16" customWidth="1"/>
    <col min="2825" max="2825" width="24" customWidth="1"/>
    <col min="3074" max="3074" width="29.7265625" customWidth="1"/>
    <col min="3075" max="3075" width="39.26953125" customWidth="1"/>
    <col min="3076" max="3080" width="16" customWidth="1"/>
    <col min="3081" max="3081" width="24" customWidth="1"/>
    <col min="3330" max="3330" width="29.7265625" customWidth="1"/>
    <col min="3331" max="3331" width="39.26953125" customWidth="1"/>
    <col min="3332" max="3336" width="16" customWidth="1"/>
    <col min="3337" max="3337" width="24" customWidth="1"/>
    <col min="3586" max="3586" width="29.7265625" customWidth="1"/>
    <col min="3587" max="3587" width="39.26953125" customWidth="1"/>
    <col min="3588" max="3592" width="16" customWidth="1"/>
    <col min="3593" max="3593" width="24" customWidth="1"/>
    <col min="3842" max="3842" width="29.7265625" customWidth="1"/>
    <col min="3843" max="3843" width="39.26953125" customWidth="1"/>
    <col min="3844" max="3848" width="16" customWidth="1"/>
    <col min="3849" max="3849" width="24" customWidth="1"/>
    <col min="4098" max="4098" width="29.7265625" customWidth="1"/>
    <col min="4099" max="4099" width="39.26953125" customWidth="1"/>
    <col min="4100" max="4104" width="16" customWidth="1"/>
    <col min="4105" max="4105" width="24" customWidth="1"/>
    <col min="4354" max="4354" width="29.7265625" customWidth="1"/>
    <col min="4355" max="4355" width="39.26953125" customWidth="1"/>
    <col min="4356" max="4360" width="16" customWidth="1"/>
    <col min="4361" max="4361" width="24" customWidth="1"/>
    <col min="4610" max="4610" width="29.7265625" customWidth="1"/>
    <col min="4611" max="4611" width="39.26953125" customWidth="1"/>
    <col min="4612" max="4616" width="16" customWidth="1"/>
    <col min="4617" max="4617" width="24" customWidth="1"/>
    <col min="4866" max="4866" width="29.7265625" customWidth="1"/>
    <col min="4867" max="4867" width="39.26953125" customWidth="1"/>
    <col min="4868" max="4872" width="16" customWidth="1"/>
    <col min="4873" max="4873" width="24" customWidth="1"/>
    <col min="5122" max="5122" width="29.7265625" customWidth="1"/>
    <col min="5123" max="5123" width="39.26953125" customWidth="1"/>
    <col min="5124" max="5128" width="16" customWidth="1"/>
    <col min="5129" max="5129" width="24" customWidth="1"/>
    <col min="5378" max="5378" width="29.7265625" customWidth="1"/>
    <col min="5379" max="5379" width="39.26953125" customWidth="1"/>
    <col min="5380" max="5384" width="16" customWidth="1"/>
    <col min="5385" max="5385" width="24" customWidth="1"/>
    <col min="5634" max="5634" width="29.7265625" customWidth="1"/>
    <col min="5635" max="5635" width="39.26953125" customWidth="1"/>
    <col min="5636" max="5640" width="16" customWidth="1"/>
    <col min="5641" max="5641" width="24" customWidth="1"/>
    <col min="5890" max="5890" width="29.7265625" customWidth="1"/>
    <col min="5891" max="5891" width="39.26953125" customWidth="1"/>
    <col min="5892" max="5896" width="16" customWidth="1"/>
    <col min="5897" max="5897" width="24" customWidth="1"/>
    <col min="6146" max="6146" width="29.7265625" customWidth="1"/>
    <col min="6147" max="6147" width="39.26953125" customWidth="1"/>
    <col min="6148" max="6152" width="16" customWidth="1"/>
    <col min="6153" max="6153" width="24" customWidth="1"/>
    <col min="6402" max="6402" width="29.7265625" customWidth="1"/>
    <col min="6403" max="6403" width="39.26953125" customWidth="1"/>
    <col min="6404" max="6408" width="16" customWidth="1"/>
    <col min="6409" max="6409" width="24" customWidth="1"/>
    <col min="6658" max="6658" width="29.7265625" customWidth="1"/>
    <col min="6659" max="6659" width="39.26953125" customWidth="1"/>
    <col min="6660" max="6664" width="16" customWidth="1"/>
    <col min="6665" max="6665" width="24" customWidth="1"/>
    <col min="6914" max="6914" width="29.7265625" customWidth="1"/>
    <col min="6915" max="6915" width="39.26953125" customWidth="1"/>
    <col min="6916" max="6920" width="16" customWidth="1"/>
    <col min="6921" max="6921" width="24" customWidth="1"/>
    <col min="7170" max="7170" width="29.7265625" customWidth="1"/>
    <col min="7171" max="7171" width="39.26953125" customWidth="1"/>
    <col min="7172" max="7176" width="16" customWidth="1"/>
    <col min="7177" max="7177" width="24" customWidth="1"/>
    <col min="7426" max="7426" width="29.7265625" customWidth="1"/>
    <col min="7427" max="7427" width="39.26953125" customWidth="1"/>
    <col min="7428" max="7432" width="16" customWidth="1"/>
    <col min="7433" max="7433" width="24" customWidth="1"/>
    <col min="7682" max="7682" width="29.7265625" customWidth="1"/>
    <col min="7683" max="7683" width="39.26953125" customWidth="1"/>
    <col min="7684" max="7688" width="16" customWidth="1"/>
    <col min="7689" max="7689" width="24" customWidth="1"/>
    <col min="7938" max="7938" width="29.7265625" customWidth="1"/>
    <col min="7939" max="7939" width="39.26953125" customWidth="1"/>
    <col min="7940" max="7944" width="16" customWidth="1"/>
    <col min="7945" max="7945" width="24" customWidth="1"/>
    <col min="8194" max="8194" width="29.7265625" customWidth="1"/>
    <col min="8195" max="8195" width="39.26953125" customWidth="1"/>
    <col min="8196" max="8200" width="16" customWidth="1"/>
    <col min="8201" max="8201" width="24" customWidth="1"/>
    <col min="8450" max="8450" width="29.7265625" customWidth="1"/>
    <col min="8451" max="8451" width="39.26953125" customWidth="1"/>
    <col min="8452" max="8456" width="16" customWidth="1"/>
    <col min="8457" max="8457" width="24" customWidth="1"/>
    <col min="8706" max="8706" width="29.7265625" customWidth="1"/>
    <col min="8707" max="8707" width="39.26953125" customWidth="1"/>
    <col min="8708" max="8712" width="16" customWidth="1"/>
    <col min="8713" max="8713" width="24" customWidth="1"/>
    <col min="8962" max="8962" width="29.7265625" customWidth="1"/>
    <col min="8963" max="8963" width="39.26953125" customWidth="1"/>
    <col min="8964" max="8968" width="16" customWidth="1"/>
    <col min="8969" max="8969" width="24" customWidth="1"/>
    <col min="9218" max="9218" width="29.7265625" customWidth="1"/>
    <col min="9219" max="9219" width="39.26953125" customWidth="1"/>
    <col min="9220" max="9224" width="16" customWidth="1"/>
    <col min="9225" max="9225" width="24" customWidth="1"/>
    <col min="9474" max="9474" width="29.7265625" customWidth="1"/>
    <col min="9475" max="9475" width="39.26953125" customWidth="1"/>
    <col min="9476" max="9480" width="16" customWidth="1"/>
    <col min="9481" max="9481" width="24" customWidth="1"/>
    <col min="9730" max="9730" width="29.7265625" customWidth="1"/>
    <col min="9731" max="9731" width="39.26953125" customWidth="1"/>
    <col min="9732" max="9736" width="16" customWidth="1"/>
    <col min="9737" max="9737" width="24" customWidth="1"/>
    <col min="9986" max="9986" width="29.7265625" customWidth="1"/>
    <col min="9987" max="9987" width="39.26953125" customWidth="1"/>
    <col min="9988" max="9992" width="16" customWidth="1"/>
    <col min="9993" max="9993" width="24" customWidth="1"/>
    <col min="10242" max="10242" width="29.7265625" customWidth="1"/>
    <col min="10243" max="10243" width="39.26953125" customWidth="1"/>
    <col min="10244" max="10248" width="16" customWidth="1"/>
    <col min="10249" max="10249" width="24" customWidth="1"/>
    <col min="10498" max="10498" width="29.7265625" customWidth="1"/>
    <col min="10499" max="10499" width="39.26953125" customWidth="1"/>
    <col min="10500" max="10504" width="16" customWidth="1"/>
    <col min="10505" max="10505" width="24" customWidth="1"/>
    <col min="10754" max="10754" width="29.7265625" customWidth="1"/>
    <col min="10755" max="10755" width="39.26953125" customWidth="1"/>
    <col min="10756" max="10760" width="16" customWidth="1"/>
    <col min="10761" max="10761" width="24" customWidth="1"/>
    <col min="11010" max="11010" width="29.7265625" customWidth="1"/>
    <col min="11011" max="11011" width="39.26953125" customWidth="1"/>
    <col min="11012" max="11016" width="16" customWidth="1"/>
    <col min="11017" max="11017" width="24" customWidth="1"/>
    <col min="11266" max="11266" width="29.7265625" customWidth="1"/>
    <col min="11267" max="11267" width="39.26953125" customWidth="1"/>
    <col min="11268" max="11272" width="16" customWidth="1"/>
    <col min="11273" max="11273" width="24" customWidth="1"/>
    <col min="11522" max="11522" width="29.7265625" customWidth="1"/>
    <col min="11523" max="11523" width="39.26953125" customWidth="1"/>
    <col min="11524" max="11528" width="16" customWidth="1"/>
    <col min="11529" max="11529" width="24" customWidth="1"/>
    <col min="11778" max="11778" width="29.7265625" customWidth="1"/>
    <col min="11779" max="11779" width="39.26953125" customWidth="1"/>
    <col min="11780" max="11784" width="16" customWidth="1"/>
    <col min="11785" max="11785" width="24" customWidth="1"/>
    <col min="12034" max="12034" width="29.7265625" customWidth="1"/>
    <col min="12035" max="12035" width="39.26953125" customWidth="1"/>
    <col min="12036" max="12040" width="16" customWidth="1"/>
    <col min="12041" max="12041" width="24" customWidth="1"/>
    <col min="12290" max="12290" width="29.7265625" customWidth="1"/>
    <col min="12291" max="12291" width="39.26953125" customWidth="1"/>
    <col min="12292" max="12296" width="16" customWidth="1"/>
    <col min="12297" max="12297" width="24" customWidth="1"/>
    <col min="12546" max="12546" width="29.7265625" customWidth="1"/>
    <col min="12547" max="12547" width="39.26953125" customWidth="1"/>
    <col min="12548" max="12552" width="16" customWidth="1"/>
    <col min="12553" max="12553" width="24" customWidth="1"/>
    <col min="12802" max="12802" width="29.7265625" customWidth="1"/>
    <col min="12803" max="12803" width="39.26953125" customWidth="1"/>
    <col min="12804" max="12808" width="16" customWidth="1"/>
    <col min="12809" max="12809" width="24" customWidth="1"/>
    <col min="13058" max="13058" width="29.7265625" customWidth="1"/>
    <col min="13059" max="13059" width="39.26953125" customWidth="1"/>
    <col min="13060" max="13064" width="16" customWidth="1"/>
    <col min="13065" max="13065" width="24" customWidth="1"/>
    <col min="13314" max="13314" width="29.7265625" customWidth="1"/>
    <col min="13315" max="13315" width="39.26953125" customWidth="1"/>
    <col min="13316" max="13320" width="16" customWidth="1"/>
    <col min="13321" max="13321" width="24" customWidth="1"/>
    <col min="13570" max="13570" width="29.7265625" customWidth="1"/>
    <col min="13571" max="13571" width="39.26953125" customWidth="1"/>
    <col min="13572" max="13576" width="16" customWidth="1"/>
    <col min="13577" max="13577" width="24" customWidth="1"/>
    <col min="13826" max="13826" width="29.7265625" customWidth="1"/>
    <col min="13827" max="13827" width="39.26953125" customWidth="1"/>
    <col min="13828" max="13832" width="16" customWidth="1"/>
    <col min="13833" max="13833" width="24" customWidth="1"/>
    <col min="14082" max="14082" width="29.7265625" customWidth="1"/>
    <col min="14083" max="14083" width="39.26953125" customWidth="1"/>
    <col min="14084" max="14088" width="16" customWidth="1"/>
    <col min="14089" max="14089" width="24" customWidth="1"/>
    <col min="14338" max="14338" width="29.7265625" customWidth="1"/>
    <col min="14339" max="14339" width="39.26953125" customWidth="1"/>
    <col min="14340" max="14344" width="16" customWidth="1"/>
    <col min="14345" max="14345" width="24" customWidth="1"/>
    <col min="14594" max="14594" width="29.7265625" customWidth="1"/>
    <col min="14595" max="14595" width="39.26953125" customWidth="1"/>
    <col min="14596" max="14600" width="16" customWidth="1"/>
    <col min="14601" max="14601" width="24" customWidth="1"/>
    <col min="14850" max="14850" width="29.7265625" customWidth="1"/>
    <col min="14851" max="14851" width="39.26953125" customWidth="1"/>
    <col min="14852" max="14856" width="16" customWidth="1"/>
    <col min="14857" max="14857" width="24" customWidth="1"/>
    <col min="15106" max="15106" width="29.7265625" customWidth="1"/>
    <col min="15107" max="15107" width="39.26953125" customWidth="1"/>
    <col min="15108" max="15112" width="16" customWidth="1"/>
    <col min="15113" max="15113" width="24" customWidth="1"/>
    <col min="15362" max="15362" width="29.7265625" customWidth="1"/>
    <col min="15363" max="15363" width="39.26953125" customWidth="1"/>
    <col min="15364" max="15368" width="16" customWidth="1"/>
    <col min="15369" max="15369" width="24" customWidth="1"/>
    <col min="15618" max="15618" width="29.7265625" customWidth="1"/>
    <col min="15619" max="15619" width="39.26953125" customWidth="1"/>
    <col min="15620" max="15624" width="16" customWidth="1"/>
    <col min="15625" max="15625" width="24" customWidth="1"/>
    <col min="15874" max="15874" width="29.7265625" customWidth="1"/>
    <col min="15875" max="15875" width="39.26953125" customWidth="1"/>
    <col min="15876" max="15880" width="16" customWidth="1"/>
    <col min="15881" max="15881" width="24" customWidth="1"/>
    <col min="16130" max="16130" width="29.7265625" customWidth="1"/>
    <col min="16131" max="16131" width="39.26953125" customWidth="1"/>
    <col min="16132" max="16136" width="16" customWidth="1"/>
    <col min="16137" max="16137" width="24" customWidth="1"/>
  </cols>
  <sheetData>
    <row r="2" spans="1:11" ht="124" customHeight="1"/>
    <row r="3" spans="1:11" ht="20.149999999999999" customHeight="1">
      <c r="B3" s="292" t="s">
        <v>334</v>
      </c>
      <c r="C3" s="292"/>
      <c r="D3" s="292"/>
      <c r="E3" s="292"/>
      <c r="F3" s="292"/>
      <c r="G3" s="292"/>
      <c r="H3" s="292"/>
      <c r="I3" s="292"/>
      <c r="J3" s="292"/>
      <c r="K3" s="292"/>
    </row>
    <row r="4" spans="1:11" ht="15.5">
      <c r="B4" s="293"/>
      <c r="C4" s="293"/>
      <c r="D4" s="293"/>
      <c r="E4" s="293"/>
      <c r="F4" s="293"/>
      <c r="G4" s="293"/>
      <c r="H4" s="293"/>
      <c r="I4" s="293"/>
    </row>
    <row r="5" spans="1:11" s="13" customFormat="1" ht="18.649999999999999" customHeight="1">
      <c r="A5" s="165"/>
      <c r="B5" s="297" t="s">
        <v>335</v>
      </c>
      <c r="C5" s="297"/>
      <c r="D5" s="297"/>
      <c r="E5" s="297"/>
      <c r="F5" s="167"/>
      <c r="G5" s="167"/>
      <c r="H5" s="167"/>
      <c r="I5" s="167"/>
      <c r="J5" s="165"/>
    </row>
    <row r="6" spans="1:11" s="13" customFormat="1" ht="7" customHeight="1">
      <c r="A6" s="165"/>
      <c r="B6" s="168"/>
      <c r="C6" s="166"/>
      <c r="D6" s="166"/>
      <c r="E6" s="167"/>
      <c r="F6" s="167"/>
      <c r="G6" s="167"/>
      <c r="H6" s="167"/>
      <c r="I6" s="167"/>
      <c r="J6" s="165"/>
    </row>
    <row r="7" spans="1:11" s="13" customFormat="1" ht="22.5" customHeight="1">
      <c r="A7" s="165"/>
      <c r="B7" s="59" t="s">
        <v>114</v>
      </c>
      <c r="C7" s="294"/>
      <c r="D7" s="295"/>
      <c r="E7" s="295"/>
      <c r="F7" s="295"/>
      <c r="G7" s="295"/>
      <c r="H7" s="295"/>
      <c r="I7" s="296"/>
      <c r="J7" s="165"/>
    </row>
    <row r="8" spans="1:11" s="13" customFormat="1" ht="8.15" customHeight="1">
      <c r="A8" s="165"/>
      <c r="B8" s="59"/>
      <c r="C8" s="169"/>
      <c r="D8" s="169"/>
      <c r="E8" s="169"/>
      <c r="F8" s="169"/>
      <c r="G8" s="169"/>
      <c r="H8" s="169"/>
      <c r="I8" s="169"/>
      <c r="J8" s="165"/>
    </row>
    <row r="9" spans="1:11" s="13" customFormat="1" ht="22.5" customHeight="1">
      <c r="A9" s="165"/>
      <c r="B9" s="59" t="s">
        <v>117</v>
      </c>
      <c r="C9" s="284"/>
      <c r="D9" s="285"/>
      <c r="E9" s="286"/>
      <c r="F9" s="170"/>
      <c r="G9" s="170"/>
      <c r="H9" s="165"/>
      <c r="I9" s="170"/>
      <c r="J9" s="165"/>
    </row>
    <row r="10" spans="1:11" s="13" customFormat="1" ht="6.65" customHeight="1">
      <c r="A10" s="165"/>
      <c r="B10" s="59"/>
      <c r="C10" s="170"/>
      <c r="D10" s="170"/>
      <c r="E10" s="171"/>
      <c r="F10" s="170"/>
      <c r="G10" s="170"/>
      <c r="H10" s="165"/>
      <c r="I10" s="170"/>
      <c r="J10" s="165"/>
    </row>
    <row r="11" spans="1:11" s="13" customFormat="1" ht="22.5" customHeight="1">
      <c r="A11" s="165"/>
      <c r="B11" s="59" t="s">
        <v>118</v>
      </c>
      <c r="C11" s="284"/>
      <c r="D11" s="285"/>
      <c r="E11" s="286"/>
      <c r="F11" s="170"/>
      <c r="G11" s="170"/>
      <c r="H11" s="170"/>
      <c r="I11" s="170"/>
      <c r="J11" s="165"/>
    </row>
    <row r="12" spans="1:11" s="13" customFormat="1" ht="7.5" customHeight="1">
      <c r="A12" s="165"/>
      <c r="B12" s="59"/>
      <c r="C12" s="170"/>
      <c r="D12" s="170"/>
      <c r="E12" s="170"/>
      <c r="F12" s="170"/>
      <c r="G12" s="170"/>
      <c r="H12" s="170"/>
      <c r="I12" s="170"/>
      <c r="J12" s="165"/>
    </row>
    <row r="13" spans="1:11" s="13" customFormat="1" ht="22.5" customHeight="1">
      <c r="A13" s="165"/>
      <c r="B13" s="59" t="s">
        <v>116</v>
      </c>
      <c r="C13" s="284"/>
      <c r="D13" s="285"/>
      <c r="E13" s="286"/>
      <c r="F13" s="170"/>
      <c r="G13" s="170"/>
      <c r="H13" s="170"/>
      <c r="I13" s="170"/>
      <c r="J13" s="165"/>
    </row>
    <row r="14" spans="1:11" s="13" customFormat="1" ht="8.15" customHeight="1">
      <c r="A14" s="165"/>
      <c r="B14" s="59"/>
      <c r="C14" s="170"/>
      <c r="D14" s="170"/>
      <c r="E14" s="170"/>
      <c r="F14" s="170"/>
      <c r="G14" s="170"/>
      <c r="H14" s="170"/>
      <c r="I14" s="170"/>
      <c r="J14" s="165"/>
    </row>
    <row r="15" spans="1:11" s="13" customFormat="1" ht="22.5" customHeight="1">
      <c r="A15" s="165"/>
      <c r="B15" s="59" t="s">
        <v>115</v>
      </c>
      <c r="C15" s="172"/>
      <c r="D15" s="173"/>
      <c r="E15" s="173"/>
      <c r="F15" s="170"/>
      <c r="G15" s="170"/>
      <c r="H15" s="170"/>
      <c r="I15" s="170"/>
      <c r="J15" s="165"/>
    </row>
    <row r="16" spans="1:11" s="13" customFormat="1" ht="12" customHeight="1">
      <c r="A16" s="165"/>
      <c r="B16" s="167"/>
      <c r="C16" s="170"/>
      <c r="D16" s="170"/>
      <c r="E16" s="170"/>
      <c r="F16" s="170"/>
      <c r="G16" s="170"/>
      <c r="H16" s="170"/>
      <c r="I16" s="170"/>
      <c r="J16" s="165"/>
    </row>
    <row r="17" spans="1:10" s="13" customFormat="1" ht="20.149999999999999" customHeight="1">
      <c r="A17" s="165"/>
      <c r="B17" s="290" t="s">
        <v>336</v>
      </c>
      <c r="C17" s="290"/>
      <c r="D17" s="290"/>
      <c r="E17" s="290"/>
      <c r="F17" s="170"/>
      <c r="G17" s="170"/>
      <c r="H17" s="170"/>
      <c r="I17" s="170"/>
      <c r="J17" s="165"/>
    </row>
    <row r="18" spans="1:10" s="13" customFormat="1">
      <c r="A18" s="165"/>
      <c r="B18" s="167"/>
      <c r="C18" s="167"/>
      <c r="D18" s="167"/>
      <c r="E18" s="167"/>
      <c r="F18" s="167"/>
      <c r="G18" s="167"/>
      <c r="H18" s="167"/>
      <c r="I18" s="167"/>
      <c r="J18" s="165"/>
    </row>
    <row r="19" spans="1:10" s="13" customFormat="1" ht="21" customHeight="1">
      <c r="A19" s="165"/>
      <c r="B19" s="59" t="s">
        <v>337</v>
      </c>
      <c r="C19" s="284"/>
      <c r="D19" s="285"/>
      <c r="E19" s="285"/>
      <c r="F19" s="285"/>
      <c r="G19" s="285"/>
      <c r="H19" s="285"/>
      <c r="I19" s="286"/>
      <c r="J19" s="165"/>
    </row>
    <row r="20" spans="1:10" s="13" customFormat="1" ht="9" customHeight="1">
      <c r="A20" s="165"/>
      <c r="B20" s="59"/>
      <c r="C20" s="167"/>
      <c r="D20" s="167"/>
      <c r="E20" s="167"/>
      <c r="F20" s="167"/>
      <c r="G20" s="167"/>
      <c r="H20" s="167"/>
      <c r="I20" s="167"/>
      <c r="J20" s="165"/>
    </row>
    <row r="21" spans="1:10" s="13" customFormat="1" ht="21" customHeight="1">
      <c r="A21" s="165"/>
      <c r="B21" s="59" t="s">
        <v>338</v>
      </c>
      <c r="C21" s="284"/>
      <c r="D21" s="285"/>
      <c r="E21" s="285"/>
      <c r="F21" s="285"/>
      <c r="G21" s="285"/>
      <c r="H21" s="285"/>
      <c r="I21" s="286"/>
      <c r="J21" s="165"/>
    </row>
    <row r="22" spans="1:10" s="13" customFormat="1" ht="10.5" customHeight="1">
      <c r="A22" s="165"/>
      <c r="B22" s="59"/>
      <c r="C22" s="167"/>
      <c r="D22" s="167"/>
      <c r="E22" s="167"/>
      <c r="F22" s="167"/>
      <c r="G22" s="167"/>
      <c r="H22" s="167"/>
      <c r="I22" s="167"/>
      <c r="J22" s="165"/>
    </row>
    <row r="23" spans="1:10" s="13" customFormat="1" ht="21" customHeight="1">
      <c r="A23" s="165"/>
      <c r="B23" s="59" t="s">
        <v>339</v>
      </c>
      <c r="C23" s="284"/>
      <c r="D23" s="285"/>
      <c r="E23" s="285"/>
      <c r="F23" s="285"/>
      <c r="G23" s="285"/>
      <c r="H23" s="285"/>
      <c r="I23" s="286"/>
      <c r="J23" s="165"/>
    </row>
    <row r="24" spans="1:10" s="13" customFormat="1" ht="6.65" customHeight="1">
      <c r="A24" s="165"/>
      <c r="B24" s="59"/>
      <c r="C24" s="167"/>
      <c r="D24" s="167"/>
      <c r="E24" s="178"/>
      <c r="F24" s="178"/>
      <c r="G24" s="167"/>
      <c r="H24" s="167"/>
      <c r="I24" s="167"/>
      <c r="J24" s="165"/>
    </row>
    <row r="25" spans="1:10" s="13" customFormat="1" ht="21" customHeight="1">
      <c r="A25" s="165"/>
      <c r="B25" s="59" t="s">
        <v>340</v>
      </c>
      <c r="C25" s="287"/>
      <c r="D25" s="288"/>
      <c r="E25" s="288"/>
      <c r="F25" s="288"/>
      <c r="G25" s="288"/>
      <c r="H25" s="288"/>
      <c r="I25" s="289"/>
      <c r="J25" s="165"/>
    </row>
    <row r="26" spans="1:10" s="13" customFormat="1" ht="9" customHeight="1">
      <c r="A26" s="165"/>
      <c r="B26" s="59"/>
      <c r="C26" s="175"/>
      <c r="D26" s="175"/>
      <c r="E26" s="175"/>
      <c r="F26" s="175"/>
      <c r="G26" s="175"/>
      <c r="H26" s="175"/>
      <c r="I26" s="175"/>
      <c r="J26" s="165"/>
    </row>
    <row r="27" spans="1:10" s="13" customFormat="1" ht="21" customHeight="1">
      <c r="A27" s="165"/>
      <c r="B27" s="59" t="s">
        <v>341</v>
      </c>
      <c r="C27" s="287"/>
      <c r="D27" s="285"/>
      <c r="E27" s="285"/>
      <c r="F27" s="285"/>
      <c r="G27" s="285"/>
      <c r="H27" s="285"/>
      <c r="I27" s="286"/>
      <c r="J27" s="165"/>
    </row>
    <row r="28" spans="1:10" s="13" customFormat="1" ht="9" customHeight="1">
      <c r="A28" s="165"/>
      <c r="B28" s="59"/>
      <c r="C28" s="175"/>
      <c r="D28" s="167"/>
      <c r="E28" s="167"/>
      <c r="F28" s="167"/>
      <c r="G28" s="167"/>
      <c r="H28" s="167"/>
      <c r="I28" s="167"/>
      <c r="J28" s="165"/>
    </row>
    <row r="29" spans="1:10" s="13" customFormat="1" ht="21" customHeight="1">
      <c r="A29" s="165"/>
      <c r="B29" s="59" t="s">
        <v>342</v>
      </c>
      <c r="C29" s="250"/>
      <c r="D29" s="167"/>
      <c r="E29" s="167"/>
      <c r="F29" s="167"/>
      <c r="G29" s="167"/>
      <c r="H29" s="167"/>
      <c r="I29" s="167"/>
      <c r="J29" s="165"/>
    </row>
    <row r="30" spans="1:10" s="13" customFormat="1" ht="15" customHeight="1">
      <c r="A30" s="165"/>
      <c r="B30" s="167"/>
      <c r="C30" s="175"/>
      <c r="D30" s="167"/>
      <c r="E30" s="167"/>
      <c r="F30" s="167"/>
      <c r="G30" s="167"/>
      <c r="H30" s="167"/>
      <c r="I30" s="167"/>
      <c r="J30" s="165"/>
    </row>
    <row r="31" spans="1:10" s="13" customFormat="1" ht="21" customHeight="1">
      <c r="A31" s="165"/>
      <c r="B31" s="174" t="s">
        <v>343</v>
      </c>
      <c r="C31" s="174"/>
      <c r="D31" s="174"/>
      <c r="E31" s="167"/>
      <c r="F31" s="167"/>
      <c r="G31" s="167"/>
      <c r="H31" s="167"/>
      <c r="I31" s="167"/>
      <c r="J31" s="165"/>
    </row>
    <row r="32" spans="1:10" s="13" customFormat="1" ht="13.5" customHeight="1">
      <c r="A32" s="165"/>
      <c r="B32" s="176"/>
      <c r="C32" s="176"/>
      <c r="D32" s="167"/>
      <c r="E32" s="167"/>
      <c r="F32" s="167"/>
      <c r="G32" s="167"/>
      <c r="H32" s="167"/>
      <c r="I32" s="167"/>
      <c r="J32" s="165"/>
    </row>
    <row r="33" spans="1:10" s="13" customFormat="1" ht="21.65" customHeight="1">
      <c r="A33" s="165"/>
      <c r="B33" s="59" t="s">
        <v>344</v>
      </c>
      <c r="C33" s="287"/>
      <c r="D33" s="288"/>
      <c r="E33" s="288"/>
      <c r="F33" s="288"/>
      <c r="G33" s="288"/>
      <c r="H33" s="288"/>
      <c r="I33" s="289"/>
      <c r="J33" s="165"/>
    </row>
    <row r="34" spans="1:10" s="13" customFormat="1" ht="9.65" customHeight="1">
      <c r="A34" s="165"/>
      <c r="B34" s="59"/>
      <c r="C34" s="175"/>
      <c r="D34" s="175"/>
      <c r="E34" s="175"/>
      <c r="F34" s="175"/>
      <c r="G34" s="175"/>
      <c r="H34" s="175"/>
      <c r="I34" s="175"/>
      <c r="J34" s="165"/>
    </row>
    <row r="35" spans="1:10" s="13" customFormat="1" ht="21.65" customHeight="1">
      <c r="A35" s="165"/>
      <c r="B35" s="59" t="s">
        <v>345</v>
      </c>
      <c r="C35" s="287"/>
      <c r="D35" s="288"/>
      <c r="E35" s="288"/>
      <c r="F35" s="288"/>
      <c r="G35" s="288"/>
      <c r="H35" s="288"/>
      <c r="I35" s="289"/>
      <c r="J35" s="165"/>
    </row>
    <row r="36" spans="1:10" s="13" customFormat="1" ht="10.5" customHeight="1">
      <c r="A36" s="165"/>
      <c r="B36" s="59"/>
      <c r="C36" s="175"/>
      <c r="D36" s="175"/>
      <c r="E36" s="175"/>
      <c r="F36" s="175"/>
      <c r="G36" s="175"/>
      <c r="H36" s="175"/>
      <c r="I36" s="175"/>
      <c r="J36" s="165"/>
    </row>
    <row r="37" spans="1:10" s="13" customFormat="1" ht="21.65" customHeight="1">
      <c r="A37" s="165"/>
      <c r="B37" s="291" t="s">
        <v>346</v>
      </c>
      <c r="C37" s="287"/>
      <c r="D37" s="288"/>
      <c r="E37" s="288"/>
      <c r="F37" s="288"/>
      <c r="G37" s="288"/>
      <c r="H37" s="288"/>
      <c r="I37" s="289"/>
      <c r="J37" s="165"/>
    </row>
    <row r="38" spans="1:10" s="13" customFormat="1" ht="21.65" customHeight="1">
      <c r="A38" s="165"/>
      <c r="B38" s="291"/>
      <c r="C38" s="284"/>
      <c r="D38" s="285"/>
      <c r="E38" s="285"/>
      <c r="F38" s="285"/>
      <c r="G38" s="285"/>
      <c r="H38" s="285"/>
      <c r="I38" s="286"/>
      <c r="J38" s="165"/>
    </row>
    <row r="39" spans="1:10" s="13" customFormat="1" ht="21.65" customHeight="1">
      <c r="A39" s="165"/>
      <c r="B39" s="291"/>
      <c r="C39" s="284"/>
      <c r="D39" s="285"/>
      <c r="E39" s="285"/>
      <c r="F39" s="285"/>
      <c r="G39" s="285"/>
      <c r="H39" s="285"/>
      <c r="I39" s="286"/>
      <c r="J39" s="165"/>
    </row>
    <row r="40" spans="1:10" s="13" customFormat="1" ht="11.15" customHeight="1">
      <c r="A40" s="165"/>
      <c r="B40" s="177"/>
      <c r="C40" s="167"/>
      <c r="D40" s="167"/>
      <c r="E40" s="167"/>
      <c r="F40" s="167"/>
      <c r="G40" s="167"/>
      <c r="H40" s="167"/>
      <c r="I40" s="167"/>
      <c r="J40" s="165"/>
    </row>
    <row r="41" spans="1:10" s="13" customFormat="1" ht="20.5" customHeight="1">
      <c r="A41" s="165"/>
      <c r="B41" s="59" t="s">
        <v>347</v>
      </c>
      <c r="C41" s="251"/>
      <c r="D41" s="167"/>
      <c r="E41" s="167"/>
      <c r="F41" s="167"/>
      <c r="G41" s="167"/>
      <c r="H41" s="167"/>
      <c r="I41" s="167"/>
      <c r="J41" s="165"/>
    </row>
  </sheetData>
  <sheetProtection password="8F19" sheet="1" objects="1" scenarios="1"/>
  <mergeCells count="19">
    <mergeCell ref="B3:K3"/>
    <mergeCell ref="B4:I4"/>
    <mergeCell ref="C9:E9"/>
    <mergeCell ref="C19:I19"/>
    <mergeCell ref="C21:I21"/>
    <mergeCell ref="C7:I7"/>
    <mergeCell ref="C13:E13"/>
    <mergeCell ref="B5:E5"/>
    <mergeCell ref="C33:I33"/>
    <mergeCell ref="C35:I35"/>
    <mergeCell ref="B37:B39"/>
    <mergeCell ref="C37:I37"/>
    <mergeCell ref="C38:I38"/>
    <mergeCell ref="C39:I39"/>
    <mergeCell ref="C23:I23"/>
    <mergeCell ref="C25:I25"/>
    <mergeCell ref="C27:I27"/>
    <mergeCell ref="B17:E17"/>
    <mergeCell ref="C11:E11"/>
  </mergeCells>
  <pageMargins left="0.7" right="0.7" top="0.75" bottom="0.75" header="0.3" footer="0.3"/>
  <pageSetup paperSize="8"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0"/>
  <sheetViews>
    <sheetView zoomScale="89" zoomScaleNormal="89" workbookViewId="0">
      <selection activeCell="C19" sqref="C19:C20"/>
    </sheetView>
  </sheetViews>
  <sheetFormatPr defaultColWidth="8.81640625" defaultRowHeight="14.5"/>
  <cols>
    <col min="1" max="1" width="8.81640625" style="13"/>
    <col min="2" max="2" width="27.453125" style="13" customWidth="1"/>
    <col min="3" max="3" width="45.7265625" style="13" customWidth="1"/>
    <col min="4" max="4" width="12.26953125" style="13" customWidth="1"/>
    <col min="5" max="5" width="17.7265625" style="13" customWidth="1"/>
    <col min="6" max="6" width="55.1796875" style="13" customWidth="1"/>
    <col min="7" max="8" width="8.81640625" style="13"/>
    <col min="9" max="9" width="10.54296875" style="13" customWidth="1"/>
    <col min="10" max="10" width="8.81640625" style="13"/>
    <col min="11" max="11" width="10.54296875" style="13" customWidth="1"/>
    <col min="12" max="12" width="48.81640625" style="13" customWidth="1"/>
    <col min="13" max="13" width="11.26953125" style="13" customWidth="1"/>
    <col min="14" max="14" width="8.81640625" style="13"/>
    <col min="15" max="15" width="10.54296875" style="13" customWidth="1"/>
    <col min="16" max="16" width="26" style="13" customWidth="1"/>
    <col min="17" max="16384" width="8.81640625" style="13"/>
  </cols>
  <sheetData>
    <row r="1" spans="1:16" s="198" customFormat="1" ht="15.5">
      <c r="A1" s="197"/>
      <c r="C1" s="60"/>
      <c r="D1" s="62"/>
      <c r="E1" s="60"/>
      <c r="F1" s="60"/>
      <c r="G1" s="60"/>
      <c r="H1" s="60"/>
      <c r="J1" s="54"/>
      <c r="K1" s="199"/>
      <c r="N1" s="54"/>
      <c r="O1" s="199"/>
    </row>
    <row r="2" spans="1:16" s="39" customFormat="1" ht="15.5">
      <c r="A2" s="200"/>
      <c r="C2" s="38"/>
      <c r="D2" s="37"/>
      <c r="E2" s="38"/>
      <c r="F2" s="38"/>
      <c r="G2" s="38"/>
      <c r="H2" s="38"/>
      <c r="J2" s="55"/>
      <c r="K2" s="199"/>
      <c r="N2" s="55"/>
      <c r="O2" s="199"/>
    </row>
    <row r="3" spans="1:16" s="39" customFormat="1" ht="15.5">
      <c r="A3" s="200"/>
      <c r="C3" s="279" t="s">
        <v>334</v>
      </c>
      <c r="D3" s="279"/>
      <c r="E3" s="279"/>
      <c r="F3" s="279"/>
      <c r="G3" s="279"/>
      <c r="H3" s="279"/>
      <c r="I3" s="279"/>
      <c r="J3" s="279"/>
      <c r="K3" s="279"/>
      <c r="L3" s="279"/>
    </row>
    <row r="4" spans="1:16" s="39" customFormat="1" ht="15.5">
      <c r="A4" s="200"/>
      <c r="C4" s="37"/>
      <c r="D4" s="37"/>
      <c r="E4" s="37"/>
      <c r="F4" s="37"/>
      <c r="G4" s="37"/>
      <c r="H4" s="38"/>
      <c r="I4" s="37"/>
      <c r="J4" s="37"/>
      <c r="K4" s="30"/>
      <c r="L4" s="37"/>
      <c r="M4" s="37"/>
      <c r="N4" s="37"/>
      <c r="O4" s="30"/>
      <c r="P4" s="37"/>
    </row>
    <row r="5" spans="1:16" s="39" customFormat="1" ht="15.5">
      <c r="A5" s="200"/>
      <c r="C5" s="279" t="s">
        <v>130</v>
      </c>
      <c r="D5" s="279"/>
      <c r="E5" s="279"/>
      <c r="F5" s="279"/>
      <c r="G5" s="279"/>
      <c r="H5" s="279"/>
      <c r="I5" s="279"/>
      <c r="J5" s="279"/>
      <c r="K5" s="279"/>
      <c r="L5" s="279"/>
    </row>
    <row r="6" spans="1:16" s="39" customFormat="1" ht="15.5">
      <c r="A6" s="200"/>
      <c r="C6" s="37"/>
      <c r="D6" s="37"/>
      <c r="E6" s="37"/>
      <c r="F6" s="37"/>
      <c r="G6" s="37"/>
      <c r="H6" s="38"/>
      <c r="I6" s="37"/>
      <c r="J6" s="37"/>
      <c r="K6" s="30"/>
      <c r="L6" s="37"/>
      <c r="M6" s="37"/>
      <c r="N6" s="37"/>
      <c r="O6" s="30"/>
      <c r="P6" s="37"/>
    </row>
    <row r="7" spans="1:16" s="39" customFormat="1" ht="16" thickBot="1">
      <c r="A7" s="200"/>
      <c r="C7" s="279" t="s">
        <v>0</v>
      </c>
      <c r="D7" s="312"/>
      <c r="E7" s="313">
        <f>Identificação!C7</f>
        <v>0</v>
      </c>
      <c r="F7" s="313"/>
      <c r="G7" s="313"/>
      <c r="H7" s="313"/>
      <c r="I7" s="313"/>
      <c r="J7" s="313"/>
      <c r="K7" s="199"/>
      <c r="L7" s="201"/>
      <c r="O7" s="199"/>
      <c r="P7" s="201"/>
    </row>
    <row r="8" spans="1:16" s="39" customFormat="1" ht="15.5">
      <c r="A8" s="200"/>
      <c r="C8" s="38"/>
      <c r="D8" s="37"/>
      <c r="E8" s="38"/>
      <c r="F8" s="38"/>
      <c r="G8" s="38"/>
      <c r="H8" s="38"/>
      <c r="J8" s="55"/>
      <c r="K8" s="199"/>
      <c r="L8" s="202"/>
      <c r="N8" s="55"/>
      <c r="O8" s="199"/>
      <c r="P8" s="202"/>
    </row>
    <row r="9" spans="1:16" s="39" customFormat="1" ht="44.5" customHeight="1">
      <c r="A9" s="200"/>
      <c r="C9" s="314" t="s">
        <v>330</v>
      </c>
      <c r="D9" s="315"/>
      <c r="E9" s="315"/>
      <c r="F9" s="74">
        <v>0.2</v>
      </c>
      <c r="G9" s="316"/>
      <c r="H9" s="317"/>
      <c r="I9" s="316"/>
      <c r="J9" s="316"/>
      <c r="K9" s="199"/>
      <c r="M9" s="316"/>
      <c r="N9" s="316"/>
      <c r="O9" s="199"/>
    </row>
    <row r="10" spans="1:16" s="198" customFormat="1" ht="15.5">
      <c r="A10" s="197"/>
      <c r="C10" s="60"/>
      <c r="D10" s="62"/>
      <c r="E10" s="60"/>
      <c r="F10" s="68"/>
      <c r="G10" s="316"/>
      <c r="H10" s="317"/>
      <c r="I10" s="316"/>
      <c r="J10" s="316"/>
      <c r="K10" s="199"/>
      <c r="M10" s="316"/>
      <c r="N10" s="316"/>
      <c r="O10" s="199"/>
    </row>
    <row r="11" spans="1:16" s="203" customFormat="1" ht="13" customHeight="1">
      <c r="A11" s="197"/>
      <c r="B11" s="330" t="s">
        <v>131</v>
      </c>
      <c r="C11" s="330" t="s">
        <v>1</v>
      </c>
      <c r="D11" s="330" t="s">
        <v>2</v>
      </c>
      <c r="E11" s="330" t="s">
        <v>132</v>
      </c>
      <c r="F11" s="331"/>
      <c r="G11" s="330" t="s">
        <v>133</v>
      </c>
      <c r="H11" s="330" t="s">
        <v>3</v>
      </c>
      <c r="I11" s="347" t="s">
        <v>414</v>
      </c>
      <c r="J11" s="348"/>
      <c r="K11" s="348"/>
      <c r="L11" s="349"/>
      <c r="M11" s="350" t="s">
        <v>327</v>
      </c>
      <c r="N11" s="351"/>
      <c r="O11" s="351"/>
      <c r="P11" s="352"/>
    </row>
    <row r="12" spans="1:16" s="203" customFormat="1" ht="65.150000000000006" customHeight="1">
      <c r="A12" s="197"/>
      <c r="B12" s="330"/>
      <c r="C12" s="330"/>
      <c r="D12" s="330"/>
      <c r="E12" s="331"/>
      <c r="F12" s="331"/>
      <c r="G12" s="330"/>
      <c r="H12" s="330"/>
      <c r="I12" s="111" t="s">
        <v>134</v>
      </c>
      <c r="J12" s="111" t="s">
        <v>135</v>
      </c>
      <c r="K12" s="111" t="s">
        <v>136</v>
      </c>
      <c r="L12" s="181" t="s">
        <v>326</v>
      </c>
      <c r="M12" s="90" t="s">
        <v>134</v>
      </c>
      <c r="N12" s="90" t="s">
        <v>135</v>
      </c>
      <c r="O12" s="90" t="s">
        <v>136</v>
      </c>
      <c r="P12" s="134" t="s">
        <v>309</v>
      </c>
    </row>
    <row r="13" spans="1:16" s="205" customFormat="1" ht="13">
      <c r="A13" s="204"/>
      <c r="B13" s="46" t="s">
        <v>137</v>
      </c>
      <c r="C13" s="46" t="s">
        <v>138</v>
      </c>
      <c r="D13" s="46" t="s">
        <v>4</v>
      </c>
      <c r="E13" s="330" t="s">
        <v>5</v>
      </c>
      <c r="F13" s="330"/>
      <c r="G13" s="46" t="s">
        <v>6</v>
      </c>
      <c r="H13" s="46" t="s">
        <v>7</v>
      </c>
      <c r="I13" s="184" t="s">
        <v>139</v>
      </c>
      <c r="J13" s="184" t="s">
        <v>8</v>
      </c>
      <c r="K13" s="184" t="s">
        <v>9</v>
      </c>
      <c r="L13" s="184" t="s">
        <v>10</v>
      </c>
      <c r="M13" s="122" t="s">
        <v>310</v>
      </c>
      <c r="N13" s="122" t="s">
        <v>311</v>
      </c>
      <c r="O13" s="122" t="s">
        <v>312</v>
      </c>
      <c r="P13" s="122" t="s">
        <v>313</v>
      </c>
    </row>
    <row r="14" spans="1:16" s="203" customFormat="1" ht="14.5" customHeight="1">
      <c r="A14" s="197"/>
      <c r="B14" s="318" t="s">
        <v>333</v>
      </c>
      <c r="C14" s="320" t="s">
        <v>248</v>
      </c>
      <c r="D14" s="323" t="s">
        <v>223</v>
      </c>
      <c r="E14" s="326" t="s">
        <v>249</v>
      </c>
      <c r="F14" s="327"/>
      <c r="G14" s="324" t="s">
        <v>162</v>
      </c>
      <c r="H14" s="334">
        <v>30</v>
      </c>
      <c r="I14" s="336"/>
      <c r="J14" s="338">
        <f>H14*I14</f>
        <v>0</v>
      </c>
      <c r="K14" s="332">
        <f>IF((J17)&gt;B17,B17,(J17))</f>
        <v>0</v>
      </c>
      <c r="L14" s="358"/>
      <c r="M14" s="343"/>
      <c r="N14" s="345">
        <f>H14*M14</f>
        <v>0</v>
      </c>
      <c r="O14" s="355">
        <f>IF((N17)&gt;B17,B17,(N17))</f>
        <v>0</v>
      </c>
      <c r="P14" s="353"/>
    </row>
    <row r="15" spans="1:16" s="203" customFormat="1" ht="24.75" customHeight="1">
      <c r="A15" s="197"/>
      <c r="B15" s="319"/>
      <c r="C15" s="321"/>
      <c r="D15" s="323"/>
      <c r="E15" s="328"/>
      <c r="F15" s="329"/>
      <c r="G15" s="325"/>
      <c r="H15" s="335"/>
      <c r="I15" s="337"/>
      <c r="J15" s="339"/>
      <c r="K15" s="333"/>
      <c r="L15" s="359"/>
      <c r="M15" s="344"/>
      <c r="N15" s="346"/>
      <c r="O15" s="356"/>
      <c r="P15" s="354"/>
    </row>
    <row r="16" spans="1:16" s="203" customFormat="1" ht="26.15" customHeight="1">
      <c r="A16" s="197"/>
      <c r="B16" s="76" t="s">
        <v>332</v>
      </c>
      <c r="C16" s="322"/>
      <c r="D16" s="18" t="s">
        <v>224</v>
      </c>
      <c r="E16" s="360" t="s">
        <v>250</v>
      </c>
      <c r="F16" s="361"/>
      <c r="G16" s="19" t="s">
        <v>162</v>
      </c>
      <c r="H16" s="58">
        <v>30</v>
      </c>
      <c r="I16" s="48"/>
      <c r="J16" s="190">
        <f>H16*I16</f>
        <v>0</v>
      </c>
      <c r="K16" s="341"/>
      <c r="L16" s="241"/>
      <c r="M16" s="88"/>
      <c r="N16" s="89">
        <f>H16*M16</f>
        <v>0</v>
      </c>
      <c r="O16" s="357"/>
      <c r="P16" s="243"/>
    </row>
    <row r="17" spans="1:16" s="203" customFormat="1" ht="17.149999999999999" customHeight="1">
      <c r="A17" s="197"/>
      <c r="B17" s="53">
        <v>65</v>
      </c>
      <c r="C17" s="69"/>
      <c r="D17" s="70"/>
      <c r="E17" s="206"/>
      <c r="F17" s="207"/>
      <c r="G17" s="65"/>
      <c r="H17" s="53"/>
      <c r="I17" s="248"/>
      <c r="J17" s="189">
        <f>SUM(J14:J16)</f>
        <v>0</v>
      </c>
      <c r="K17" s="223"/>
      <c r="L17" s="246"/>
      <c r="M17" s="249"/>
      <c r="N17" s="124">
        <f>SUM(N14:N16)</f>
        <v>0</v>
      </c>
      <c r="O17" s="226"/>
      <c r="P17" s="245"/>
    </row>
    <row r="18" spans="1:16" s="203" customFormat="1" ht="58" customHeight="1">
      <c r="A18" s="197"/>
      <c r="B18" s="299" t="s">
        <v>295</v>
      </c>
      <c r="C18" s="77" t="s">
        <v>251</v>
      </c>
      <c r="D18" s="18" t="s">
        <v>225</v>
      </c>
      <c r="E18" s="340" t="s">
        <v>417</v>
      </c>
      <c r="F18" s="340"/>
      <c r="G18" s="19" t="s">
        <v>258</v>
      </c>
      <c r="H18" s="58">
        <v>20</v>
      </c>
      <c r="I18" s="48"/>
      <c r="J18" s="190">
        <f>H18*I18</f>
        <v>0</v>
      </c>
      <c r="K18" s="332">
        <f>IF((J21)&gt;B21,B21,(J21))</f>
        <v>0</v>
      </c>
      <c r="L18" s="241"/>
      <c r="M18" s="88"/>
      <c r="N18" s="89">
        <f>H18*M18</f>
        <v>0</v>
      </c>
      <c r="O18" s="355">
        <f>IF((N21)&gt;B21,B21,(N21))</f>
        <v>0</v>
      </c>
      <c r="P18" s="243"/>
    </row>
    <row r="19" spans="1:16" s="203" customFormat="1" ht="58" customHeight="1">
      <c r="A19" s="197"/>
      <c r="B19" s="300"/>
      <c r="C19" s="299" t="s">
        <v>293</v>
      </c>
      <c r="D19" s="299" t="s">
        <v>226</v>
      </c>
      <c r="E19" s="301" t="s">
        <v>292</v>
      </c>
      <c r="F19" s="302"/>
      <c r="G19" s="324" t="s">
        <v>258</v>
      </c>
      <c r="H19" s="334">
        <v>15</v>
      </c>
      <c r="I19" s="336"/>
      <c r="J19" s="338">
        <f>H19*I19</f>
        <v>0</v>
      </c>
      <c r="K19" s="333"/>
      <c r="L19" s="358"/>
      <c r="M19" s="343"/>
      <c r="N19" s="345">
        <f>H19*M19</f>
        <v>0</v>
      </c>
      <c r="O19" s="356"/>
      <c r="P19" s="243"/>
    </row>
    <row r="20" spans="1:16" s="203" customFormat="1" ht="34.5" customHeight="1">
      <c r="A20" s="197"/>
      <c r="B20" s="76" t="s">
        <v>332</v>
      </c>
      <c r="C20" s="300"/>
      <c r="D20" s="300"/>
      <c r="E20" s="303"/>
      <c r="F20" s="304"/>
      <c r="G20" s="325"/>
      <c r="H20" s="335"/>
      <c r="I20" s="337"/>
      <c r="J20" s="339"/>
      <c r="K20" s="341"/>
      <c r="L20" s="359"/>
      <c r="M20" s="344"/>
      <c r="N20" s="346"/>
      <c r="O20" s="357"/>
      <c r="P20" s="244"/>
    </row>
    <row r="21" spans="1:16" s="203" customFormat="1" ht="16.5" customHeight="1">
      <c r="A21" s="197"/>
      <c r="B21" s="53">
        <v>15</v>
      </c>
      <c r="C21" s="71"/>
      <c r="D21" s="70"/>
      <c r="E21" s="72"/>
      <c r="F21" s="73"/>
      <c r="G21" s="65"/>
      <c r="H21" s="53"/>
      <c r="I21" s="248"/>
      <c r="J21" s="189">
        <f>J18</f>
        <v>0</v>
      </c>
      <c r="K21" s="222"/>
      <c r="L21" s="246" t="s">
        <v>429</v>
      </c>
      <c r="M21" s="249"/>
      <c r="N21" s="124">
        <f>N18</f>
        <v>0</v>
      </c>
      <c r="O21" s="225"/>
      <c r="P21" s="245"/>
    </row>
    <row r="22" spans="1:16" s="209" customFormat="1" ht="14.5" customHeight="1">
      <c r="A22" s="68"/>
      <c r="B22" s="318" t="s">
        <v>274</v>
      </c>
      <c r="C22" s="308" t="s">
        <v>252</v>
      </c>
      <c r="D22" s="16" t="s">
        <v>227</v>
      </c>
      <c r="E22" s="306" t="s">
        <v>254</v>
      </c>
      <c r="F22" s="307"/>
      <c r="G22" s="20" t="s">
        <v>162</v>
      </c>
      <c r="H22" s="58">
        <v>5</v>
      </c>
      <c r="I22" s="47"/>
      <c r="J22" s="182">
        <f>H22*I22</f>
        <v>0</v>
      </c>
      <c r="K22" s="332">
        <f>IF((J27)&gt;B27,B27,(J27))</f>
        <v>0</v>
      </c>
      <c r="L22" s="241"/>
      <c r="M22" s="92"/>
      <c r="N22" s="93">
        <f>H22*M22</f>
        <v>0</v>
      </c>
      <c r="O22" s="355">
        <f>IF((N27)&gt;B27,B27,(N27))</f>
        <v>0</v>
      </c>
      <c r="P22" s="243"/>
    </row>
    <row r="23" spans="1:16" s="209" customFormat="1" ht="14.5" customHeight="1">
      <c r="A23" s="68"/>
      <c r="B23" s="319"/>
      <c r="C23" s="310"/>
      <c r="D23" s="16" t="s">
        <v>256</v>
      </c>
      <c r="E23" s="306" t="s">
        <v>255</v>
      </c>
      <c r="F23" s="307"/>
      <c r="G23" s="20" t="s">
        <v>162</v>
      </c>
      <c r="H23" s="58">
        <v>7</v>
      </c>
      <c r="I23" s="47"/>
      <c r="J23" s="182">
        <f t="shared" ref="J23:J26" si="0">H23*I23</f>
        <v>0</v>
      </c>
      <c r="K23" s="333"/>
      <c r="L23" s="241"/>
      <c r="M23" s="92"/>
      <c r="N23" s="93">
        <f t="shared" ref="N23:N26" si="1">H23*M23</f>
        <v>0</v>
      </c>
      <c r="O23" s="356"/>
      <c r="P23" s="243"/>
    </row>
    <row r="24" spans="1:16" s="209" customFormat="1" ht="14.5" customHeight="1">
      <c r="A24" s="68"/>
      <c r="B24" s="319"/>
      <c r="C24" s="308" t="s">
        <v>253</v>
      </c>
      <c r="D24" s="16" t="s">
        <v>257</v>
      </c>
      <c r="E24" s="311" t="s">
        <v>352</v>
      </c>
      <c r="F24" s="311"/>
      <c r="G24" s="20" t="s">
        <v>162</v>
      </c>
      <c r="H24" s="58">
        <v>3</v>
      </c>
      <c r="I24" s="47"/>
      <c r="J24" s="182">
        <f t="shared" si="0"/>
        <v>0</v>
      </c>
      <c r="K24" s="333"/>
      <c r="L24" s="241"/>
      <c r="M24" s="92"/>
      <c r="N24" s="93">
        <f t="shared" si="1"/>
        <v>0</v>
      </c>
      <c r="O24" s="356"/>
      <c r="P24" s="243"/>
    </row>
    <row r="25" spans="1:16" s="209" customFormat="1" ht="25.5" customHeight="1">
      <c r="A25" s="68"/>
      <c r="B25" s="342"/>
      <c r="C25" s="309"/>
      <c r="D25" s="16" t="s">
        <v>294</v>
      </c>
      <c r="E25" s="306" t="s">
        <v>418</v>
      </c>
      <c r="F25" s="307"/>
      <c r="G25" s="20" t="s">
        <v>162</v>
      </c>
      <c r="H25" s="58">
        <v>2</v>
      </c>
      <c r="I25" s="47"/>
      <c r="J25" s="182">
        <f t="shared" si="0"/>
        <v>0</v>
      </c>
      <c r="K25" s="333"/>
      <c r="L25" s="241"/>
      <c r="M25" s="92"/>
      <c r="N25" s="93">
        <f t="shared" si="1"/>
        <v>0</v>
      </c>
      <c r="O25" s="356"/>
      <c r="P25" s="243"/>
    </row>
    <row r="26" spans="1:16" s="209" customFormat="1" ht="25.5" customHeight="1">
      <c r="A26" s="68"/>
      <c r="B26" s="76" t="s">
        <v>332</v>
      </c>
      <c r="C26" s="310"/>
      <c r="D26" s="16" t="s">
        <v>353</v>
      </c>
      <c r="E26" s="306" t="s">
        <v>419</v>
      </c>
      <c r="F26" s="307"/>
      <c r="G26" s="20" t="s">
        <v>162</v>
      </c>
      <c r="H26" s="58">
        <v>1</v>
      </c>
      <c r="I26" s="47"/>
      <c r="J26" s="182">
        <f t="shared" si="0"/>
        <v>0</v>
      </c>
      <c r="K26" s="333"/>
      <c r="L26" s="241"/>
      <c r="M26" s="92"/>
      <c r="N26" s="93">
        <f t="shared" si="1"/>
        <v>0</v>
      </c>
      <c r="O26" s="356"/>
      <c r="P26" s="243"/>
    </row>
    <row r="27" spans="1:16">
      <c r="B27" s="210">
        <v>20</v>
      </c>
      <c r="C27" s="208"/>
      <c r="D27" s="208"/>
      <c r="E27" s="362"/>
      <c r="F27" s="363"/>
      <c r="G27" s="208"/>
      <c r="H27" s="208"/>
      <c r="I27" s="223"/>
      <c r="J27" s="224">
        <f>SUM(J22:J26)</f>
        <v>0</v>
      </c>
      <c r="K27" s="223"/>
      <c r="L27" s="247"/>
      <c r="M27" s="226"/>
      <c r="N27" s="227">
        <f>SUM(N22:N26)</f>
        <v>0</v>
      </c>
      <c r="O27" s="226"/>
      <c r="P27" s="226"/>
    </row>
    <row r="28" spans="1:16" s="198" customFormat="1" ht="16" thickBot="1">
      <c r="A28" s="197"/>
      <c r="B28" s="54"/>
      <c r="C28" s="25"/>
      <c r="D28" s="62"/>
      <c r="E28" s="305"/>
      <c r="F28" s="305"/>
      <c r="G28" s="60"/>
      <c r="H28" s="60"/>
      <c r="J28" s="54"/>
      <c r="K28" s="199"/>
      <c r="N28" s="54"/>
      <c r="O28" s="199"/>
    </row>
    <row r="29" spans="1:16" s="203" customFormat="1" ht="16.5" customHeight="1" thickTop="1" thickBot="1">
      <c r="A29" s="197"/>
      <c r="B29" s="211">
        <f>SUM(B27+B21+B17)</f>
        <v>100</v>
      </c>
      <c r="C29" s="298" t="s">
        <v>157</v>
      </c>
      <c r="D29" s="298"/>
      <c r="E29" s="298"/>
      <c r="F29" s="298"/>
      <c r="G29" s="212"/>
      <c r="H29" s="212"/>
      <c r="I29" s="212"/>
      <c r="J29" s="56">
        <f>J17+J21+J27</f>
        <v>0</v>
      </c>
      <c r="K29" s="213">
        <f>K14+K18+K22</f>
        <v>0</v>
      </c>
      <c r="L29" s="205"/>
      <c r="M29" s="212"/>
      <c r="N29" s="91">
        <f>N17+N21+N27</f>
        <v>0</v>
      </c>
      <c r="O29" s="214">
        <f>O14+O18+O22</f>
        <v>0</v>
      </c>
      <c r="P29" s="205"/>
    </row>
    <row r="30" spans="1:16" ht="15" thickTop="1"/>
  </sheetData>
  <sheetProtection password="8F19" sheet="1" objects="1" scenarios="1"/>
  <mergeCells count="62">
    <mergeCell ref="O18:O20"/>
    <mergeCell ref="M19:M20"/>
    <mergeCell ref="N19:N20"/>
    <mergeCell ref="O22:O26"/>
    <mergeCell ref="E27:F27"/>
    <mergeCell ref="L19:L20"/>
    <mergeCell ref="H11:H12"/>
    <mergeCell ref="L14:L15"/>
    <mergeCell ref="K14:K16"/>
    <mergeCell ref="E13:F13"/>
    <mergeCell ref="E16:F16"/>
    <mergeCell ref="H14:H15"/>
    <mergeCell ref="M9:M10"/>
    <mergeCell ref="N9:N10"/>
    <mergeCell ref="M14:M15"/>
    <mergeCell ref="N14:N15"/>
    <mergeCell ref="I11:L11"/>
    <mergeCell ref="M11:P11"/>
    <mergeCell ref="P14:P15"/>
    <mergeCell ref="O14:O16"/>
    <mergeCell ref="I14:I15"/>
    <mergeCell ref="J14:J15"/>
    <mergeCell ref="B18:B19"/>
    <mergeCell ref="K22:K26"/>
    <mergeCell ref="E22:F22"/>
    <mergeCell ref="E23:F23"/>
    <mergeCell ref="E26:F26"/>
    <mergeCell ref="G19:G20"/>
    <mergeCell ref="H19:H20"/>
    <mergeCell ref="I19:I20"/>
    <mergeCell ref="J19:J20"/>
    <mergeCell ref="E18:F18"/>
    <mergeCell ref="K18:K20"/>
    <mergeCell ref="B22:B25"/>
    <mergeCell ref="B11:B12"/>
    <mergeCell ref="C11:C12"/>
    <mergeCell ref="D11:D12"/>
    <mergeCell ref="E11:F12"/>
    <mergeCell ref="G11:G12"/>
    <mergeCell ref="B14:B15"/>
    <mergeCell ref="C14:C16"/>
    <mergeCell ref="D14:D15"/>
    <mergeCell ref="G14:G15"/>
    <mergeCell ref="E14:F15"/>
    <mergeCell ref="C3:L3"/>
    <mergeCell ref="C5:L5"/>
    <mergeCell ref="C7:D7"/>
    <mergeCell ref="E7:J7"/>
    <mergeCell ref="C9:E9"/>
    <mergeCell ref="G9:G10"/>
    <mergeCell ref="H9:H10"/>
    <mergeCell ref="I9:I10"/>
    <mergeCell ref="J9:J10"/>
    <mergeCell ref="C29:F29"/>
    <mergeCell ref="C19:C20"/>
    <mergeCell ref="D19:D20"/>
    <mergeCell ref="E19:F20"/>
    <mergeCell ref="E28:F28"/>
    <mergeCell ref="E25:F25"/>
    <mergeCell ref="C24:C26"/>
    <mergeCell ref="C22:C23"/>
    <mergeCell ref="E24:F24"/>
  </mergeCells>
  <phoneticPr fontId="21" type="noConversion"/>
  <pageMargins left="0.7" right="0.7" top="0.75" bottom="0.75" header="0.3" footer="0.3"/>
  <pageSetup paperSize="8"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3"/>
  <sheetViews>
    <sheetView topLeftCell="A12" zoomScaleNormal="100" workbookViewId="0">
      <selection activeCell="M48" sqref="M48:M76"/>
    </sheetView>
  </sheetViews>
  <sheetFormatPr defaultColWidth="8.81640625" defaultRowHeight="15.5"/>
  <cols>
    <col min="1" max="1" width="2.26953125" style="197" customWidth="1"/>
    <col min="2" max="2" width="20.26953125" style="203" customWidth="1"/>
    <col min="3" max="3" width="29.453125" style="61" customWidth="1"/>
    <col min="4" max="4" width="6.453125" style="63" customWidth="1"/>
    <col min="5" max="5" width="41.54296875" style="61" customWidth="1"/>
    <col min="6" max="6" width="57.7265625" style="61" customWidth="1"/>
    <col min="7" max="7" width="20.26953125" style="61" customWidth="1"/>
    <col min="8" max="8" width="12" style="61" customWidth="1"/>
    <col min="9" max="9" width="17" style="203" customWidth="1"/>
    <col min="10" max="10" width="9.7265625" style="57" customWidth="1"/>
    <col min="11" max="11" width="13.26953125" style="221" customWidth="1"/>
    <col min="12" max="12" width="57.453125" style="203" customWidth="1"/>
    <col min="13" max="13" width="17" style="203" customWidth="1"/>
    <col min="14" max="14" width="9.7265625" style="57" customWidth="1"/>
    <col min="15" max="15" width="13.26953125" style="221" customWidth="1"/>
    <col min="16" max="16" width="47.7265625" style="203" customWidth="1"/>
    <col min="17" max="16384" width="8.81640625" style="203"/>
  </cols>
  <sheetData>
    <row r="1" spans="1:16" s="198" customFormat="1">
      <c r="A1" s="197"/>
      <c r="C1" s="60"/>
      <c r="D1" s="62"/>
      <c r="E1" s="60"/>
      <c r="F1" s="60"/>
      <c r="G1" s="60"/>
      <c r="H1" s="60"/>
      <c r="J1" s="54"/>
      <c r="K1" s="199"/>
      <c r="N1" s="54"/>
      <c r="O1" s="199"/>
    </row>
    <row r="2" spans="1:16" s="39" customFormat="1">
      <c r="A2" s="200"/>
      <c r="C2" s="38"/>
      <c r="D2" s="37"/>
      <c r="E2" s="38"/>
      <c r="F2" s="38"/>
      <c r="G2" s="38"/>
      <c r="H2" s="38"/>
      <c r="J2" s="55"/>
      <c r="K2" s="199"/>
      <c r="N2" s="55"/>
      <c r="O2" s="199"/>
    </row>
    <row r="3" spans="1:16" s="39" customFormat="1">
      <c r="A3" s="200"/>
      <c r="C3" s="279" t="s">
        <v>334</v>
      </c>
      <c r="D3" s="279"/>
      <c r="E3" s="279"/>
      <c r="F3" s="279"/>
      <c r="G3" s="279"/>
      <c r="H3" s="279"/>
      <c r="I3" s="279"/>
      <c r="J3" s="279"/>
      <c r="K3" s="279"/>
      <c r="L3" s="279"/>
    </row>
    <row r="4" spans="1:16" s="39" customFormat="1">
      <c r="A4" s="200"/>
      <c r="C4" s="37"/>
      <c r="D4" s="37"/>
      <c r="E4" s="37"/>
      <c r="F4" s="37"/>
      <c r="G4" s="37"/>
      <c r="H4" s="38"/>
      <c r="I4" s="37"/>
      <c r="J4" s="37"/>
      <c r="K4" s="30"/>
      <c r="L4" s="37"/>
      <c r="M4" s="37"/>
      <c r="N4" s="37"/>
      <c r="O4" s="30"/>
      <c r="P4" s="37"/>
    </row>
    <row r="5" spans="1:16" s="39" customFormat="1">
      <c r="A5" s="200"/>
      <c r="C5" s="279" t="s">
        <v>130</v>
      </c>
      <c r="D5" s="279"/>
      <c r="E5" s="279"/>
      <c r="F5" s="279"/>
      <c r="G5" s="279"/>
      <c r="H5" s="279"/>
      <c r="I5" s="279"/>
      <c r="J5" s="279"/>
      <c r="K5" s="279"/>
      <c r="L5" s="279"/>
    </row>
    <row r="6" spans="1:16" s="39" customFormat="1">
      <c r="A6" s="200"/>
      <c r="C6" s="37"/>
      <c r="D6" s="37"/>
      <c r="E6" s="37"/>
      <c r="F6" s="37"/>
      <c r="G6" s="37"/>
      <c r="H6" s="38"/>
      <c r="I6" s="37"/>
      <c r="J6" s="37"/>
      <c r="K6" s="30"/>
      <c r="L6" s="37"/>
      <c r="M6" s="37"/>
      <c r="N6" s="37"/>
      <c r="O6" s="30"/>
      <c r="P6" s="37"/>
    </row>
    <row r="7" spans="1:16" s="39" customFormat="1" ht="16" thickBot="1">
      <c r="A7" s="200"/>
      <c r="C7" s="279" t="s">
        <v>0</v>
      </c>
      <c r="D7" s="312"/>
      <c r="E7" s="313">
        <f>Identificação!C7</f>
        <v>0</v>
      </c>
      <c r="F7" s="313"/>
      <c r="G7" s="313"/>
      <c r="H7" s="313"/>
      <c r="I7" s="313"/>
      <c r="J7" s="313"/>
      <c r="K7" s="199"/>
      <c r="L7" s="201"/>
      <c r="O7" s="199"/>
      <c r="P7" s="201"/>
    </row>
    <row r="8" spans="1:16" s="39" customFormat="1">
      <c r="A8" s="200"/>
      <c r="C8" s="38"/>
      <c r="D8" s="37"/>
      <c r="E8" s="38"/>
      <c r="F8" s="38"/>
      <c r="G8" s="38"/>
      <c r="H8" s="38"/>
      <c r="J8" s="55"/>
      <c r="K8" s="199"/>
      <c r="L8" s="202"/>
      <c r="N8" s="55"/>
      <c r="O8" s="199"/>
      <c r="P8" s="202"/>
    </row>
    <row r="9" spans="1:16" s="39" customFormat="1">
      <c r="A9" s="200"/>
      <c r="C9" s="279" t="s">
        <v>329</v>
      </c>
      <c r="D9" s="387"/>
      <c r="E9" s="387"/>
      <c r="F9" s="74">
        <v>0.3</v>
      </c>
      <c r="G9" s="316"/>
      <c r="H9" s="317"/>
      <c r="I9" s="316"/>
      <c r="J9" s="316"/>
      <c r="K9" s="199"/>
      <c r="M9" s="316"/>
      <c r="N9" s="316"/>
      <c r="O9" s="199"/>
    </row>
    <row r="10" spans="1:16" s="198" customFormat="1">
      <c r="A10" s="197"/>
      <c r="C10" s="60"/>
      <c r="D10" s="62"/>
      <c r="E10" s="60"/>
      <c r="F10" s="60"/>
      <c r="G10" s="316"/>
      <c r="H10" s="317"/>
      <c r="I10" s="316"/>
      <c r="J10" s="316"/>
      <c r="K10" s="199"/>
      <c r="M10" s="316"/>
      <c r="N10" s="316"/>
      <c r="O10" s="199"/>
    </row>
    <row r="11" spans="1:16" s="217" customFormat="1" ht="13">
      <c r="A11" s="216"/>
      <c r="B11" s="388" t="s">
        <v>291</v>
      </c>
      <c r="C11" s="388" t="s">
        <v>1</v>
      </c>
      <c r="D11" s="388" t="s">
        <v>2</v>
      </c>
      <c r="E11" s="388" t="s">
        <v>132</v>
      </c>
      <c r="F11" s="389"/>
      <c r="G11" s="388" t="s">
        <v>133</v>
      </c>
      <c r="H11" s="388" t="s">
        <v>3</v>
      </c>
      <c r="I11" s="399" t="s">
        <v>415</v>
      </c>
      <c r="J11" s="400"/>
      <c r="K11" s="400"/>
      <c r="L11" s="401"/>
      <c r="M11" s="350" t="s">
        <v>327</v>
      </c>
      <c r="N11" s="351"/>
      <c r="O11" s="351"/>
      <c r="P11" s="352"/>
    </row>
    <row r="12" spans="1:16" s="217" customFormat="1" ht="26">
      <c r="A12" s="216"/>
      <c r="B12" s="388"/>
      <c r="C12" s="388"/>
      <c r="D12" s="388"/>
      <c r="E12" s="389"/>
      <c r="F12" s="389"/>
      <c r="G12" s="388"/>
      <c r="H12" s="388"/>
      <c r="I12" s="192" t="s">
        <v>134</v>
      </c>
      <c r="J12" s="192" t="s">
        <v>135</v>
      </c>
      <c r="K12" s="192" t="s">
        <v>136</v>
      </c>
      <c r="L12" s="193" t="s">
        <v>326</v>
      </c>
      <c r="M12" s="90" t="s">
        <v>134</v>
      </c>
      <c r="N12" s="90" t="s">
        <v>135</v>
      </c>
      <c r="O12" s="90" t="s">
        <v>136</v>
      </c>
      <c r="P12" s="134" t="s">
        <v>309</v>
      </c>
    </row>
    <row r="13" spans="1:16" s="205" customFormat="1">
      <c r="A13" s="204"/>
      <c r="B13" s="46" t="s">
        <v>137</v>
      </c>
      <c r="C13" s="46" t="s">
        <v>138</v>
      </c>
      <c r="D13" s="46" t="s">
        <v>4</v>
      </c>
      <c r="E13" s="330" t="s">
        <v>5</v>
      </c>
      <c r="F13" s="330"/>
      <c r="G13" s="46" t="s">
        <v>6</v>
      </c>
      <c r="H13" s="46" t="s">
        <v>7</v>
      </c>
      <c r="I13" s="184" t="s">
        <v>139</v>
      </c>
      <c r="J13" s="184" t="s">
        <v>8</v>
      </c>
      <c r="K13" s="194" t="s">
        <v>9</v>
      </c>
      <c r="L13" s="184" t="s">
        <v>10</v>
      </c>
      <c r="M13" s="122" t="s">
        <v>310</v>
      </c>
      <c r="N13" s="122" t="s">
        <v>311</v>
      </c>
      <c r="O13" s="196" t="s">
        <v>312</v>
      </c>
      <c r="P13" s="122" t="s">
        <v>313</v>
      </c>
    </row>
    <row r="14" spans="1:16" ht="31" customHeight="1">
      <c r="B14" s="318" t="s">
        <v>394</v>
      </c>
      <c r="C14" s="318" t="s">
        <v>140</v>
      </c>
      <c r="D14" s="18" t="s">
        <v>11</v>
      </c>
      <c r="E14" s="369" t="s">
        <v>354</v>
      </c>
      <c r="F14" s="370"/>
      <c r="G14" s="20" t="s">
        <v>171</v>
      </c>
      <c r="H14" s="58">
        <v>8.5</v>
      </c>
      <c r="I14" s="48"/>
      <c r="J14" s="190">
        <f t="shared" ref="J14:J31" si="0">I14*H14</f>
        <v>0</v>
      </c>
      <c r="K14" s="402">
        <f>IF((J32)&gt;B32,B32,(J32))</f>
        <v>0</v>
      </c>
      <c r="L14" s="252"/>
      <c r="M14" s="88"/>
      <c r="N14" s="89">
        <f>H14*M14</f>
        <v>0</v>
      </c>
      <c r="O14" s="396">
        <f>IF((N32)&gt;B32,B32,(N32))</f>
        <v>0</v>
      </c>
      <c r="P14" s="243"/>
    </row>
    <row r="15" spans="1:16" ht="34" customHeight="1">
      <c r="B15" s="319"/>
      <c r="C15" s="319"/>
      <c r="D15" s="18" t="s">
        <v>12</v>
      </c>
      <c r="E15" s="369" t="s">
        <v>355</v>
      </c>
      <c r="F15" s="370"/>
      <c r="G15" s="20" t="s">
        <v>381</v>
      </c>
      <c r="H15" s="58">
        <v>5</v>
      </c>
      <c r="I15" s="48"/>
      <c r="J15" s="190">
        <f t="shared" si="0"/>
        <v>0</v>
      </c>
      <c r="K15" s="403"/>
      <c r="L15" s="252"/>
      <c r="M15" s="88"/>
      <c r="N15" s="89">
        <f t="shared" ref="N15:N31" si="1">H15*M15</f>
        <v>0</v>
      </c>
      <c r="O15" s="397"/>
      <c r="P15" s="243"/>
    </row>
    <row r="16" spans="1:16" ht="32.15" customHeight="1">
      <c r="B16" s="319"/>
      <c r="C16" s="319"/>
      <c r="D16" s="18" t="s">
        <v>13</v>
      </c>
      <c r="E16" s="369" t="s">
        <v>302</v>
      </c>
      <c r="F16" s="370"/>
      <c r="G16" s="19" t="s">
        <v>382</v>
      </c>
      <c r="H16" s="58">
        <v>7.5</v>
      </c>
      <c r="I16" s="48"/>
      <c r="J16" s="190">
        <f t="shared" si="0"/>
        <v>0</v>
      </c>
      <c r="K16" s="403"/>
      <c r="L16" s="252"/>
      <c r="M16" s="88"/>
      <c r="N16" s="89">
        <f t="shared" si="1"/>
        <v>0</v>
      </c>
      <c r="O16" s="397"/>
      <c r="P16" s="243"/>
    </row>
    <row r="17" spans="1:16" ht="30" customHeight="1">
      <c r="B17" s="319"/>
      <c r="C17" s="319"/>
      <c r="D17" s="18" t="s">
        <v>14</v>
      </c>
      <c r="E17" s="373" t="s">
        <v>356</v>
      </c>
      <c r="F17" s="374"/>
      <c r="G17" s="19" t="s">
        <v>184</v>
      </c>
      <c r="H17" s="58">
        <v>4.5</v>
      </c>
      <c r="I17" s="48"/>
      <c r="J17" s="190">
        <f t="shared" si="0"/>
        <v>0</v>
      </c>
      <c r="K17" s="403"/>
      <c r="L17" s="252"/>
      <c r="M17" s="88"/>
      <c r="N17" s="89">
        <f t="shared" si="1"/>
        <v>0</v>
      </c>
      <c r="O17" s="397"/>
      <c r="P17" s="243"/>
    </row>
    <row r="18" spans="1:16" ht="28" customHeight="1">
      <c r="B18" s="319"/>
      <c r="C18" s="319"/>
      <c r="D18" s="18" t="s">
        <v>15</v>
      </c>
      <c r="E18" s="369" t="s">
        <v>303</v>
      </c>
      <c r="F18" s="370"/>
      <c r="G18" s="19" t="s">
        <v>184</v>
      </c>
      <c r="H18" s="58">
        <v>2.5</v>
      </c>
      <c r="I18" s="48"/>
      <c r="J18" s="190">
        <f t="shared" si="0"/>
        <v>0</v>
      </c>
      <c r="K18" s="403"/>
      <c r="L18" s="252"/>
      <c r="M18" s="88"/>
      <c r="N18" s="89">
        <f t="shared" si="1"/>
        <v>0</v>
      </c>
      <c r="O18" s="397"/>
      <c r="P18" s="243"/>
    </row>
    <row r="19" spans="1:16" ht="18" customHeight="1">
      <c r="B19" s="319"/>
      <c r="C19" s="319"/>
      <c r="D19" s="18" t="s">
        <v>420</v>
      </c>
      <c r="E19" s="369" t="s">
        <v>141</v>
      </c>
      <c r="F19" s="370"/>
      <c r="G19" s="19" t="s">
        <v>172</v>
      </c>
      <c r="H19" s="58">
        <v>12</v>
      </c>
      <c r="I19" s="48"/>
      <c r="J19" s="190">
        <f t="shared" si="0"/>
        <v>0</v>
      </c>
      <c r="K19" s="403"/>
      <c r="L19" s="252"/>
      <c r="M19" s="88"/>
      <c r="N19" s="89">
        <f t="shared" si="1"/>
        <v>0</v>
      </c>
      <c r="O19" s="397"/>
      <c r="P19" s="243"/>
    </row>
    <row r="20" spans="1:16" ht="13">
      <c r="B20" s="319"/>
      <c r="C20" s="319"/>
      <c r="D20" s="18" t="s">
        <v>16</v>
      </c>
      <c r="E20" s="369" t="s">
        <v>20</v>
      </c>
      <c r="F20" s="370"/>
      <c r="G20" s="19" t="s">
        <v>172</v>
      </c>
      <c r="H20" s="58">
        <v>9</v>
      </c>
      <c r="I20" s="48"/>
      <c r="J20" s="190">
        <f t="shared" si="0"/>
        <v>0</v>
      </c>
      <c r="K20" s="403"/>
      <c r="L20" s="252"/>
      <c r="M20" s="88"/>
      <c r="N20" s="89">
        <f t="shared" si="1"/>
        <v>0</v>
      </c>
      <c r="O20" s="397"/>
      <c r="P20" s="243"/>
    </row>
    <row r="21" spans="1:16" ht="13">
      <c r="B21" s="319"/>
      <c r="C21" s="319"/>
      <c r="D21" s="18" t="s">
        <v>421</v>
      </c>
      <c r="E21" s="369" t="s">
        <v>23</v>
      </c>
      <c r="F21" s="370"/>
      <c r="G21" s="19" t="s">
        <v>172</v>
      </c>
      <c r="H21" s="58">
        <v>7</v>
      </c>
      <c r="I21" s="48"/>
      <c r="J21" s="190">
        <f t="shared" si="0"/>
        <v>0</v>
      </c>
      <c r="K21" s="403"/>
      <c r="L21" s="252"/>
      <c r="M21" s="88"/>
      <c r="N21" s="89">
        <f t="shared" si="1"/>
        <v>0</v>
      </c>
      <c r="O21" s="397"/>
      <c r="P21" s="243"/>
    </row>
    <row r="22" spans="1:16" ht="13">
      <c r="B22" s="319"/>
      <c r="C22" s="319"/>
      <c r="D22" s="18" t="s">
        <v>17</v>
      </c>
      <c r="E22" s="369" t="s">
        <v>26</v>
      </c>
      <c r="F22" s="370"/>
      <c r="G22" s="19" t="s">
        <v>172</v>
      </c>
      <c r="H22" s="58">
        <v>5</v>
      </c>
      <c r="I22" s="48"/>
      <c r="J22" s="190">
        <f t="shared" si="0"/>
        <v>0</v>
      </c>
      <c r="K22" s="403"/>
      <c r="L22" s="252"/>
      <c r="M22" s="88"/>
      <c r="N22" s="89">
        <f t="shared" si="1"/>
        <v>0</v>
      </c>
      <c r="O22" s="397"/>
      <c r="P22" s="243"/>
    </row>
    <row r="23" spans="1:16" ht="13">
      <c r="B23" s="319"/>
      <c r="C23" s="319"/>
      <c r="D23" s="18" t="s">
        <v>422</v>
      </c>
      <c r="E23" s="369" t="s">
        <v>304</v>
      </c>
      <c r="F23" s="370"/>
      <c r="G23" s="19" t="s">
        <v>172</v>
      </c>
      <c r="H23" s="58">
        <v>2</v>
      </c>
      <c r="I23" s="48"/>
      <c r="J23" s="190">
        <f t="shared" si="0"/>
        <v>0</v>
      </c>
      <c r="K23" s="403"/>
      <c r="L23" s="252"/>
      <c r="M23" s="88"/>
      <c r="N23" s="89">
        <f t="shared" si="1"/>
        <v>0</v>
      </c>
      <c r="O23" s="397"/>
      <c r="P23" s="243"/>
    </row>
    <row r="24" spans="1:16" ht="13">
      <c r="B24" s="319"/>
      <c r="C24" s="319"/>
      <c r="D24" s="18" t="s">
        <v>18</v>
      </c>
      <c r="E24" s="373" t="s">
        <v>380</v>
      </c>
      <c r="F24" s="374"/>
      <c r="G24" s="20" t="s">
        <v>357</v>
      </c>
      <c r="H24" s="58">
        <v>3</v>
      </c>
      <c r="I24" s="48"/>
      <c r="J24" s="190">
        <f t="shared" si="0"/>
        <v>0</v>
      </c>
      <c r="K24" s="403"/>
      <c r="L24" s="252"/>
      <c r="M24" s="88"/>
      <c r="N24" s="89">
        <f t="shared" si="1"/>
        <v>0</v>
      </c>
      <c r="O24" s="397"/>
      <c r="P24" s="243"/>
    </row>
    <row r="25" spans="1:16" ht="13">
      <c r="B25" s="319"/>
      <c r="C25" s="319"/>
      <c r="D25" s="18" t="s">
        <v>423</v>
      </c>
      <c r="E25" s="369" t="s">
        <v>377</v>
      </c>
      <c r="F25" s="370"/>
      <c r="G25" s="19" t="s">
        <v>172</v>
      </c>
      <c r="H25" s="58">
        <v>3.5</v>
      </c>
      <c r="I25" s="48"/>
      <c r="J25" s="190">
        <f t="shared" si="0"/>
        <v>0</v>
      </c>
      <c r="K25" s="403"/>
      <c r="L25" s="252"/>
      <c r="M25" s="88"/>
      <c r="N25" s="89">
        <f t="shared" si="1"/>
        <v>0</v>
      </c>
      <c r="O25" s="397"/>
      <c r="P25" s="243"/>
    </row>
    <row r="26" spans="1:16" ht="13">
      <c r="B26" s="319"/>
      <c r="C26" s="319"/>
      <c r="D26" s="18" t="s">
        <v>19</v>
      </c>
      <c r="E26" s="369" t="s">
        <v>378</v>
      </c>
      <c r="F26" s="370"/>
      <c r="G26" s="19" t="s">
        <v>172</v>
      </c>
      <c r="H26" s="58">
        <v>2</v>
      </c>
      <c r="I26" s="48"/>
      <c r="J26" s="190">
        <f t="shared" si="0"/>
        <v>0</v>
      </c>
      <c r="K26" s="403"/>
      <c r="L26" s="252"/>
      <c r="M26" s="88"/>
      <c r="N26" s="89">
        <f t="shared" si="1"/>
        <v>0</v>
      </c>
      <c r="O26" s="397"/>
      <c r="P26" s="243"/>
    </row>
    <row r="27" spans="1:16" ht="13">
      <c r="B27" s="319"/>
      <c r="C27" s="319"/>
      <c r="D27" s="18" t="s">
        <v>21</v>
      </c>
      <c r="E27" s="369" t="s">
        <v>379</v>
      </c>
      <c r="F27" s="370"/>
      <c r="G27" s="19" t="s">
        <v>172</v>
      </c>
      <c r="H27" s="58">
        <v>2</v>
      </c>
      <c r="I27" s="48"/>
      <c r="J27" s="190">
        <f t="shared" si="0"/>
        <v>0</v>
      </c>
      <c r="K27" s="403"/>
      <c r="L27" s="252"/>
      <c r="M27" s="88"/>
      <c r="N27" s="89">
        <f t="shared" si="1"/>
        <v>0</v>
      </c>
      <c r="O27" s="397"/>
      <c r="P27" s="243"/>
    </row>
    <row r="28" spans="1:16" ht="13">
      <c r="B28" s="319"/>
      <c r="C28" s="318" t="s">
        <v>33</v>
      </c>
      <c r="D28" s="18" t="s">
        <v>22</v>
      </c>
      <c r="E28" s="369" t="s">
        <v>305</v>
      </c>
      <c r="F28" s="370"/>
      <c r="G28" s="19" t="s">
        <v>410</v>
      </c>
      <c r="H28" s="58">
        <v>4.5</v>
      </c>
      <c r="I28" s="48"/>
      <c r="J28" s="190">
        <f t="shared" si="0"/>
        <v>0</v>
      </c>
      <c r="K28" s="403"/>
      <c r="L28" s="252"/>
      <c r="M28" s="88"/>
      <c r="N28" s="89">
        <f t="shared" si="1"/>
        <v>0</v>
      </c>
      <c r="O28" s="397"/>
      <c r="P28" s="243"/>
    </row>
    <row r="29" spans="1:16" ht="13">
      <c r="B29" s="342"/>
      <c r="C29" s="319"/>
      <c r="D29" s="18" t="s">
        <v>24</v>
      </c>
      <c r="E29" s="369" t="s">
        <v>392</v>
      </c>
      <c r="F29" s="370"/>
      <c r="G29" s="19" t="s">
        <v>173</v>
      </c>
      <c r="H29" s="58">
        <v>3</v>
      </c>
      <c r="I29" s="48"/>
      <c r="J29" s="190">
        <f t="shared" si="0"/>
        <v>0</v>
      </c>
      <c r="K29" s="403"/>
      <c r="L29" s="252"/>
      <c r="M29" s="88"/>
      <c r="N29" s="89">
        <f t="shared" si="1"/>
        <v>0</v>
      </c>
      <c r="O29" s="397"/>
      <c r="P29" s="243"/>
    </row>
    <row r="30" spans="1:16" ht="13">
      <c r="B30" s="330" t="s">
        <v>332</v>
      </c>
      <c r="C30" s="319"/>
      <c r="D30" s="18" t="s">
        <v>25</v>
      </c>
      <c r="E30" s="369" t="s">
        <v>393</v>
      </c>
      <c r="F30" s="370"/>
      <c r="G30" s="19" t="s">
        <v>174</v>
      </c>
      <c r="H30" s="58">
        <v>3</v>
      </c>
      <c r="I30" s="48"/>
      <c r="J30" s="190">
        <f t="shared" si="0"/>
        <v>0</v>
      </c>
      <c r="K30" s="403"/>
      <c r="L30" s="252"/>
      <c r="M30" s="88"/>
      <c r="N30" s="89">
        <f t="shared" si="1"/>
        <v>0</v>
      </c>
      <c r="O30" s="397"/>
      <c r="P30" s="243"/>
    </row>
    <row r="31" spans="1:16" ht="13">
      <c r="A31" s="68"/>
      <c r="B31" s="330"/>
      <c r="C31" s="342"/>
      <c r="D31" s="18" t="s">
        <v>27</v>
      </c>
      <c r="E31" s="373" t="s">
        <v>196</v>
      </c>
      <c r="F31" s="374"/>
      <c r="G31" s="21" t="s">
        <v>195</v>
      </c>
      <c r="H31" s="120">
        <v>3.5</v>
      </c>
      <c r="I31" s="47"/>
      <c r="J31" s="190">
        <f t="shared" si="0"/>
        <v>0</v>
      </c>
      <c r="K31" s="403"/>
      <c r="L31" s="253"/>
      <c r="M31" s="92"/>
      <c r="N31" s="89">
        <f t="shared" si="1"/>
        <v>0</v>
      </c>
      <c r="O31" s="397"/>
      <c r="P31" s="244"/>
    </row>
    <row r="32" spans="1:16" ht="13">
      <c r="B32" s="53">
        <v>50</v>
      </c>
      <c r="C32" s="393" t="s">
        <v>142</v>
      </c>
      <c r="D32" s="393"/>
      <c r="E32" s="393"/>
      <c r="F32" s="393"/>
      <c r="G32" s="393"/>
      <c r="H32" s="393"/>
      <c r="I32" s="195"/>
      <c r="J32" s="185">
        <f>SUM(J14:J31)</f>
        <v>0</v>
      </c>
      <c r="K32" s="404"/>
      <c r="L32" s="254"/>
      <c r="M32" s="218"/>
      <c r="N32" s="123">
        <f>SUM(N14:N31)</f>
        <v>0</v>
      </c>
      <c r="O32" s="398"/>
      <c r="P32" s="255"/>
    </row>
    <row r="33" spans="1:16" ht="13">
      <c r="B33" s="318" t="s">
        <v>360</v>
      </c>
      <c r="C33" s="364" t="s">
        <v>391</v>
      </c>
      <c r="D33" s="16" t="s">
        <v>28</v>
      </c>
      <c r="E33" s="367" t="s">
        <v>370</v>
      </c>
      <c r="F33" s="368"/>
      <c r="G33" s="20" t="s">
        <v>358</v>
      </c>
      <c r="H33" s="58">
        <v>7</v>
      </c>
      <c r="I33" s="47"/>
      <c r="J33" s="182">
        <f t="shared" ref="J33:J46" si="2">H33*I33</f>
        <v>0</v>
      </c>
      <c r="K33" s="402">
        <f>IF((J47)&gt;B47,B47,(J47))</f>
        <v>0</v>
      </c>
      <c r="L33" s="252"/>
      <c r="M33" s="92"/>
      <c r="N33" s="93">
        <f>H33*M33</f>
        <v>0</v>
      </c>
      <c r="O33" s="396">
        <f>IF((N47)&gt;B47,B47,(N47))</f>
        <v>0</v>
      </c>
      <c r="P33" s="243"/>
    </row>
    <row r="34" spans="1:16" ht="30" customHeight="1">
      <c r="B34" s="319"/>
      <c r="C34" s="365"/>
      <c r="D34" s="16" t="s">
        <v>29</v>
      </c>
      <c r="E34" s="360" t="s">
        <v>359</v>
      </c>
      <c r="F34" s="361"/>
      <c r="G34" s="19" t="s">
        <v>175</v>
      </c>
      <c r="H34" s="58">
        <v>7</v>
      </c>
      <c r="I34" s="48"/>
      <c r="J34" s="182">
        <f t="shared" si="2"/>
        <v>0</v>
      </c>
      <c r="K34" s="403"/>
      <c r="L34" s="256"/>
      <c r="M34" s="88"/>
      <c r="N34" s="93">
        <f t="shared" ref="N34:N46" si="3">H34*M34</f>
        <v>0</v>
      </c>
      <c r="O34" s="397"/>
      <c r="P34" s="243"/>
    </row>
    <row r="35" spans="1:16" ht="19" customHeight="1">
      <c r="B35" s="319"/>
      <c r="C35" s="365"/>
      <c r="D35" s="16" t="s">
        <v>30</v>
      </c>
      <c r="E35" s="360" t="s">
        <v>53</v>
      </c>
      <c r="F35" s="361"/>
      <c r="G35" s="19" t="s">
        <v>175</v>
      </c>
      <c r="H35" s="58">
        <v>6</v>
      </c>
      <c r="I35" s="48"/>
      <c r="J35" s="182">
        <f t="shared" si="2"/>
        <v>0</v>
      </c>
      <c r="K35" s="403"/>
      <c r="L35" s="256"/>
      <c r="M35" s="88"/>
      <c r="N35" s="93">
        <f t="shared" si="3"/>
        <v>0</v>
      </c>
      <c r="O35" s="397"/>
      <c r="P35" s="243"/>
    </row>
    <row r="36" spans="1:16" s="219" customFormat="1" ht="19" customHeight="1">
      <c r="A36" s="197"/>
      <c r="B36" s="319"/>
      <c r="C36" s="365"/>
      <c r="D36" s="16" t="s">
        <v>31</v>
      </c>
      <c r="E36" s="360" t="s">
        <v>143</v>
      </c>
      <c r="F36" s="361"/>
      <c r="G36" s="19" t="s">
        <v>176</v>
      </c>
      <c r="H36" s="58">
        <v>4.5</v>
      </c>
      <c r="I36" s="47"/>
      <c r="J36" s="182">
        <f t="shared" si="2"/>
        <v>0</v>
      </c>
      <c r="K36" s="403"/>
      <c r="L36" s="256"/>
      <c r="M36" s="92"/>
      <c r="N36" s="93">
        <f t="shared" si="3"/>
        <v>0</v>
      </c>
      <c r="O36" s="397"/>
      <c r="P36" s="243"/>
    </row>
    <row r="37" spans="1:16" s="219" customFormat="1" ht="30.65" customHeight="1">
      <c r="A37" s="197"/>
      <c r="B37" s="319"/>
      <c r="C37" s="384"/>
      <c r="D37" s="16" t="s">
        <v>43</v>
      </c>
      <c r="E37" s="360" t="s">
        <v>144</v>
      </c>
      <c r="F37" s="361"/>
      <c r="G37" s="19" t="s">
        <v>175</v>
      </c>
      <c r="H37" s="58">
        <v>4.5</v>
      </c>
      <c r="I37" s="47"/>
      <c r="J37" s="182">
        <f t="shared" si="2"/>
        <v>0</v>
      </c>
      <c r="K37" s="403"/>
      <c r="L37" s="256"/>
      <c r="M37" s="92"/>
      <c r="N37" s="93">
        <f t="shared" si="3"/>
        <v>0</v>
      </c>
      <c r="O37" s="397"/>
      <c r="P37" s="243"/>
    </row>
    <row r="38" spans="1:16" ht="13">
      <c r="B38" s="319"/>
      <c r="C38" s="364" t="s">
        <v>390</v>
      </c>
      <c r="D38" s="16" t="s">
        <v>44</v>
      </c>
      <c r="E38" s="360" t="s">
        <v>368</v>
      </c>
      <c r="F38" s="361"/>
      <c r="G38" s="19" t="s">
        <v>175</v>
      </c>
      <c r="H38" s="58">
        <v>3.5</v>
      </c>
      <c r="I38" s="48"/>
      <c r="J38" s="182">
        <f t="shared" si="2"/>
        <v>0</v>
      </c>
      <c r="K38" s="403"/>
      <c r="L38" s="256"/>
      <c r="M38" s="88"/>
      <c r="N38" s="93">
        <f t="shared" si="3"/>
        <v>0</v>
      </c>
      <c r="O38" s="397"/>
      <c r="P38" s="243"/>
    </row>
    <row r="39" spans="1:16" ht="13">
      <c r="B39" s="319"/>
      <c r="C39" s="384"/>
      <c r="D39" s="16" t="s">
        <v>32</v>
      </c>
      <c r="E39" s="360" t="s">
        <v>369</v>
      </c>
      <c r="F39" s="361"/>
      <c r="G39" s="19" t="s">
        <v>175</v>
      </c>
      <c r="H39" s="58">
        <v>2.5</v>
      </c>
      <c r="I39" s="48"/>
      <c r="J39" s="182">
        <f t="shared" si="2"/>
        <v>0</v>
      </c>
      <c r="K39" s="403"/>
      <c r="L39" s="256"/>
      <c r="M39" s="88"/>
      <c r="N39" s="93">
        <f t="shared" si="3"/>
        <v>0</v>
      </c>
      <c r="O39" s="397"/>
      <c r="P39" s="243"/>
    </row>
    <row r="40" spans="1:16" ht="13">
      <c r="A40" s="198"/>
      <c r="B40" s="319"/>
      <c r="C40" s="364" t="s">
        <v>389</v>
      </c>
      <c r="D40" s="16" t="s">
        <v>34</v>
      </c>
      <c r="E40" s="360" t="s">
        <v>55</v>
      </c>
      <c r="F40" s="361"/>
      <c r="G40" s="19" t="s">
        <v>175</v>
      </c>
      <c r="H40" s="58">
        <v>7</v>
      </c>
      <c r="I40" s="48"/>
      <c r="J40" s="182">
        <f t="shared" si="2"/>
        <v>0</v>
      </c>
      <c r="K40" s="403"/>
      <c r="L40" s="256"/>
      <c r="M40" s="88"/>
      <c r="N40" s="93">
        <f t="shared" si="3"/>
        <v>0</v>
      </c>
      <c r="O40" s="397"/>
      <c r="P40" s="243"/>
    </row>
    <row r="41" spans="1:16" ht="13">
      <c r="A41" s="198"/>
      <c r="B41" s="319"/>
      <c r="C41" s="365"/>
      <c r="D41" s="16" t="s">
        <v>35</v>
      </c>
      <c r="E41" s="360" t="s">
        <v>57</v>
      </c>
      <c r="F41" s="361"/>
      <c r="G41" s="19" t="s">
        <v>175</v>
      </c>
      <c r="H41" s="58">
        <v>4.5</v>
      </c>
      <c r="I41" s="48"/>
      <c r="J41" s="182">
        <f t="shared" si="2"/>
        <v>0</v>
      </c>
      <c r="K41" s="403"/>
      <c r="L41" s="256"/>
      <c r="M41" s="88"/>
      <c r="N41" s="93">
        <f t="shared" si="3"/>
        <v>0</v>
      </c>
      <c r="O41" s="397"/>
      <c r="P41" s="243"/>
    </row>
    <row r="42" spans="1:16" ht="13">
      <c r="B42" s="319"/>
      <c r="C42" s="365"/>
      <c r="D42" s="16" t="s">
        <v>36</v>
      </c>
      <c r="E42" s="360" t="s">
        <v>59</v>
      </c>
      <c r="F42" s="361"/>
      <c r="G42" s="19" t="s">
        <v>175</v>
      </c>
      <c r="H42" s="58">
        <v>3.5</v>
      </c>
      <c r="I42" s="48"/>
      <c r="J42" s="182">
        <f t="shared" si="2"/>
        <v>0</v>
      </c>
      <c r="K42" s="403"/>
      <c r="L42" s="252"/>
      <c r="M42" s="88"/>
      <c r="N42" s="93">
        <f t="shared" si="3"/>
        <v>0</v>
      </c>
      <c r="O42" s="397"/>
      <c r="P42" s="243"/>
    </row>
    <row r="43" spans="1:16" ht="13">
      <c r="B43" s="383" t="s">
        <v>332</v>
      </c>
      <c r="C43" s="365"/>
      <c r="D43" s="16" t="s">
        <v>37</v>
      </c>
      <c r="E43" s="360" t="s">
        <v>61</v>
      </c>
      <c r="F43" s="361"/>
      <c r="G43" s="19" t="s">
        <v>175</v>
      </c>
      <c r="H43" s="58">
        <v>2.5</v>
      </c>
      <c r="I43" s="48"/>
      <c r="J43" s="182">
        <f t="shared" si="2"/>
        <v>0</v>
      </c>
      <c r="K43" s="403"/>
      <c r="L43" s="252"/>
      <c r="M43" s="88"/>
      <c r="N43" s="93">
        <f t="shared" si="3"/>
        <v>0</v>
      </c>
      <c r="O43" s="397"/>
      <c r="P43" s="243"/>
    </row>
    <row r="44" spans="1:16" ht="13">
      <c r="B44" s="375"/>
      <c r="C44" s="365"/>
      <c r="D44" s="16" t="s">
        <v>45</v>
      </c>
      <c r="E44" s="367" t="s">
        <v>145</v>
      </c>
      <c r="F44" s="368"/>
      <c r="G44" s="20" t="s">
        <v>146</v>
      </c>
      <c r="H44" s="58">
        <v>1.5</v>
      </c>
      <c r="I44" s="48"/>
      <c r="J44" s="182">
        <f t="shared" si="2"/>
        <v>0</v>
      </c>
      <c r="K44" s="403"/>
      <c r="L44" s="252"/>
      <c r="M44" s="88"/>
      <c r="N44" s="93">
        <f t="shared" si="3"/>
        <v>0</v>
      </c>
      <c r="O44" s="397"/>
      <c r="P44" s="243"/>
    </row>
    <row r="45" spans="1:16" ht="13">
      <c r="B45" s="375"/>
      <c r="C45" s="366" t="s">
        <v>388</v>
      </c>
      <c r="D45" s="16" t="s">
        <v>46</v>
      </c>
      <c r="E45" s="367" t="s">
        <v>275</v>
      </c>
      <c r="F45" s="368"/>
      <c r="G45" s="20" t="s">
        <v>277</v>
      </c>
      <c r="H45" s="58">
        <v>4</v>
      </c>
      <c r="I45" s="48"/>
      <c r="J45" s="182">
        <f t="shared" si="2"/>
        <v>0</v>
      </c>
      <c r="K45" s="403"/>
      <c r="L45" s="252"/>
      <c r="M45" s="88"/>
      <c r="N45" s="93">
        <f t="shared" si="3"/>
        <v>0</v>
      </c>
      <c r="O45" s="397"/>
      <c r="P45" s="243"/>
    </row>
    <row r="46" spans="1:16" ht="13">
      <c r="B46" s="376"/>
      <c r="C46" s="366"/>
      <c r="D46" s="16" t="s">
        <v>42</v>
      </c>
      <c r="E46" s="367" t="s">
        <v>276</v>
      </c>
      <c r="F46" s="368"/>
      <c r="G46" s="20" t="s">
        <v>277</v>
      </c>
      <c r="H46" s="58">
        <v>2</v>
      </c>
      <c r="I46" s="48"/>
      <c r="J46" s="182">
        <f t="shared" si="2"/>
        <v>0</v>
      </c>
      <c r="K46" s="403"/>
      <c r="L46" s="252"/>
      <c r="M46" s="88"/>
      <c r="N46" s="93">
        <f t="shared" si="3"/>
        <v>0</v>
      </c>
      <c r="O46" s="397"/>
      <c r="P46" s="243"/>
    </row>
    <row r="47" spans="1:16" ht="13">
      <c r="B47" s="64">
        <v>10</v>
      </c>
      <c r="C47" s="394" t="s">
        <v>142</v>
      </c>
      <c r="D47" s="395"/>
      <c r="E47" s="395"/>
      <c r="F47" s="395"/>
      <c r="G47" s="395"/>
      <c r="H47" s="395"/>
      <c r="I47" s="195"/>
      <c r="J47" s="185">
        <f>SUM(J33:J46)</f>
        <v>0</v>
      </c>
      <c r="K47" s="404"/>
      <c r="L47" s="254"/>
      <c r="M47" s="218"/>
      <c r="N47" s="123">
        <f>SUM(N33:N46)</f>
        <v>0</v>
      </c>
      <c r="O47" s="398"/>
      <c r="P47" s="255"/>
    </row>
    <row r="48" spans="1:16" ht="28" customHeight="1">
      <c r="A48" s="198"/>
      <c r="B48" s="318" t="s">
        <v>41</v>
      </c>
      <c r="C48" s="318" t="s">
        <v>318</v>
      </c>
      <c r="D48" s="16" t="s">
        <v>47</v>
      </c>
      <c r="E48" s="371" t="s">
        <v>371</v>
      </c>
      <c r="F48" s="372"/>
      <c r="G48" s="19" t="s">
        <v>177</v>
      </c>
      <c r="H48" s="58">
        <v>3.5</v>
      </c>
      <c r="I48" s="48"/>
      <c r="J48" s="182">
        <f t="shared" ref="J48:J76" si="4">H48*I48</f>
        <v>0</v>
      </c>
      <c r="K48" s="390">
        <f>IF((J77)&gt;B77,B77,(J77))</f>
        <v>0</v>
      </c>
      <c r="L48" s="252"/>
      <c r="M48" s="88"/>
      <c r="N48" s="93">
        <f>H48*M48</f>
        <v>0</v>
      </c>
      <c r="O48" s="396">
        <f>IF((N77)&gt;B77,B77,(N77))</f>
        <v>0</v>
      </c>
      <c r="P48" s="243"/>
    </row>
    <row r="49" spans="2:16" ht="26.15" customHeight="1">
      <c r="B49" s="319"/>
      <c r="C49" s="319"/>
      <c r="D49" s="16" t="s">
        <v>50</v>
      </c>
      <c r="E49" s="371" t="s">
        <v>372</v>
      </c>
      <c r="F49" s="372"/>
      <c r="G49" s="49" t="s">
        <v>147</v>
      </c>
      <c r="H49" s="58">
        <v>3</v>
      </c>
      <c r="I49" s="257"/>
      <c r="J49" s="182">
        <f t="shared" si="4"/>
        <v>0</v>
      </c>
      <c r="K49" s="391"/>
      <c r="L49" s="252"/>
      <c r="M49" s="258"/>
      <c r="N49" s="93">
        <f t="shared" ref="N49:N76" si="5">H49*M49</f>
        <v>0</v>
      </c>
      <c r="O49" s="397"/>
      <c r="P49" s="243"/>
    </row>
    <row r="50" spans="2:16" ht="13">
      <c r="B50" s="319"/>
      <c r="C50" s="319"/>
      <c r="D50" s="16" t="s">
        <v>148</v>
      </c>
      <c r="E50" s="371" t="s">
        <v>317</v>
      </c>
      <c r="F50" s="372"/>
      <c r="G50" s="21" t="s">
        <v>147</v>
      </c>
      <c r="H50" s="58">
        <v>7</v>
      </c>
      <c r="I50" s="47"/>
      <c r="J50" s="182">
        <f t="shared" si="4"/>
        <v>0</v>
      </c>
      <c r="K50" s="391"/>
      <c r="L50" s="252"/>
      <c r="M50" s="92"/>
      <c r="N50" s="93">
        <f t="shared" si="5"/>
        <v>0</v>
      </c>
      <c r="O50" s="397"/>
      <c r="P50" s="243"/>
    </row>
    <row r="51" spans="2:16" ht="13">
      <c r="B51" s="319"/>
      <c r="C51" s="319"/>
      <c r="D51" s="16" t="s">
        <v>51</v>
      </c>
      <c r="E51" s="371" t="s">
        <v>149</v>
      </c>
      <c r="F51" s="372"/>
      <c r="G51" s="21" t="s">
        <v>147</v>
      </c>
      <c r="H51" s="58">
        <v>5.5</v>
      </c>
      <c r="I51" s="47"/>
      <c r="J51" s="182">
        <f t="shared" si="4"/>
        <v>0</v>
      </c>
      <c r="K51" s="391"/>
      <c r="L51" s="252"/>
      <c r="M51" s="92"/>
      <c r="N51" s="93">
        <f t="shared" si="5"/>
        <v>0</v>
      </c>
      <c r="O51" s="397"/>
      <c r="P51" s="243"/>
    </row>
    <row r="52" spans="2:16" ht="13">
      <c r="B52" s="319"/>
      <c r="C52" s="319"/>
      <c r="D52" s="16" t="s">
        <v>52</v>
      </c>
      <c r="E52" s="371" t="s">
        <v>150</v>
      </c>
      <c r="F52" s="372"/>
      <c r="G52" s="21" t="s">
        <v>147</v>
      </c>
      <c r="H52" s="58">
        <v>9</v>
      </c>
      <c r="I52" s="47"/>
      <c r="J52" s="182">
        <f t="shared" si="4"/>
        <v>0</v>
      </c>
      <c r="K52" s="391"/>
      <c r="L52" s="252"/>
      <c r="M52" s="92"/>
      <c r="N52" s="93">
        <f t="shared" si="5"/>
        <v>0</v>
      </c>
      <c r="O52" s="397"/>
      <c r="P52" s="243"/>
    </row>
    <row r="53" spans="2:16" ht="13">
      <c r="B53" s="319"/>
      <c r="C53" s="342"/>
      <c r="D53" s="16" t="s">
        <v>54</v>
      </c>
      <c r="E53" s="371" t="s">
        <v>151</v>
      </c>
      <c r="F53" s="372"/>
      <c r="G53" s="21" t="s">
        <v>147</v>
      </c>
      <c r="H53" s="58">
        <v>7.5</v>
      </c>
      <c r="I53" s="47"/>
      <c r="J53" s="182">
        <f t="shared" si="4"/>
        <v>0</v>
      </c>
      <c r="K53" s="391"/>
      <c r="L53" s="252"/>
      <c r="M53" s="92"/>
      <c r="N53" s="93">
        <f t="shared" si="5"/>
        <v>0</v>
      </c>
      <c r="O53" s="397"/>
      <c r="P53" s="243"/>
    </row>
    <row r="54" spans="2:16" ht="13">
      <c r="B54" s="319"/>
      <c r="C54" s="364" t="s">
        <v>319</v>
      </c>
      <c r="D54" s="16" t="s">
        <v>56</v>
      </c>
      <c r="E54" s="371" t="s">
        <v>197</v>
      </c>
      <c r="F54" s="372"/>
      <c r="G54" s="21" t="s">
        <v>152</v>
      </c>
      <c r="H54" s="58">
        <v>3</v>
      </c>
      <c r="I54" s="47"/>
      <c r="J54" s="182">
        <f t="shared" si="4"/>
        <v>0</v>
      </c>
      <c r="K54" s="391"/>
      <c r="L54" s="252"/>
      <c r="M54" s="92"/>
      <c r="N54" s="93">
        <f t="shared" si="5"/>
        <v>0</v>
      </c>
      <c r="O54" s="397"/>
      <c r="P54" s="243"/>
    </row>
    <row r="55" spans="2:16" ht="13">
      <c r="B55" s="319"/>
      <c r="C55" s="365"/>
      <c r="D55" s="16" t="s">
        <v>58</v>
      </c>
      <c r="E55" s="360" t="s">
        <v>153</v>
      </c>
      <c r="F55" s="361"/>
      <c r="G55" s="21" t="s">
        <v>178</v>
      </c>
      <c r="H55" s="58">
        <v>1</v>
      </c>
      <c r="I55" s="47"/>
      <c r="J55" s="182">
        <f t="shared" si="4"/>
        <v>0</v>
      </c>
      <c r="K55" s="391"/>
      <c r="L55" s="252"/>
      <c r="M55" s="92"/>
      <c r="N55" s="93">
        <f t="shared" si="5"/>
        <v>0</v>
      </c>
      <c r="O55" s="397"/>
      <c r="P55" s="243"/>
    </row>
    <row r="56" spans="2:16" ht="13">
      <c r="B56" s="319"/>
      <c r="C56" s="384"/>
      <c r="D56" s="16" t="s">
        <v>60</v>
      </c>
      <c r="E56" s="306" t="s">
        <v>373</v>
      </c>
      <c r="F56" s="307"/>
      <c r="G56" s="21" t="s">
        <v>178</v>
      </c>
      <c r="H56" s="58">
        <v>0.4</v>
      </c>
      <c r="I56" s="47"/>
      <c r="J56" s="182">
        <f t="shared" si="4"/>
        <v>0</v>
      </c>
      <c r="K56" s="391"/>
      <c r="L56" s="252"/>
      <c r="M56" s="92"/>
      <c r="N56" s="93">
        <f t="shared" si="5"/>
        <v>0</v>
      </c>
      <c r="O56" s="397"/>
      <c r="P56" s="243"/>
    </row>
    <row r="57" spans="2:16" ht="13">
      <c r="B57" s="319"/>
      <c r="C57" s="299" t="s">
        <v>320</v>
      </c>
      <c r="D57" s="16" t="s">
        <v>62</v>
      </c>
      <c r="E57" s="360" t="s">
        <v>154</v>
      </c>
      <c r="F57" s="361"/>
      <c r="G57" s="19" t="s">
        <v>179</v>
      </c>
      <c r="H57" s="58">
        <v>10</v>
      </c>
      <c r="I57" s="48"/>
      <c r="J57" s="182">
        <f t="shared" si="4"/>
        <v>0</v>
      </c>
      <c r="K57" s="391"/>
      <c r="L57" s="252"/>
      <c r="M57" s="88"/>
      <c r="N57" s="93">
        <f t="shared" si="5"/>
        <v>0</v>
      </c>
      <c r="O57" s="397"/>
      <c r="P57" s="243"/>
    </row>
    <row r="58" spans="2:16" ht="13">
      <c r="B58" s="319"/>
      <c r="C58" s="300"/>
      <c r="D58" s="16" t="s">
        <v>63</v>
      </c>
      <c r="E58" s="360" t="s">
        <v>198</v>
      </c>
      <c r="F58" s="361"/>
      <c r="G58" s="19" t="s">
        <v>179</v>
      </c>
      <c r="H58" s="58">
        <v>5</v>
      </c>
      <c r="I58" s="48"/>
      <c r="J58" s="182">
        <f t="shared" si="4"/>
        <v>0</v>
      </c>
      <c r="K58" s="391"/>
      <c r="L58" s="252"/>
      <c r="M58" s="88"/>
      <c r="N58" s="93">
        <f t="shared" si="5"/>
        <v>0</v>
      </c>
      <c r="O58" s="397"/>
      <c r="P58" s="243"/>
    </row>
    <row r="59" spans="2:16" ht="13">
      <c r="B59" s="319"/>
      <c r="C59" s="365" t="s">
        <v>384</v>
      </c>
      <c r="D59" s="16" t="s">
        <v>64</v>
      </c>
      <c r="E59" s="377" t="s">
        <v>230</v>
      </c>
      <c r="F59" s="378"/>
      <c r="G59" s="19" t="s">
        <v>179</v>
      </c>
      <c r="H59" s="58">
        <v>5</v>
      </c>
      <c r="I59" s="48"/>
      <c r="J59" s="182">
        <f t="shared" si="4"/>
        <v>0</v>
      </c>
      <c r="K59" s="391"/>
      <c r="L59" s="252"/>
      <c r="M59" s="88"/>
      <c r="N59" s="93">
        <f t="shared" si="5"/>
        <v>0</v>
      </c>
      <c r="O59" s="397"/>
      <c r="P59" s="243"/>
    </row>
    <row r="60" spans="2:16" ht="14.5" customHeight="1">
      <c r="B60" s="319"/>
      <c r="C60" s="365"/>
      <c r="D60" s="16" t="s">
        <v>65</v>
      </c>
      <c r="E60" s="377" t="s">
        <v>201</v>
      </c>
      <c r="F60" s="378"/>
      <c r="G60" s="19" t="s">
        <v>156</v>
      </c>
      <c r="H60" s="58">
        <v>3.5</v>
      </c>
      <c r="I60" s="48"/>
      <c r="J60" s="182">
        <f t="shared" si="4"/>
        <v>0</v>
      </c>
      <c r="K60" s="391"/>
      <c r="L60" s="252"/>
      <c r="M60" s="88"/>
      <c r="N60" s="93">
        <f t="shared" si="5"/>
        <v>0</v>
      </c>
      <c r="O60" s="397"/>
      <c r="P60" s="243"/>
    </row>
    <row r="61" spans="2:16" ht="13">
      <c r="B61" s="319"/>
      <c r="C61" s="365"/>
      <c r="D61" s="16" t="s">
        <v>66</v>
      </c>
      <c r="E61" s="377" t="s">
        <v>200</v>
      </c>
      <c r="F61" s="378"/>
      <c r="G61" s="19" t="s">
        <v>156</v>
      </c>
      <c r="H61" s="58">
        <v>2.5</v>
      </c>
      <c r="I61" s="48"/>
      <c r="J61" s="182">
        <f t="shared" si="4"/>
        <v>0</v>
      </c>
      <c r="K61" s="391"/>
      <c r="L61" s="252"/>
      <c r="M61" s="88"/>
      <c r="N61" s="93">
        <f t="shared" si="5"/>
        <v>0</v>
      </c>
      <c r="O61" s="397"/>
      <c r="P61" s="243"/>
    </row>
    <row r="62" spans="2:16" ht="13">
      <c r="B62" s="319"/>
      <c r="C62" s="365"/>
      <c r="D62" s="16" t="s">
        <v>67</v>
      </c>
      <c r="E62" s="377" t="s">
        <v>155</v>
      </c>
      <c r="F62" s="378"/>
      <c r="G62" s="19" t="s">
        <v>156</v>
      </c>
      <c r="H62" s="58">
        <v>2.5</v>
      </c>
      <c r="I62" s="48"/>
      <c r="J62" s="182">
        <f t="shared" si="4"/>
        <v>0</v>
      </c>
      <c r="K62" s="391"/>
      <c r="L62" s="252"/>
      <c r="M62" s="88"/>
      <c r="N62" s="93">
        <f t="shared" si="5"/>
        <v>0</v>
      </c>
      <c r="O62" s="397"/>
      <c r="P62" s="243"/>
    </row>
    <row r="63" spans="2:16" ht="13">
      <c r="B63" s="319"/>
      <c r="C63" s="365"/>
      <c r="D63" s="16" t="s">
        <v>68</v>
      </c>
      <c r="E63" s="367" t="s">
        <v>199</v>
      </c>
      <c r="F63" s="368"/>
      <c r="G63" s="19" t="s">
        <v>156</v>
      </c>
      <c r="H63" s="58">
        <v>1.5</v>
      </c>
      <c r="I63" s="48"/>
      <c r="J63" s="182">
        <f t="shared" si="4"/>
        <v>0</v>
      </c>
      <c r="K63" s="391"/>
      <c r="L63" s="252"/>
      <c r="M63" s="88"/>
      <c r="N63" s="93">
        <f t="shared" si="5"/>
        <v>0</v>
      </c>
      <c r="O63" s="397"/>
      <c r="P63" s="243"/>
    </row>
    <row r="64" spans="2:16" ht="13">
      <c r="B64" s="319"/>
      <c r="C64" s="365"/>
      <c r="D64" s="16" t="s">
        <v>70</v>
      </c>
      <c r="E64" s="377" t="s">
        <v>231</v>
      </c>
      <c r="F64" s="378"/>
      <c r="G64" s="19" t="s">
        <v>180</v>
      </c>
      <c r="H64" s="58">
        <v>3.5</v>
      </c>
      <c r="I64" s="48"/>
      <c r="J64" s="182">
        <f t="shared" si="4"/>
        <v>0</v>
      </c>
      <c r="K64" s="391"/>
      <c r="L64" s="252"/>
      <c r="M64" s="88"/>
      <c r="N64" s="93">
        <f t="shared" si="5"/>
        <v>0</v>
      </c>
      <c r="O64" s="397"/>
      <c r="P64" s="243"/>
    </row>
    <row r="65" spans="1:16" ht="13">
      <c r="A65" s="198"/>
      <c r="B65" s="319"/>
      <c r="C65" s="364" t="s">
        <v>386</v>
      </c>
      <c r="D65" s="16" t="s">
        <v>72</v>
      </c>
      <c r="E65" s="377" t="s">
        <v>48</v>
      </c>
      <c r="F65" s="378"/>
      <c r="G65" s="19" t="s">
        <v>181</v>
      </c>
      <c r="H65" s="58">
        <v>2.5</v>
      </c>
      <c r="I65" s="48"/>
      <c r="J65" s="182">
        <f t="shared" si="4"/>
        <v>0</v>
      </c>
      <c r="K65" s="391"/>
      <c r="L65" s="252"/>
      <c r="M65" s="88"/>
      <c r="N65" s="93">
        <f t="shared" si="5"/>
        <v>0</v>
      </c>
      <c r="O65" s="397"/>
      <c r="P65" s="243"/>
    </row>
    <row r="66" spans="1:16" ht="13">
      <c r="A66" s="198"/>
      <c r="B66" s="319"/>
      <c r="C66" s="384"/>
      <c r="D66" s="16" t="s">
        <v>74</v>
      </c>
      <c r="E66" s="377" t="s">
        <v>49</v>
      </c>
      <c r="F66" s="378"/>
      <c r="G66" s="19" t="s">
        <v>181</v>
      </c>
      <c r="H66" s="58">
        <v>1.5</v>
      </c>
      <c r="I66" s="48"/>
      <c r="J66" s="182">
        <f t="shared" si="4"/>
        <v>0</v>
      </c>
      <c r="K66" s="391"/>
      <c r="L66" s="252"/>
      <c r="M66" s="88"/>
      <c r="N66" s="93">
        <f t="shared" si="5"/>
        <v>0</v>
      </c>
      <c r="O66" s="397"/>
      <c r="P66" s="243"/>
    </row>
    <row r="67" spans="1:16" ht="13">
      <c r="B67" s="319"/>
      <c r="C67" s="385" t="s">
        <v>385</v>
      </c>
      <c r="D67" s="16" t="s">
        <v>76</v>
      </c>
      <c r="E67" s="377" t="s">
        <v>69</v>
      </c>
      <c r="F67" s="378"/>
      <c r="G67" s="19" t="s">
        <v>172</v>
      </c>
      <c r="H67" s="58">
        <v>3</v>
      </c>
      <c r="I67" s="48"/>
      <c r="J67" s="182">
        <f t="shared" si="4"/>
        <v>0</v>
      </c>
      <c r="K67" s="391"/>
      <c r="L67" s="252"/>
      <c r="M67" s="88"/>
      <c r="N67" s="93">
        <f t="shared" si="5"/>
        <v>0</v>
      </c>
      <c r="O67" s="397"/>
      <c r="P67" s="243"/>
    </row>
    <row r="68" spans="1:16" ht="13">
      <c r="B68" s="319"/>
      <c r="C68" s="386"/>
      <c r="D68" s="16" t="s">
        <v>78</v>
      </c>
      <c r="E68" s="360" t="s">
        <v>71</v>
      </c>
      <c r="F68" s="361"/>
      <c r="G68" s="19" t="s">
        <v>172</v>
      </c>
      <c r="H68" s="58">
        <v>2</v>
      </c>
      <c r="I68" s="48"/>
      <c r="J68" s="182">
        <f t="shared" si="4"/>
        <v>0</v>
      </c>
      <c r="K68" s="391"/>
      <c r="L68" s="252"/>
      <c r="M68" s="88"/>
      <c r="N68" s="93">
        <f t="shared" si="5"/>
        <v>0</v>
      </c>
      <c r="O68" s="397"/>
      <c r="P68" s="243"/>
    </row>
    <row r="69" spans="1:16" ht="13">
      <c r="B69" s="319"/>
      <c r="C69" s="386"/>
      <c r="D69" s="16" t="s">
        <v>80</v>
      </c>
      <c r="E69" s="360" t="s">
        <v>73</v>
      </c>
      <c r="F69" s="361"/>
      <c r="G69" s="19" t="s">
        <v>172</v>
      </c>
      <c r="H69" s="58">
        <v>1.5</v>
      </c>
      <c r="I69" s="48"/>
      <c r="J69" s="182">
        <f t="shared" si="4"/>
        <v>0</v>
      </c>
      <c r="K69" s="391"/>
      <c r="L69" s="252"/>
      <c r="M69" s="88"/>
      <c r="N69" s="93">
        <f t="shared" si="5"/>
        <v>0</v>
      </c>
      <c r="O69" s="397"/>
      <c r="P69" s="243"/>
    </row>
    <row r="70" spans="1:16" ht="13">
      <c r="B70" s="319"/>
      <c r="C70" s="386"/>
      <c r="D70" s="16" t="s">
        <v>278</v>
      </c>
      <c r="E70" s="360" t="s">
        <v>75</v>
      </c>
      <c r="F70" s="361"/>
      <c r="G70" s="19" t="s">
        <v>171</v>
      </c>
      <c r="H70" s="58">
        <v>3.5</v>
      </c>
      <c r="I70" s="48"/>
      <c r="J70" s="182">
        <f t="shared" si="4"/>
        <v>0</v>
      </c>
      <c r="K70" s="391"/>
      <c r="L70" s="252"/>
      <c r="M70" s="88"/>
      <c r="N70" s="93">
        <f t="shared" si="5"/>
        <v>0</v>
      </c>
      <c r="O70" s="397"/>
      <c r="P70" s="243"/>
    </row>
    <row r="71" spans="1:16" ht="13">
      <c r="B71" s="319"/>
      <c r="C71" s="386"/>
      <c r="D71" s="16" t="s">
        <v>38</v>
      </c>
      <c r="E71" s="360" t="s">
        <v>77</v>
      </c>
      <c r="F71" s="361"/>
      <c r="G71" s="19" t="s">
        <v>184</v>
      </c>
      <c r="H71" s="58">
        <v>1.5</v>
      </c>
      <c r="I71" s="48"/>
      <c r="J71" s="182">
        <f t="shared" si="4"/>
        <v>0</v>
      </c>
      <c r="K71" s="391"/>
      <c r="L71" s="252"/>
      <c r="M71" s="88"/>
      <c r="N71" s="93">
        <f t="shared" si="5"/>
        <v>0</v>
      </c>
      <c r="O71" s="397"/>
      <c r="P71" s="243"/>
    </row>
    <row r="72" spans="1:16" ht="13">
      <c r="B72" s="319"/>
      <c r="C72" s="386"/>
      <c r="D72" s="16" t="s">
        <v>279</v>
      </c>
      <c r="E72" s="360" t="s">
        <v>79</v>
      </c>
      <c r="F72" s="361"/>
      <c r="G72" s="19" t="s">
        <v>183</v>
      </c>
      <c r="H72" s="58">
        <v>1</v>
      </c>
      <c r="I72" s="48"/>
      <c r="J72" s="182">
        <f t="shared" si="4"/>
        <v>0</v>
      </c>
      <c r="K72" s="391"/>
      <c r="L72" s="252"/>
      <c r="M72" s="88"/>
      <c r="N72" s="93">
        <f t="shared" si="5"/>
        <v>0</v>
      </c>
      <c r="O72" s="397"/>
      <c r="P72" s="243"/>
    </row>
    <row r="73" spans="1:16" ht="13">
      <c r="B73" s="375" t="s">
        <v>332</v>
      </c>
      <c r="C73" s="161"/>
      <c r="D73" s="16" t="s">
        <v>39</v>
      </c>
      <c r="E73" s="306" t="s">
        <v>375</v>
      </c>
      <c r="F73" s="382"/>
      <c r="G73" s="19" t="s">
        <v>182</v>
      </c>
      <c r="H73" s="58">
        <v>1.5</v>
      </c>
      <c r="I73" s="48"/>
      <c r="J73" s="182">
        <f t="shared" si="4"/>
        <v>0</v>
      </c>
      <c r="K73" s="391"/>
      <c r="L73" s="252"/>
      <c r="M73" s="88"/>
      <c r="N73" s="93">
        <f t="shared" si="5"/>
        <v>0</v>
      </c>
      <c r="O73" s="397"/>
      <c r="P73" s="243"/>
    </row>
    <row r="74" spans="1:16" ht="13">
      <c r="B74" s="375"/>
      <c r="C74" s="379" t="s">
        <v>387</v>
      </c>
      <c r="D74" s="16" t="s">
        <v>40</v>
      </c>
      <c r="E74" s="360" t="s">
        <v>376</v>
      </c>
      <c r="F74" s="361"/>
      <c r="G74" s="19" t="s">
        <v>182</v>
      </c>
      <c r="H74" s="58">
        <v>2</v>
      </c>
      <c r="I74" s="48"/>
      <c r="J74" s="182">
        <f t="shared" si="4"/>
        <v>0</v>
      </c>
      <c r="K74" s="391"/>
      <c r="L74" s="252"/>
      <c r="M74" s="88"/>
      <c r="N74" s="93">
        <f t="shared" si="5"/>
        <v>0</v>
      </c>
      <c r="O74" s="397"/>
      <c r="P74" s="243"/>
    </row>
    <row r="75" spans="1:16" ht="13">
      <c r="B75" s="375"/>
      <c r="C75" s="380"/>
      <c r="D75" s="16" t="s">
        <v>280</v>
      </c>
      <c r="E75" s="360" t="s">
        <v>374</v>
      </c>
      <c r="F75" s="361"/>
      <c r="G75" s="19" t="s">
        <v>185</v>
      </c>
      <c r="H75" s="58">
        <v>1</v>
      </c>
      <c r="I75" s="48"/>
      <c r="J75" s="182">
        <f t="shared" si="4"/>
        <v>0</v>
      </c>
      <c r="K75" s="391"/>
      <c r="L75" s="252"/>
      <c r="M75" s="88"/>
      <c r="N75" s="93">
        <f t="shared" si="5"/>
        <v>0</v>
      </c>
      <c r="O75" s="397"/>
      <c r="P75" s="243"/>
    </row>
    <row r="76" spans="1:16" ht="13">
      <c r="B76" s="376"/>
      <c r="C76" s="381"/>
      <c r="D76" s="16" t="s">
        <v>81</v>
      </c>
      <c r="E76" s="360" t="s">
        <v>383</v>
      </c>
      <c r="F76" s="361"/>
      <c r="G76" s="19" t="s">
        <v>182</v>
      </c>
      <c r="H76" s="58">
        <v>2</v>
      </c>
      <c r="I76" s="48"/>
      <c r="J76" s="182">
        <f t="shared" si="4"/>
        <v>0</v>
      </c>
      <c r="K76" s="391"/>
      <c r="L76" s="252"/>
      <c r="M76" s="88"/>
      <c r="N76" s="93">
        <f t="shared" si="5"/>
        <v>0</v>
      </c>
      <c r="O76" s="397"/>
      <c r="P76" s="243"/>
    </row>
    <row r="77" spans="1:16" ht="13">
      <c r="B77" s="53">
        <v>40</v>
      </c>
      <c r="C77" s="394" t="s">
        <v>142</v>
      </c>
      <c r="D77" s="395"/>
      <c r="E77" s="395"/>
      <c r="F77" s="395"/>
      <c r="G77" s="395"/>
      <c r="H77" s="395"/>
      <c r="I77" s="215"/>
      <c r="J77" s="185">
        <f>SUM(J48:J76)</f>
        <v>0</v>
      </c>
      <c r="K77" s="392"/>
      <c r="L77" s="254"/>
      <c r="M77" s="218"/>
      <c r="N77" s="123">
        <f>SUM(N48:N76)</f>
        <v>0</v>
      </c>
      <c r="O77" s="398"/>
      <c r="P77" s="255"/>
    </row>
    <row r="78" spans="1:16" s="198" customFormat="1" ht="16" thickBot="1">
      <c r="A78" s="197"/>
      <c r="B78" s="54"/>
      <c r="C78" s="25"/>
      <c r="D78" s="62"/>
      <c r="E78" s="305"/>
      <c r="F78" s="305"/>
      <c r="G78" s="60"/>
      <c r="H78" s="60"/>
      <c r="J78" s="54"/>
      <c r="K78" s="199"/>
      <c r="N78" s="54"/>
      <c r="O78" s="199"/>
    </row>
    <row r="79" spans="1:16" ht="16.5" thickTop="1" thickBot="1">
      <c r="B79" s="211">
        <f>SUM(B77+B47+B32)</f>
        <v>100</v>
      </c>
      <c r="C79" s="298" t="s">
        <v>157</v>
      </c>
      <c r="D79" s="298"/>
      <c r="E79" s="298"/>
      <c r="F79" s="298"/>
      <c r="G79" s="212"/>
      <c r="H79" s="212"/>
      <c r="I79" s="212"/>
      <c r="J79" s="56">
        <f>J32+J47+J77</f>
        <v>0</v>
      </c>
      <c r="K79" s="213">
        <f>K14+K33+K48</f>
        <v>0</v>
      </c>
      <c r="L79" s="205"/>
      <c r="M79" s="212"/>
      <c r="N79" s="121">
        <f>N32+N47+N77</f>
        <v>0</v>
      </c>
      <c r="O79" s="220">
        <f>O14+O33+O48</f>
        <v>0</v>
      </c>
      <c r="P79" s="205"/>
    </row>
    <row r="80" spans="1:16" ht="16" thickTop="1"/>
    <row r="83" spans="9:13">
      <c r="I83" s="22"/>
      <c r="M83" s="22"/>
    </row>
  </sheetData>
  <sheetProtection password="8F19" sheet="1" objects="1" scenarios="1"/>
  <mergeCells count="111">
    <mergeCell ref="B30:B31"/>
    <mergeCell ref="B14:B29"/>
    <mergeCell ref="C32:H32"/>
    <mergeCell ref="C47:H47"/>
    <mergeCell ref="C77:H77"/>
    <mergeCell ref="O48:O77"/>
    <mergeCell ref="M9:M10"/>
    <mergeCell ref="N9:N10"/>
    <mergeCell ref="I11:L11"/>
    <mergeCell ref="M11:P11"/>
    <mergeCell ref="O14:O32"/>
    <mergeCell ref="O33:O47"/>
    <mergeCell ref="K33:K47"/>
    <mergeCell ref="E35:F35"/>
    <mergeCell ref="K14:K32"/>
    <mergeCell ref="B11:B12"/>
    <mergeCell ref="C11:C12"/>
    <mergeCell ref="E68:F68"/>
    <mergeCell ref="E61:F61"/>
    <mergeCell ref="E64:F64"/>
    <mergeCell ref="E63:F63"/>
    <mergeCell ref="E33:F33"/>
    <mergeCell ref="E34:F34"/>
    <mergeCell ref="E52:F52"/>
    <mergeCell ref="E13:F13"/>
    <mergeCell ref="J9:J10"/>
    <mergeCell ref="E65:F65"/>
    <mergeCell ref="E66:F66"/>
    <mergeCell ref="C3:L3"/>
    <mergeCell ref="C5:L5"/>
    <mergeCell ref="C7:D7"/>
    <mergeCell ref="E7:J7"/>
    <mergeCell ref="C9:E9"/>
    <mergeCell ref="G9:G10"/>
    <mergeCell ref="H9:H10"/>
    <mergeCell ref="I9:I10"/>
    <mergeCell ref="D11:D12"/>
    <mergeCell ref="E11:F12"/>
    <mergeCell ref="G11:G12"/>
    <mergeCell ref="H11:H12"/>
    <mergeCell ref="E54:F54"/>
    <mergeCell ref="E55:F55"/>
    <mergeCell ref="E25:F25"/>
    <mergeCell ref="E26:F26"/>
    <mergeCell ref="E27:F27"/>
    <mergeCell ref="E28:F28"/>
    <mergeCell ref="C65:C66"/>
    <mergeCell ref="K48:K77"/>
    <mergeCell ref="E43:F43"/>
    <mergeCell ref="C57:C58"/>
    <mergeCell ref="E16:F16"/>
    <mergeCell ref="E14:F14"/>
    <mergeCell ref="E22:F22"/>
    <mergeCell ref="E23:F23"/>
    <mergeCell ref="E29:F29"/>
    <mergeCell ref="E30:F30"/>
    <mergeCell ref="C28:C31"/>
    <mergeCell ref="E20:F20"/>
    <mergeCell ref="E19:F19"/>
    <mergeCell ref="E18:F18"/>
    <mergeCell ref="E49:F49"/>
    <mergeCell ref="E50:F50"/>
    <mergeCell ref="E31:F31"/>
    <mergeCell ref="E76:F76"/>
    <mergeCell ref="E15:F15"/>
    <mergeCell ref="E24:F24"/>
    <mergeCell ref="E73:F73"/>
    <mergeCell ref="B43:B46"/>
    <mergeCell ref="B33:B42"/>
    <mergeCell ref="E59:F59"/>
    <mergeCell ref="C59:C64"/>
    <mergeCell ref="E42:F42"/>
    <mergeCell ref="E56:F56"/>
    <mergeCell ref="E57:F57"/>
    <mergeCell ref="E58:F58"/>
    <mergeCell ref="C33:C37"/>
    <mergeCell ref="C38:C39"/>
    <mergeCell ref="E44:F44"/>
    <mergeCell ref="E36:F36"/>
    <mergeCell ref="E37:F37"/>
    <mergeCell ref="E38:F38"/>
    <mergeCell ref="E51:F51"/>
    <mergeCell ref="C54:C56"/>
    <mergeCell ref="C67:C72"/>
    <mergeCell ref="E53:F53"/>
    <mergeCell ref="E39:F39"/>
    <mergeCell ref="E41:F41"/>
    <mergeCell ref="C79:F79"/>
    <mergeCell ref="B48:B72"/>
    <mergeCell ref="C40:C44"/>
    <mergeCell ref="C45:C46"/>
    <mergeCell ref="E45:F45"/>
    <mergeCell ref="E46:F46"/>
    <mergeCell ref="E21:F21"/>
    <mergeCell ref="E69:F69"/>
    <mergeCell ref="E70:F70"/>
    <mergeCell ref="E71:F71"/>
    <mergeCell ref="E78:F78"/>
    <mergeCell ref="E40:F40"/>
    <mergeCell ref="C48:C53"/>
    <mergeCell ref="E48:F48"/>
    <mergeCell ref="C14:C27"/>
    <mergeCell ref="E72:F72"/>
    <mergeCell ref="E17:F17"/>
    <mergeCell ref="B73:B76"/>
    <mergeCell ref="E60:F60"/>
    <mergeCell ref="E62:F62"/>
    <mergeCell ref="E67:F67"/>
    <mergeCell ref="C74:C76"/>
    <mergeCell ref="E74:F74"/>
    <mergeCell ref="E75:F75"/>
  </mergeCells>
  <phoneticPr fontId="21" type="noConversion"/>
  <pageMargins left="0.7" right="0.7" top="0.75" bottom="0.75" header="0.3" footer="0.3"/>
  <pageSetup paperSize="8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94"/>
  <sheetViews>
    <sheetView topLeftCell="D39" zoomScale="76" zoomScaleNormal="76" workbookViewId="0">
      <selection activeCell="M43" sqref="M43:M57"/>
    </sheetView>
  </sheetViews>
  <sheetFormatPr defaultColWidth="26.453125" defaultRowHeight="13"/>
  <cols>
    <col min="1" max="1" width="7.1796875" style="28" customWidth="1"/>
    <col min="2" max="2" width="23.1796875" style="104" customWidth="1"/>
    <col min="3" max="3" width="26.453125" style="14"/>
    <col min="4" max="4" width="13.26953125" style="104" customWidth="1"/>
    <col min="5" max="5" width="61.26953125" style="203" customWidth="1"/>
    <col min="6" max="6" width="21" style="14" customWidth="1"/>
    <col min="7" max="9" width="15.26953125" style="104" customWidth="1"/>
    <col min="10" max="10" width="14.81640625" style="104" customWidth="1"/>
    <col min="11" max="11" width="17.81640625" style="104" customWidth="1"/>
    <col min="12" max="12" width="70.26953125" style="104" customWidth="1"/>
    <col min="13" max="13" width="15.26953125" style="104" customWidth="1"/>
    <col min="14" max="14" width="14.81640625" style="104" customWidth="1"/>
    <col min="15" max="15" width="17.81640625" style="104" customWidth="1"/>
    <col min="16" max="16" width="38.1796875" style="104" customWidth="1"/>
    <col min="17" max="16384" width="26.453125" style="14"/>
  </cols>
  <sheetData>
    <row r="1" spans="1:23">
      <c r="B1" s="24"/>
      <c r="C1" s="94"/>
      <c r="D1" s="60"/>
      <c r="E1" s="60"/>
      <c r="F1" s="95"/>
      <c r="G1" s="60"/>
      <c r="H1" s="60"/>
      <c r="I1" s="24"/>
      <c r="J1" s="24"/>
      <c r="K1" s="24"/>
      <c r="L1" s="24"/>
      <c r="M1" s="24"/>
      <c r="N1" s="24"/>
      <c r="O1" s="24"/>
      <c r="P1" s="24"/>
    </row>
    <row r="2" spans="1:23" s="28" customFormat="1">
      <c r="A2" s="23"/>
      <c r="C2" s="96"/>
      <c r="D2" s="97"/>
      <c r="E2" s="60"/>
      <c r="F2" s="98"/>
      <c r="G2" s="98"/>
      <c r="H2" s="98"/>
      <c r="I2" s="26"/>
      <c r="J2" s="26"/>
      <c r="K2" s="99"/>
      <c r="M2" s="26"/>
      <c r="N2" s="26"/>
      <c r="O2" s="99"/>
    </row>
    <row r="3" spans="1:23" s="28" customFormat="1">
      <c r="A3" s="23"/>
      <c r="C3" s="418" t="s">
        <v>334</v>
      </c>
      <c r="D3" s="418"/>
      <c r="E3" s="418"/>
      <c r="F3" s="418"/>
      <c r="G3" s="418"/>
      <c r="H3" s="418"/>
      <c r="I3" s="418"/>
      <c r="J3" s="418"/>
      <c r="K3" s="418"/>
      <c r="L3" s="418"/>
    </row>
    <row r="4" spans="1:23" s="28" customFormat="1">
      <c r="A4" s="23"/>
      <c r="C4" s="62"/>
      <c r="D4" s="62"/>
      <c r="E4" s="62"/>
      <c r="F4" s="62"/>
      <c r="G4" s="62"/>
      <c r="H4" s="60"/>
      <c r="I4" s="62"/>
      <c r="J4" s="62"/>
      <c r="K4" s="100"/>
      <c r="L4" s="62"/>
      <c r="M4" s="62"/>
      <c r="N4" s="62"/>
      <c r="O4" s="100"/>
      <c r="P4" s="62"/>
    </row>
    <row r="5" spans="1:23" s="28" customFormat="1">
      <c r="A5" s="23"/>
      <c r="C5" s="418" t="s">
        <v>130</v>
      </c>
      <c r="D5" s="418"/>
      <c r="E5" s="418"/>
      <c r="F5" s="418"/>
      <c r="G5" s="418"/>
      <c r="H5" s="418"/>
      <c r="I5" s="418"/>
      <c r="J5" s="418"/>
      <c r="K5" s="418"/>
      <c r="L5" s="418"/>
    </row>
    <row r="6" spans="1:23" s="28" customFormat="1">
      <c r="A6" s="23"/>
      <c r="C6" s="62"/>
      <c r="D6" s="62"/>
      <c r="E6" s="62"/>
      <c r="F6" s="62"/>
      <c r="G6" s="62"/>
      <c r="H6" s="60"/>
      <c r="I6" s="62"/>
      <c r="J6" s="62"/>
      <c r="K6" s="100"/>
      <c r="L6" s="62"/>
      <c r="M6" s="62"/>
      <c r="N6" s="62"/>
      <c r="O6" s="100"/>
      <c r="P6" s="62"/>
    </row>
    <row r="7" spans="1:23" s="28" customFormat="1" ht="13.5" thickBot="1">
      <c r="A7" s="23"/>
      <c r="C7" s="419" t="s">
        <v>0</v>
      </c>
      <c r="D7" s="420"/>
      <c r="E7" s="421">
        <f>Identificação!C7</f>
        <v>0</v>
      </c>
      <c r="F7" s="421"/>
      <c r="G7" s="421"/>
      <c r="H7" s="421"/>
      <c r="I7" s="421"/>
      <c r="J7" s="421"/>
      <c r="K7" s="99"/>
      <c r="L7" s="101"/>
      <c r="O7" s="99"/>
      <c r="P7" s="101"/>
    </row>
    <row r="8" spans="1:23">
      <c r="B8" s="24"/>
      <c r="C8" s="94"/>
      <c r="D8" s="60"/>
      <c r="E8" s="60"/>
      <c r="F8" s="95"/>
      <c r="G8" s="60"/>
      <c r="H8" s="60"/>
      <c r="I8" s="24"/>
      <c r="J8" s="24"/>
      <c r="K8" s="24"/>
      <c r="L8" s="102"/>
      <c r="M8" s="24"/>
      <c r="N8" s="24"/>
      <c r="O8" s="24"/>
      <c r="P8" s="102"/>
    </row>
    <row r="9" spans="1:23" ht="34.5" customHeight="1">
      <c r="B9" s="24"/>
      <c r="C9" s="419" t="s">
        <v>398</v>
      </c>
      <c r="D9" s="419"/>
      <c r="E9" s="419"/>
      <c r="F9" s="179">
        <v>0.35</v>
      </c>
      <c r="G9" s="14"/>
      <c r="H9" s="97"/>
      <c r="I9" s="97"/>
      <c r="J9" s="97"/>
      <c r="K9" s="97"/>
      <c r="L9" s="24"/>
      <c r="M9" s="97"/>
      <c r="N9" s="97"/>
      <c r="O9" s="97"/>
      <c r="P9" s="24"/>
    </row>
    <row r="10" spans="1:23">
      <c r="B10" s="24"/>
      <c r="C10" s="94"/>
      <c r="D10" s="60"/>
      <c r="E10" s="60"/>
      <c r="F10" s="95"/>
      <c r="G10" s="60"/>
      <c r="H10" s="60"/>
      <c r="I10" s="24"/>
      <c r="J10" s="24"/>
      <c r="K10" s="24"/>
      <c r="L10" s="24"/>
      <c r="M10" s="24"/>
      <c r="N10" s="24"/>
      <c r="O10" s="24"/>
      <c r="P10" s="24"/>
    </row>
    <row r="11" spans="1:23" ht="13" customHeight="1">
      <c r="A11" s="23"/>
      <c r="B11" s="330" t="s">
        <v>131</v>
      </c>
      <c r="C11" s="330" t="s">
        <v>1</v>
      </c>
      <c r="D11" s="330" t="s">
        <v>2</v>
      </c>
      <c r="E11" s="330" t="s">
        <v>132</v>
      </c>
      <c r="F11" s="424"/>
      <c r="G11" s="330" t="s">
        <v>133</v>
      </c>
      <c r="H11" s="330" t="s">
        <v>3</v>
      </c>
      <c r="I11" s="347" t="s">
        <v>414</v>
      </c>
      <c r="J11" s="348"/>
      <c r="K11" s="348"/>
      <c r="L11" s="349"/>
      <c r="M11" s="350" t="s">
        <v>327</v>
      </c>
      <c r="N11" s="351"/>
      <c r="O11" s="351"/>
      <c r="P11" s="352"/>
    </row>
    <row r="12" spans="1:23" ht="39">
      <c r="A12" s="23"/>
      <c r="B12" s="330"/>
      <c r="C12" s="330"/>
      <c r="D12" s="330"/>
      <c r="E12" s="424"/>
      <c r="F12" s="424"/>
      <c r="G12" s="330"/>
      <c r="H12" s="330"/>
      <c r="I12" s="111" t="s">
        <v>134</v>
      </c>
      <c r="J12" s="111" t="s">
        <v>135</v>
      </c>
      <c r="K12" s="111" t="s">
        <v>136</v>
      </c>
      <c r="L12" s="181" t="s">
        <v>326</v>
      </c>
      <c r="M12" s="90" t="s">
        <v>134</v>
      </c>
      <c r="N12" s="90" t="s">
        <v>135</v>
      </c>
      <c r="O12" s="90" t="s">
        <v>136</v>
      </c>
      <c r="P12" s="134" t="s">
        <v>309</v>
      </c>
    </row>
    <row r="13" spans="1:23" s="17" customFormat="1">
      <c r="A13" s="29"/>
      <c r="B13" s="46" t="s">
        <v>137</v>
      </c>
      <c r="C13" s="46" t="s">
        <v>138</v>
      </c>
      <c r="D13" s="46" t="s">
        <v>4</v>
      </c>
      <c r="E13" s="330" t="s">
        <v>5</v>
      </c>
      <c r="F13" s="330"/>
      <c r="G13" s="46" t="s">
        <v>6</v>
      </c>
      <c r="H13" s="46" t="s">
        <v>7</v>
      </c>
      <c r="I13" s="184" t="s">
        <v>139</v>
      </c>
      <c r="J13" s="184" t="s">
        <v>8</v>
      </c>
      <c r="K13" s="184" t="s">
        <v>9</v>
      </c>
      <c r="L13" s="184" t="s">
        <v>10</v>
      </c>
      <c r="M13" s="122" t="s">
        <v>310</v>
      </c>
      <c r="N13" s="122" t="s">
        <v>311</v>
      </c>
      <c r="O13" s="122" t="s">
        <v>312</v>
      </c>
      <c r="P13" s="122" t="s">
        <v>313</v>
      </c>
    </row>
    <row r="14" spans="1:23" ht="35.5" customHeight="1">
      <c r="B14" s="299" t="s">
        <v>202</v>
      </c>
      <c r="C14" s="323" t="s">
        <v>321</v>
      </c>
      <c r="D14" s="162" t="s">
        <v>82</v>
      </c>
      <c r="E14" s="410" t="s">
        <v>361</v>
      </c>
      <c r="F14" s="103" t="s">
        <v>411</v>
      </c>
      <c r="G14" s="19" t="s">
        <v>203</v>
      </c>
      <c r="H14" s="58">
        <v>0.5</v>
      </c>
      <c r="I14" s="48"/>
      <c r="J14" s="190">
        <f>SUM(I14*H14)</f>
        <v>0</v>
      </c>
      <c r="K14" s="435">
        <f>IF((J22)&gt;B22,B22,(J22))</f>
        <v>0</v>
      </c>
      <c r="L14" s="252"/>
      <c r="M14" s="88"/>
      <c r="N14" s="89">
        <f>H14*M14</f>
        <v>0</v>
      </c>
      <c r="O14" s="434">
        <f>IF((N22)&gt;B22,B22,(N22))</f>
        <v>0</v>
      </c>
      <c r="P14" s="242"/>
      <c r="Q14" s="104"/>
      <c r="S14" s="104"/>
      <c r="T14" s="104"/>
      <c r="V14" s="104"/>
      <c r="W14" s="104"/>
    </row>
    <row r="15" spans="1:23" ht="43.5" customHeight="1">
      <c r="B15" s="405"/>
      <c r="C15" s="323"/>
      <c r="D15" s="162" t="s">
        <v>83</v>
      </c>
      <c r="E15" s="410"/>
      <c r="F15" s="103" t="s">
        <v>412</v>
      </c>
      <c r="G15" s="19" t="s">
        <v>203</v>
      </c>
      <c r="H15" s="58">
        <v>0.2</v>
      </c>
      <c r="I15" s="48"/>
      <c r="J15" s="190">
        <f>I15*H15</f>
        <v>0</v>
      </c>
      <c r="K15" s="435"/>
      <c r="L15" s="252"/>
      <c r="M15" s="88"/>
      <c r="N15" s="89">
        <f t="shared" ref="N15:N21" si="0">H15*M15</f>
        <v>0</v>
      </c>
      <c r="O15" s="434"/>
      <c r="P15" s="242"/>
      <c r="Q15" s="104"/>
      <c r="S15" s="104"/>
      <c r="T15" s="104"/>
      <c r="V15" s="104"/>
      <c r="W15" s="104"/>
    </row>
    <row r="16" spans="1:23" ht="31" customHeight="1">
      <c r="B16" s="405"/>
      <c r="C16" s="299" t="s">
        <v>322</v>
      </c>
      <c r="D16" s="162" t="s">
        <v>84</v>
      </c>
      <c r="E16" s="410" t="s">
        <v>395</v>
      </c>
      <c r="F16" s="103" t="s">
        <v>411</v>
      </c>
      <c r="G16" s="19" t="s">
        <v>246</v>
      </c>
      <c r="H16" s="58">
        <v>5</v>
      </c>
      <c r="I16" s="48"/>
      <c r="J16" s="190">
        <f>I16*H16</f>
        <v>0</v>
      </c>
      <c r="K16" s="435"/>
      <c r="L16" s="252"/>
      <c r="M16" s="88"/>
      <c r="N16" s="89">
        <f t="shared" si="0"/>
        <v>0</v>
      </c>
      <c r="O16" s="434"/>
      <c r="P16" s="242"/>
      <c r="Q16" s="104"/>
      <c r="S16" s="104"/>
      <c r="T16" s="104"/>
      <c r="V16" s="104"/>
      <c r="W16" s="104"/>
    </row>
    <row r="17" spans="1:23" ht="40.5" customHeight="1">
      <c r="B17" s="405"/>
      <c r="C17" s="405"/>
      <c r="D17" s="162" t="s">
        <v>85</v>
      </c>
      <c r="E17" s="410"/>
      <c r="F17" s="103" t="s">
        <v>412</v>
      </c>
      <c r="G17" s="19" t="s">
        <v>247</v>
      </c>
      <c r="H17" s="58">
        <v>2.5</v>
      </c>
      <c r="I17" s="48"/>
      <c r="J17" s="190">
        <f>I17*H17</f>
        <v>0</v>
      </c>
      <c r="K17" s="435"/>
      <c r="L17" s="252"/>
      <c r="M17" s="88"/>
      <c r="N17" s="89">
        <f t="shared" si="0"/>
        <v>0</v>
      </c>
      <c r="O17" s="434"/>
      <c r="P17" s="242"/>
      <c r="Q17" s="104"/>
      <c r="S17" s="104"/>
      <c r="T17" s="104"/>
      <c r="V17" s="104"/>
      <c r="W17" s="104"/>
    </row>
    <row r="18" spans="1:23" ht="30.75" customHeight="1">
      <c r="B18" s="405"/>
      <c r="C18" s="405"/>
      <c r="D18" s="162" t="s">
        <v>86</v>
      </c>
      <c r="E18" s="340" t="s">
        <v>396</v>
      </c>
      <c r="F18" s="164" t="s">
        <v>411</v>
      </c>
      <c r="G18" s="19" t="s">
        <v>247</v>
      </c>
      <c r="H18" s="58">
        <v>2.5</v>
      </c>
      <c r="I18" s="48"/>
      <c r="J18" s="190">
        <f t="shared" ref="J18:J19" si="1">I18*H18</f>
        <v>0</v>
      </c>
      <c r="K18" s="435"/>
      <c r="L18" s="252"/>
      <c r="M18" s="88"/>
      <c r="N18" s="89">
        <f t="shared" si="0"/>
        <v>0</v>
      </c>
      <c r="O18" s="434"/>
      <c r="P18" s="242"/>
      <c r="Q18" s="104"/>
      <c r="S18" s="104"/>
      <c r="T18" s="104"/>
      <c r="V18" s="104"/>
      <c r="W18" s="104"/>
    </row>
    <row r="19" spans="1:23" ht="42.75" customHeight="1">
      <c r="B19" s="300"/>
      <c r="C19" s="300"/>
      <c r="D19" s="162" t="s">
        <v>87</v>
      </c>
      <c r="E19" s="340"/>
      <c r="F19" s="164" t="s">
        <v>412</v>
      </c>
      <c r="G19" s="19" t="s">
        <v>247</v>
      </c>
      <c r="H19" s="58">
        <v>1.25</v>
      </c>
      <c r="I19" s="48"/>
      <c r="J19" s="190">
        <f t="shared" si="1"/>
        <v>0</v>
      </c>
      <c r="K19" s="435"/>
      <c r="L19" s="252"/>
      <c r="M19" s="88"/>
      <c r="N19" s="89">
        <f t="shared" si="0"/>
        <v>0</v>
      </c>
      <c r="O19" s="434"/>
      <c r="P19" s="242"/>
      <c r="Q19" s="104"/>
      <c r="S19" s="104"/>
      <c r="T19" s="104"/>
      <c r="V19" s="104"/>
      <c r="W19" s="104"/>
    </row>
    <row r="20" spans="1:23" ht="34" customHeight="1">
      <c r="B20" s="412" t="s">
        <v>332</v>
      </c>
      <c r="C20" s="416" t="s">
        <v>399</v>
      </c>
      <c r="D20" s="162" t="s">
        <v>88</v>
      </c>
      <c r="E20" s="340" t="s">
        <v>397</v>
      </c>
      <c r="F20" s="103" t="s">
        <v>128</v>
      </c>
      <c r="G20" s="19" t="s">
        <v>162</v>
      </c>
      <c r="H20" s="58">
        <v>3</v>
      </c>
      <c r="I20" s="48"/>
      <c r="J20" s="190">
        <f>I20*H20</f>
        <v>0</v>
      </c>
      <c r="K20" s="435"/>
      <c r="L20" s="252"/>
      <c r="M20" s="88"/>
      <c r="N20" s="89">
        <f t="shared" si="0"/>
        <v>0</v>
      </c>
      <c r="O20" s="434"/>
      <c r="P20" s="242"/>
      <c r="Q20" s="104"/>
      <c r="S20" s="104"/>
      <c r="T20" s="104"/>
      <c r="V20" s="104"/>
      <c r="W20" s="104"/>
    </row>
    <row r="21" spans="1:23" ht="45" customHeight="1">
      <c r="B21" s="413"/>
      <c r="C21" s="416"/>
      <c r="D21" s="162" t="s">
        <v>90</v>
      </c>
      <c r="E21" s="340"/>
      <c r="F21" s="105" t="s">
        <v>129</v>
      </c>
      <c r="G21" s="19" t="s">
        <v>162</v>
      </c>
      <c r="H21" s="58">
        <v>1.5</v>
      </c>
      <c r="I21" s="48"/>
      <c r="J21" s="190">
        <f>I21*H21</f>
        <v>0</v>
      </c>
      <c r="K21" s="435"/>
      <c r="L21" s="252"/>
      <c r="M21" s="88"/>
      <c r="N21" s="89">
        <f t="shared" si="0"/>
        <v>0</v>
      </c>
      <c r="O21" s="434"/>
      <c r="P21" s="242"/>
      <c r="Q21" s="104"/>
      <c r="S21" s="104"/>
      <c r="T21" s="104"/>
      <c r="V21" s="104"/>
      <c r="W21" s="104"/>
    </row>
    <row r="22" spans="1:23" s="15" customFormat="1">
      <c r="A22" s="26"/>
      <c r="B22" s="106">
        <v>40</v>
      </c>
      <c r="C22" s="107"/>
      <c r="D22" s="108"/>
      <c r="E22" s="414"/>
      <c r="F22" s="415"/>
      <c r="G22" s="109"/>
      <c r="H22" s="46"/>
      <c r="I22" s="184"/>
      <c r="J22" s="185">
        <f>SUM(J14:J21)</f>
        <v>0</v>
      </c>
      <c r="K22" s="184"/>
      <c r="L22" s="184"/>
      <c r="M22" s="122"/>
      <c r="N22" s="123">
        <f>SUM(N14:N21)</f>
        <v>0</v>
      </c>
      <c r="O22" s="122"/>
      <c r="P22" s="122"/>
    </row>
    <row r="23" spans="1:23" ht="20.149999999999999" customHeight="1">
      <c r="B23" s="323" t="s">
        <v>161</v>
      </c>
      <c r="C23" s="323" t="s">
        <v>233</v>
      </c>
      <c r="D23" s="162" t="s">
        <v>92</v>
      </c>
      <c r="E23" s="409" t="s">
        <v>89</v>
      </c>
      <c r="F23" s="409"/>
      <c r="G23" s="19" t="s">
        <v>403</v>
      </c>
      <c r="H23" s="58">
        <v>0.65</v>
      </c>
      <c r="I23" s="48"/>
      <c r="J23" s="190">
        <f t="shared" ref="J23:J30" si="2">I23*H23</f>
        <v>0</v>
      </c>
      <c r="K23" s="435">
        <f xml:space="preserve"> IF((J31)&gt;B31,B31,(J31))</f>
        <v>0</v>
      </c>
      <c r="L23" s="252"/>
      <c r="M23" s="88"/>
      <c r="N23" s="89">
        <f>H23*M23</f>
        <v>0</v>
      </c>
      <c r="O23" s="434">
        <f xml:space="preserve"> IF((N31)&gt;FB31,B31,(N31))</f>
        <v>0</v>
      </c>
      <c r="P23" s="268"/>
      <c r="Q23" s="104"/>
      <c r="S23" s="104"/>
      <c r="T23" s="104"/>
      <c r="V23" s="104"/>
      <c r="W23" s="104"/>
    </row>
    <row r="24" spans="1:23" ht="27.65" customHeight="1">
      <c r="B24" s="323"/>
      <c r="C24" s="323"/>
      <c r="D24" s="162" t="s">
        <v>94</v>
      </c>
      <c r="E24" s="409" t="s">
        <v>91</v>
      </c>
      <c r="F24" s="409"/>
      <c r="G24" s="19" t="s">
        <v>403</v>
      </c>
      <c r="H24" s="58">
        <v>0.65</v>
      </c>
      <c r="I24" s="48"/>
      <c r="J24" s="190">
        <f t="shared" si="2"/>
        <v>0</v>
      </c>
      <c r="K24" s="435"/>
      <c r="L24" s="252"/>
      <c r="M24" s="88"/>
      <c r="N24" s="89">
        <f t="shared" ref="N24:N30" si="3">H24*M24</f>
        <v>0</v>
      </c>
      <c r="O24" s="434"/>
      <c r="P24" s="268"/>
      <c r="Q24" s="104"/>
      <c r="S24" s="104"/>
      <c r="T24" s="104"/>
      <c r="V24" s="104"/>
      <c r="W24" s="104"/>
    </row>
    <row r="25" spans="1:23" ht="28" customHeight="1">
      <c r="B25" s="323"/>
      <c r="C25" s="323"/>
      <c r="D25" s="162" t="s">
        <v>96</v>
      </c>
      <c r="E25" s="409" t="s">
        <v>93</v>
      </c>
      <c r="F25" s="409"/>
      <c r="G25" s="19" t="s">
        <v>403</v>
      </c>
      <c r="H25" s="58">
        <v>0.35</v>
      </c>
      <c r="I25" s="48"/>
      <c r="J25" s="190">
        <f t="shared" si="2"/>
        <v>0</v>
      </c>
      <c r="K25" s="435"/>
      <c r="L25" s="252"/>
      <c r="M25" s="88"/>
      <c r="N25" s="89">
        <f t="shared" si="3"/>
        <v>0</v>
      </c>
      <c r="O25" s="434"/>
      <c r="P25" s="268"/>
      <c r="Q25" s="104"/>
      <c r="S25" s="104"/>
      <c r="T25" s="104"/>
      <c r="V25" s="104"/>
      <c r="W25" s="104"/>
    </row>
    <row r="26" spans="1:23" ht="28" customHeight="1">
      <c r="B26" s="323"/>
      <c r="C26" s="323"/>
      <c r="D26" s="162" t="s">
        <v>98</v>
      </c>
      <c r="E26" s="409" t="s">
        <v>95</v>
      </c>
      <c r="F26" s="409"/>
      <c r="G26" s="19" t="s">
        <v>403</v>
      </c>
      <c r="H26" s="58">
        <v>2.6</v>
      </c>
      <c r="I26" s="48"/>
      <c r="J26" s="190">
        <f t="shared" si="2"/>
        <v>0</v>
      </c>
      <c r="K26" s="435"/>
      <c r="L26" s="252"/>
      <c r="M26" s="88"/>
      <c r="N26" s="89">
        <f t="shared" si="3"/>
        <v>0</v>
      </c>
      <c r="O26" s="434"/>
      <c r="P26" s="268"/>
      <c r="Q26" s="104"/>
      <c r="S26" s="104"/>
      <c r="T26" s="104"/>
      <c r="V26" s="104"/>
      <c r="W26" s="104"/>
    </row>
    <row r="27" spans="1:23" ht="29.5" customHeight="1">
      <c r="B27" s="323"/>
      <c r="C27" s="323"/>
      <c r="D27" s="162" t="s">
        <v>100</v>
      </c>
      <c r="E27" s="409" t="s">
        <v>97</v>
      </c>
      <c r="F27" s="409"/>
      <c r="G27" s="19" t="s">
        <v>403</v>
      </c>
      <c r="H27" s="58">
        <v>2</v>
      </c>
      <c r="I27" s="48"/>
      <c r="J27" s="190">
        <f t="shared" si="2"/>
        <v>0</v>
      </c>
      <c r="K27" s="435"/>
      <c r="L27" s="252"/>
      <c r="M27" s="88"/>
      <c r="N27" s="89">
        <f t="shared" si="3"/>
        <v>0</v>
      </c>
      <c r="O27" s="434"/>
      <c r="P27" s="268"/>
      <c r="Q27" s="104"/>
      <c r="S27" s="104"/>
      <c r="T27" s="104"/>
      <c r="V27" s="104"/>
      <c r="W27" s="104"/>
    </row>
    <row r="28" spans="1:23" ht="18.649999999999999" customHeight="1">
      <c r="B28" s="323"/>
      <c r="C28" s="323" t="s">
        <v>232</v>
      </c>
      <c r="D28" s="162" t="s">
        <v>102</v>
      </c>
      <c r="E28" s="409" t="s">
        <v>99</v>
      </c>
      <c r="F28" s="409"/>
      <c r="G28" s="19" t="s">
        <v>156</v>
      </c>
      <c r="H28" s="58">
        <v>2</v>
      </c>
      <c r="I28" s="48"/>
      <c r="J28" s="190">
        <f t="shared" si="2"/>
        <v>0</v>
      </c>
      <c r="K28" s="435"/>
      <c r="L28" s="252"/>
      <c r="M28" s="88"/>
      <c r="N28" s="89">
        <f t="shared" si="3"/>
        <v>0</v>
      </c>
      <c r="O28" s="434"/>
      <c r="P28" s="268"/>
      <c r="Q28" s="104"/>
      <c r="S28" s="104"/>
      <c r="T28" s="104"/>
      <c r="V28" s="104"/>
      <c r="W28" s="104"/>
    </row>
    <row r="29" spans="1:23" ht="30.65" customHeight="1">
      <c r="B29" s="417" t="s">
        <v>332</v>
      </c>
      <c r="C29" s="323"/>
      <c r="D29" s="162" t="s">
        <v>103</v>
      </c>
      <c r="E29" s="409" t="s">
        <v>101</v>
      </c>
      <c r="F29" s="409"/>
      <c r="G29" s="19" t="s">
        <v>156</v>
      </c>
      <c r="H29" s="58">
        <v>2.5</v>
      </c>
      <c r="I29" s="48"/>
      <c r="J29" s="190">
        <f t="shared" si="2"/>
        <v>0</v>
      </c>
      <c r="K29" s="435"/>
      <c r="L29" s="252"/>
      <c r="M29" s="88"/>
      <c r="N29" s="89">
        <f t="shared" si="3"/>
        <v>0</v>
      </c>
      <c r="O29" s="434"/>
      <c r="P29" s="268"/>
      <c r="Q29" s="104"/>
      <c r="S29" s="104"/>
      <c r="T29" s="104"/>
      <c r="V29" s="104"/>
      <c r="W29" s="104"/>
    </row>
    <row r="30" spans="1:23" ht="38.5" customHeight="1">
      <c r="B30" s="417"/>
      <c r="C30" s="323"/>
      <c r="D30" s="162" t="s">
        <v>104</v>
      </c>
      <c r="E30" s="410" t="s">
        <v>119</v>
      </c>
      <c r="F30" s="410"/>
      <c r="G30" s="19" t="s">
        <v>156</v>
      </c>
      <c r="H30" s="58">
        <v>3</v>
      </c>
      <c r="I30" s="48"/>
      <c r="J30" s="190">
        <f t="shared" si="2"/>
        <v>0</v>
      </c>
      <c r="K30" s="435"/>
      <c r="L30" s="252"/>
      <c r="M30" s="88"/>
      <c r="N30" s="89">
        <f t="shared" si="3"/>
        <v>0</v>
      </c>
      <c r="O30" s="434"/>
      <c r="P30" s="268"/>
      <c r="Q30" s="104"/>
      <c r="S30" s="104"/>
      <c r="T30" s="104"/>
      <c r="V30" s="104"/>
      <c r="W30" s="104"/>
    </row>
    <row r="31" spans="1:23" ht="18" customHeight="1">
      <c r="B31" s="106">
        <v>15</v>
      </c>
      <c r="C31" s="107"/>
      <c r="D31" s="110"/>
      <c r="E31" s="406"/>
      <c r="F31" s="408"/>
      <c r="G31" s="65"/>
      <c r="H31" s="65"/>
      <c r="I31" s="248"/>
      <c r="J31" s="189">
        <f>SUM(J23:J30)</f>
        <v>0</v>
      </c>
      <c r="K31" s="248"/>
      <c r="L31" s="248"/>
      <c r="M31" s="249"/>
      <c r="N31" s="124">
        <f>SUM(N23:N30)</f>
        <v>0</v>
      </c>
      <c r="O31" s="249"/>
      <c r="P31" s="249"/>
      <c r="Q31" s="104"/>
      <c r="S31" s="104"/>
      <c r="T31" s="104"/>
      <c r="V31" s="104"/>
      <c r="W31" s="104"/>
    </row>
    <row r="32" spans="1:23" s="15" customFormat="1" ht="34.5" customHeight="1">
      <c r="A32" s="26"/>
      <c r="B32" s="299" t="s">
        <v>127</v>
      </c>
      <c r="C32" s="318" t="s">
        <v>237</v>
      </c>
      <c r="D32" s="162" t="s">
        <v>105</v>
      </c>
      <c r="E32" s="340" t="s">
        <v>228</v>
      </c>
      <c r="F32" s="340"/>
      <c r="G32" s="20" t="s">
        <v>366</v>
      </c>
      <c r="H32" s="58">
        <v>0.4</v>
      </c>
      <c r="I32" s="47"/>
      <c r="J32" s="182">
        <f t="shared" ref="J32:J41" si="4">H32*I32</f>
        <v>0</v>
      </c>
      <c r="K32" s="428">
        <f>IF((J42)&gt;B42,B42,(J42))</f>
        <v>0</v>
      </c>
      <c r="L32" s="260"/>
      <c r="M32" s="92"/>
      <c r="N32" s="93">
        <f>H32*M32</f>
        <v>0</v>
      </c>
      <c r="O32" s="431">
        <f>IF((N42)&gt;B42,B42,(N42))</f>
        <v>0</v>
      </c>
      <c r="P32" s="259"/>
    </row>
    <row r="33" spans="1:22" s="15" customFormat="1" ht="28.5" customHeight="1">
      <c r="A33" s="26"/>
      <c r="B33" s="405"/>
      <c r="C33" s="319"/>
      <c r="D33" s="162" t="s">
        <v>106</v>
      </c>
      <c r="E33" s="340" t="s">
        <v>229</v>
      </c>
      <c r="F33" s="340"/>
      <c r="G33" s="20" t="s">
        <v>366</v>
      </c>
      <c r="H33" s="58">
        <v>0.2</v>
      </c>
      <c r="I33" s="47"/>
      <c r="J33" s="182">
        <f t="shared" si="4"/>
        <v>0</v>
      </c>
      <c r="K33" s="429"/>
      <c r="L33" s="260"/>
      <c r="M33" s="92"/>
      <c r="N33" s="93">
        <f t="shared" ref="N33:N41" si="5">H33*M33</f>
        <v>0</v>
      </c>
      <c r="O33" s="432"/>
      <c r="P33" s="259"/>
    </row>
    <row r="34" spans="1:22" s="15" customFormat="1" ht="31.5" customHeight="1">
      <c r="A34" s="26"/>
      <c r="B34" s="405"/>
      <c r="C34" s="319"/>
      <c r="D34" s="162" t="s">
        <v>107</v>
      </c>
      <c r="E34" s="340" t="s">
        <v>287</v>
      </c>
      <c r="F34" s="340"/>
      <c r="G34" s="20" t="s">
        <v>162</v>
      </c>
      <c r="H34" s="58">
        <v>1.3</v>
      </c>
      <c r="I34" s="47"/>
      <c r="J34" s="182">
        <f t="shared" si="4"/>
        <v>0</v>
      </c>
      <c r="K34" s="429"/>
      <c r="L34" s="260"/>
      <c r="M34" s="92"/>
      <c r="N34" s="93">
        <f t="shared" si="5"/>
        <v>0</v>
      </c>
      <c r="O34" s="432"/>
      <c r="P34" s="259"/>
    </row>
    <row r="35" spans="1:22" s="15" customFormat="1" ht="30" customHeight="1">
      <c r="A35" s="26"/>
      <c r="B35" s="405"/>
      <c r="C35" s="319"/>
      <c r="D35" s="162" t="s">
        <v>108</v>
      </c>
      <c r="E35" s="306" t="s">
        <v>290</v>
      </c>
      <c r="F35" s="307"/>
      <c r="G35" s="20" t="s">
        <v>162</v>
      </c>
      <c r="H35" s="58">
        <v>3.5</v>
      </c>
      <c r="I35" s="47"/>
      <c r="J35" s="182">
        <f t="shared" si="4"/>
        <v>0</v>
      </c>
      <c r="K35" s="429"/>
      <c r="L35" s="260"/>
      <c r="M35" s="92"/>
      <c r="N35" s="93">
        <f t="shared" si="5"/>
        <v>0</v>
      </c>
      <c r="O35" s="432"/>
      <c r="P35" s="259"/>
    </row>
    <row r="36" spans="1:22" s="15" customFormat="1" ht="30.65" customHeight="1">
      <c r="A36" s="26"/>
      <c r="B36" s="405"/>
      <c r="C36" s="319"/>
      <c r="D36" s="162" t="s">
        <v>109</v>
      </c>
      <c r="E36" s="306" t="s">
        <v>288</v>
      </c>
      <c r="F36" s="307"/>
      <c r="G36" s="20" t="s">
        <v>162</v>
      </c>
      <c r="H36" s="58">
        <v>1</v>
      </c>
      <c r="I36" s="47"/>
      <c r="J36" s="182">
        <f t="shared" si="4"/>
        <v>0</v>
      </c>
      <c r="K36" s="429"/>
      <c r="L36" s="260"/>
      <c r="M36" s="92"/>
      <c r="N36" s="93">
        <f t="shared" si="5"/>
        <v>0</v>
      </c>
      <c r="O36" s="432"/>
      <c r="P36" s="259"/>
    </row>
    <row r="37" spans="1:22" s="15" customFormat="1" ht="31.5" customHeight="1">
      <c r="A37" s="26"/>
      <c r="B37" s="405"/>
      <c r="C37" s="342"/>
      <c r="D37" s="162" t="s">
        <v>110</v>
      </c>
      <c r="E37" s="306" t="s">
        <v>289</v>
      </c>
      <c r="F37" s="307"/>
      <c r="G37" s="20" t="s">
        <v>162</v>
      </c>
      <c r="H37" s="58">
        <v>2.5</v>
      </c>
      <c r="I37" s="47"/>
      <c r="J37" s="182">
        <f t="shared" si="4"/>
        <v>0</v>
      </c>
      <c r="K37" s="429"/>
      <c r="L37" s="260"/>
      <c r="M37" s="92"/>
      <c r="N37" s="93">
        <f t="shared" si="5"/>
        <v>0</v>
      </c>
      <c r="O37" s="432"/>
      <c r="P37" s="259"/>
    </row>
    <row r="38" spans="1:22" s="15" customFormat="1" ht="18" customHeight="1">
      <c r="A38" s="26"/>
      <c r="B38" s="331" t="s">
        <v>332</v>
      </c>
      <c r="C38" s="425" t="s">
        <v>236</v>
      </c>
      <c r="D38" s="162" t="s">
        <v>111</v>
      </c>
      <c r="E38" s="340" t="s">
        <v>124</v>
      </c>
      <c r="F38" s="340"/>
      <c r="G38" s="20" t="s">
        <v>404</v>
      </c>
      <c r="H38" s="58">
        <v>2</v>
      </c>
      <c r="I38" s="47"/>
      <c r="J38" s="182">
        <f t="shared" si="4"/>
        <v>0</v>
      </c>
      <c r="K38" s="429"/>
      <c r="L38" s="260"/>
      <c r="M38" s="92"/>
      <c r="N38" s="93">
        <f t="shared" si="5"/>
        <v>0</v>
      </c>
      <c r="O38" s="432"/>
      <c r="P38" s="259"/>
    </row>
    <row r="39" spans="1:22" s="15" customFormat="1" ht="17.5" customHeight="1">
      <c r="A39" s="26"/>
      <c r="B39" s="331"/>
      <c r="C39" s="426"/>
      <c r="D39" s="162" t="s">
        <v>113</v>
      </c>
      <c r="E39" s="340" t="s">
        <v>123</v>
      </c>
      <c r="F39" s="340"/>
      <c r="G39" s="20" t="s">
        <v>405</v>
      </c>
      <c r="H39" s="58">
        <v>3.7</v>
      </c>
      <c r="I39" s="47"/>
      <c r="J39" s="182">
        <f t="shared" si="4"/>
        <v>0</v>
      </c>
      <c r="K39" s="429"/>
      <c r="L39" s="260"/>
      <c r="M39" s="92"/>
      <c r="N39" s="93">
        <f t="shared" si="5"/>
        <v>0</v>
      </c>
      <c r="O39" s="432"/>
      <c r="P39" s="259"/>
    </row>
    <row r="40" spans="1:22" s="15" customFormat="1" ht="22" customHeight="1">
      <c r="A40" s="26"/>
      <c r="B40" s="331"/>
      <c r="C40" s="426"/>
      <c r="D40" s="162" t="s">
        <v>163</v>
      </c>
      <c r="E40" s="410" t="s">
        <v>125</v>
      </c>
      <c r="F40" s="410"/>
      <c r="G40" s="20" t="s">
        <v>405</v>
      </c>
      <c r="H40" s="58">
        <v>5</v>
      </c>
      <c r="I40" s="47"/>
      <c r="J40" s="182">
        <f t="shared" si="4"/>
        <v>0</v>
      </c>
      <c r="K40" s="429"/>
      <c r="L40" s="260"/>
      <c r="M40" s="92"/>
      <c r="N40" s="93">
        <f t="shared" si="5"/>
        <v>0</v>
      </c>
      <c r="O40" s="432"/>
      <c r="P40" s="259"/>
    </row>
    <row r="41" spans="1:22" s="15" customFormat="1">
      <c r="A41" s="26"/>
      <c r="B41" s="331"/>
      <c r="C41" s="427"/>
      <c r="D41" s="162" t="s">
        <v>164</v>
      </c>
      <c r="E41" s="360" t="s">
        <v>207</v>
      </c>
      <c r="F41" s="361"/>
      <c r="G41" s="20" t="s">
        <v>405</v>
      </c>
      <c r="H41" s="58">
        <v>2</v>
      </c>
      <c r="I41" s="47"/>
      <c r="J41" s="182">
        <f t="shared" si="4"/>
        <v>0</v>
      </c>
      <c r="K41" s="430"/>
      <c r="L41" s="260"/>
      <c r="M41" s="92"/>
      <c r="N41" s="93">
        <f t="shared" si="5"/>
        <v>0</v>
      </c>
      <c r="O41" s="433"/>
      <c r="P41" s="259"/>
    </row>
    <row r="42" spans="1:22" s="15" customFormat="1">
      <c r="A42" s="26"/>
      <c r="B42" s="64">
        <v>35</v>
      </c>
      <c r="C42" s="46"/>
      <c r="D42" s="108"/>
      <c r="E42" s="406"/>
      <c r="F42" s="407"/>
      <c r="G42" s="408"/>
      <c r="H42" s="53"/>
      <c r="I42" s="188"/>
      <c r="J42" s="189">
        <f>SUM(J32:J41)</f>
        <v>0</v>
      </c>
      <c r="K42" s="248"/>
      <c r="L42" s="184"/>
      <c r="M42" s="261"/>
      <c r="N42" s="124">
        <f>SUM(N32:N41)</f>
        <v>0</v>
      </c>
      <c r="O42" s="249"/>
      <c r="P42" s="122"/>
    </row>
    <row r="43" spans="1:22" s="15" customFormat="1" ht="45" customHeight="1">
      <c r="A43" s="26"/>
      <c r="B43" s="299" t="s">
        <v>245</v>
      </c>
      <c r="C43" s="318" t="s">
        <v>244</v>
      </c>
      <c r="D43" s="162" t="s">
        <v>238</v>
      </c>
      <c r="E43" s="411" t="s">
        <v>209</v>
      </c>
      <c r="F43" s="411"/>
      <c r="G43" s="113" t="s">
        <v>168</v>
      </c>
      <c r="H43" s="87">
        <v>5</v>
      </c>
      <c r="I43" s="47"/>
      <c r="J43" s="190">
        <f t="shared" ref="J43:J57" si="6">I43*H43</f>
        <v>0</v>
      </c>
      <c r="K43" s="428">
        <f>IF((J58)&gt;B58,B58,(J58))</f>
        <v>0</v>
      </c>
      <c r="L43" s="260"/>
      <c r="M43" s="92"/>
      <c r="N43" s="89">
        <f>H43*M43</f>
        <v>0</v>
      </c>
      <c r="O43" s="431">
        <f>IF((N58)&gt;B58,B58,(N58))</f>
        <v>0</v>
      </c>
      <c r="P43" s="259"/>
    </row>
    <row r="44" spans="1:22" s="15" customFormat="1" ht="38.15" customHeight="1">
      <c r="A44" s="26"/>
      <c r="B44" s="405"/>
      <c r="C44" s="319"/>
      <c r="D44" s="162" t="s">
        <v>239</v>
      </c>
      <c r="E44" s="377" t="s">
        <v>262</v>
      </c>
      <c r="F44" s="378"/>
      <c r="G44" s="113" t="s">
        <v>168</v>
      </c>
      <c r="H44" s="87">
        <v>1</v>
      </c>
      <c r="I44" s="47"/>
      <c r="J44" s="190">
        <f t="shared" si="6"/>
        <v>0</v>
      </c>
      <c r="K44" s="429"/>
      <c r="L44" s="260"/>
      <c r="M44" s="92"/>
      <c r="N44" s="89">
        <f t="shared" ref="N44:N57" si="7">H44*M44</f>
        <v>0</v>
      </c>
      <c r="O44" s="432"/>
      <c r="P44" s="259"/>
    </row>
    <row r="45" spans="1:22" s="15" customFormat="1" ht="38.15" customHeight="1">
      <c r="A45" s="26"/>
      <c r="B45" s="405"/>
      <c r="C45" s="319"/>
      <c r="D45" s="162" t="s">
        <v>240</v>
      </c>
      <c r="E45" s="377" t="s">
        <v>264</v>
      </c>
      <c r="F45" s="378"/>
      <c r="G45" s="114" t="s">
        <v>175</v>
      </c>
      <c r="H45" s="87">
        <v>4</v>
      </c>
      <c r="I45" s="47"/>
      <c r="J45" s="190">
        <f t="shared" si="6"/>
        <v>0</v>
      </c>
      <c r="K45" s="429"/>
      <c r="L45" s="260"/>
      <c r="M45" s="92"/>
      <c r="N45" s="89">
        <f t="shared" si="7"/>
        <v>0</v>
      </c>
      <c r="O45" s="432"/>
      <c r="P45" s="259"/>
    </row>
    <row r="46" spans="1:22" s="15" customFormat="1" ht="38.15" customHeight="1">
      <c r="A46" s="26"/>
      <c r="B46" s="405"/>
      <c r="C46" s="342"/>
      <c r="D46" s="162" t="s">
        <v>241</v>
      </c>
      <c r="E46" s="377" t="s">
        <v>265</v>
      </c>
      <c r="F46" s="378"/>
      <c r="G46" s="114" t="s">
        <v>175</v>
      </c>
      <c r="H46" s="87">
        <v>1</v>
      </c>
      <c r="I46" s="47"/>
      <c r="J46" s="190">
        <f t="shared" si="6"/>
        <v>0</v>
      </c>
      <c r="K46" s="429"/>
      <c r="L46" s="260"/>
      <c r="M46" s="92"/>
      <c r="N46" s="89">
        <f t="shared" si="7"/>
        <v>0</v>
      </c>
      <c r="O46" s="432"/>
      <c r="P46" s="259"/>
    </row>
    <row r="47" spans="1:22" ht="18.649999999999999" customHeight="1">
      <c r="B47" s="405"/>
      <c r="C47" s="323" t="s">
        <v>234</v>
      </c>
      <c r="D47" s="162" t="s">
        <v>242</v>
      </c>
      <c r="E47" s="410" t="s">
        <v>323</v>
      </c>
      <c r="F47" s="410"/>
      <c r="G47" s="19" t="s">
        <v>406</v>
      </c>
      <c r="H47" s="58">
        <v>0.6</v>
      </c>
      <c r="I47" s="48"/>
      <c r="J47" s="190">
        <f t="shared" si="6"/>
        <v>0</v>
      </c>
      <c r="K47" s="429"/>
      <c r="L47" s="252"/>
      <c r="M47" s="88"/>
      <c r="N47" s="89">
        <f t="shared" si="7"/>
        <v>0</v>
      </c>
      <c r="O47" s="432"/>
      <c r="P47" s="243"/>
      <c r="S47" s="104"/>
      <c r="V47" s="104"/>
    </row>
    <row r="48" spans="1:22" ht="33.65" customHeight="1">
      <c r="B48" s="405"/>
      <c r="C48" s="323"/>
      <c r="D48" s="162" t="s">
        <v>243</v>
      </c>
      <c r="E48" s="410" t="s">
        <v>261</v>
      </c>
      <c r="F48" s="410"/>
      <c r="G48" s="19" t="s">
        <v>146</v>
      </c>
      <c r="H48" s="58">
        <v>1.2</v>
      </c>
      <c r="I48" s="48"/>
      <c r="J48" s="190">
        <f t="shared" si="6"/>
        <v>0</v>
      </c>
      <c r="K48" s="429"/>
      <c r="L48" s="252"/>
      <c r="M48" s="88"/>
      <c r="N48" s="89">
        <f t="shared" si="7"/>
        <v>0</v>
      </c>
      <c r="O48" s="432"/>
      <c r="P48" s="243"/>
      <c r="S48" s="104"/>
      <c r="V48" s="104"/>
    </row>
    <row r="49" spans="1:23" ht="48" customHeight="1">
      <c r="B49" s="405"/>
      <c r="C49" s="323" t="s">
        <v>120</v>
      </c>
      <c r="D49" s="162" t="s">
        <v>424</v>
      </c>
      <c r="E49" s="410" t="s">
        <v>121</v>
      </c>
      <c r="F49" s="103" t="s">
        <v>235</v>
      </c>
      <c r="G49" s="19" t="s">
        <v>156</v>
      </c>
      <c r="H49" s="58">
        <v>1.8</v>
      </c>
      <c r="I49" s="48"/>
      <c r="J49" s="190">
        <f t="shared" si="6"/>
        <v>0</v>
      </c>
      <c r="K49" s="429"/>
      <c r="L49" s="252"/>
      <c r="M49" s="88"/>
      <c r="N49" s="89">
        <f t="shared" si="7"/>
        <v>0</v>
      </c>
      <c r="O49" s="432"/>
      <c r="P49" s="243"/>
      <c r="S49" s="104"/>
      <c r="V49" s="104"/>
    </row>
    <row r="50" spans="1:23" ht="60" customHeight="1">
      <c r="B50" s="405"/>
      <c r="C50" s="323"/>
      <c r="D50" s="162" t="s">
        <v>425</v>
      </c>
      <c r="E50" s="410"/>
      <c r="F50" s="103" t="s">
        <v>204</v>
      </c>
      <c r="G50" s="19" t="s">
        <v>156</v>
      </c>
      <c r="H50" s="58">
        <v>3.5999999999999996</v>
      </c>
      <c r="I50" s="48"/>
      <c r="J50" s="190">
        <f t="shared" si="6"/>
        <v>0</v>
      </c>
      <c r="K50" s="429"/>
      <c r="L50" s="252"/>
      <c r="M50" s="88"/>
      <c r="N50" s="89">
        <f t="shared" si="7"/>
        <v>0</v>
      </c>
      <c r="O50" s="432"/>
      <c r="P50" s="243"/>
      <c r="S50" s="104"/>
      <c r="V50" s="104"/>
    </row>
    <row r="51" spans="1:23" ht="71.150000000000006" customHeight="1">
      <c r="B51" s="405"/>
      <c r="C51" s="323"/>
      <c r="D51" s="162" t="s">
        <v>426</v>
      </c>
      <c r="E51" s="410"/>
      <c r="F51" s="103" t="s">
        <v>205</v>
      </c>
      <c r="G51" s="19" t="s">
        <v>156</v>
      </c>
      <c r="H51" s="58">
        <v>7.1999999999999993</v>
      </c>
      <c r="I51" s="48"/>
      <c r="J51" s="190">
        <f t="shared" si="6"/>
        <v>0</v>
      </c>
      <c r="K51" s="429"/>
      <c r="L51" s="252"/>
      <c r="M51" s="88"/>
      <c r="N51" s="89">
        <f t="shared" si="7"/>
        <v>0</v>
      </c>
      <c r="O51" s="432"/>
      <c r="P51" s="243"/>
      <c r="S51" s="104"/>
      <c r="V51" s="104"/>
    </row>
    <row r="52" spans="1:23" ht="59.15" customHeight="1">
      <c r="B52" s="405"/>
      <c r="C52" s="159" t="s">
        <v>281</v>
      </c>
      <c r="D52" s="162" t="s">
        <v>263</v>
      </c>
      <c r="E52" s="360" t="s">
        <v>282</v>
      </c>
      <c r="F52" s="361"/>
      <c r="G52" s="19" t="s">
        <v>156</v>
      </c>
      <c r="H52" s="58">
        <v>1.5</v>
      </c>
      <c r="I52" s="48"/>
      <c r="J52" s="190">
        <f t="shared" si="6"/>
        <v>0</v>
      </c>
      <c r="K52" s="429"/>
      <c r="L52" s="252"/>
      <c r="M52" s="88"/>
      <c r="N52" s="89">
        <f t="shared" si="7"/>
        <v>0</v>
      </c>
      <c r="O52" s="432"/>
      <c r="P52" s="243"/>
      <c r="S52" s="104"/>
      <c r="V52" s="104"/>
    </row>
    <row r="53" spans="1:23" ht="43.5" customHeight="1">
      <c r="B53" s="405"/>
      <c r="C53" s="323" t="s">
        <v>122</v>
      </c>
      <c r="D53" s="162" t="s">
        <v>266</v>
      </c>
      <c r="E53" s="410" t="s">
        <v>400</v>
      </c>
      <c r="F53" s="410"/>
      <c r="G53" s="19" t="s">
        <v>146</v>
      </c>
      <c r="H53" s="58">
        <v>0.6</v>
      </c>
      <c r="I53" s="48"/>
      <c r="J53" s="190">
        <f t="shared" si="6"/>
        <v>0</v>
      </c>
      <c r="K53" s="429"/>
      <c r="L53" s="252"/>
      <c r="M53" s="88"/>
      <c r="N53" s="89">
        <f t="shared" si="7"/>
        <v>0</v>
      </c>
      <c r="O53" s="432"/>
      <c r="P53" s="243"/>
      <c r="S53" s="104"/>
      <c r="V53" s="104"/>
    </row>
    <row r="54" spans="1:23" ht="51" customHeight="1">
      <c r="B54" s="405"/>
      <c r="C54" s="323"/>
      <c r="D54" s="162" t="s">
        <v>283</v>
      </c>
      <c r="E54" s="340" t="s">
        <v>401</v>
      </c>
      <c r="F54" s="340"/>
      <c r="G54" s="19" t="s">
        <v>146</v>
      </c>
      <c r="H54" s="58">
        <v>1.2</v>
      </c>
      <c r="I54" s="48"/>
      <c r="J54" s="190">
        <f t="shared" si="6"/>
        <v>0</v>
      </c>
      <c r="K54" s="429"/>
      <c r="L54" s="252"/>
      <c r="M54" s="88"/>
      <c r="N54" s="89">
        <f t="shared" si="7"/>
        <v>0</v>
      </c>
      <c r="O54" s="432"/>
      <c r="P54" s="243"/>
      <c r="S54" s="104"/>
      <c r="V54" s="104"/>
    </row>
    <row r="55" spans="1:23" ht="30.65" customHeight="1">
      <c r="B55" s="300"/>
      <c r="C55" s="323"/>
      <c r="D55" s="162" t="s">
        <v>284</v>
      </c>
      <c r="E55" s="340" t="s">
        <v>402</v>
      </c>
      <c r="F55" s="340"/>
      <c r="G55" s="19" t="s">
        <v>146</v>
      </c>
      <c r="H55" s="58">
        <v>1.7999999999999998</v>
      </c>
      <c r="I55" s="48"/>
      <c r="J55" s="190">
        <f t="shared" si="6"/>
        <v>0</v>
      </c>
      <c r="K55" s="429"/>
      <c r="L55" s="252"/>
      <c r="M55" s="88"/>
      <c r="N55" s="89">
        <f t="shared" si="7"/>
        <v>0</v>
      </c>
      <c r="O55" s="432"/>
      <c r="P55" s="243"/>
      <c r="Q55" s="104"/>
      <c r="S55" s="104"/>
      <c r="T55" s="104"/>
      <c r="V55" s="104"/>
      <c r="W55" s="104"/>
    </row>
    <row r="56" spans="1:23" ht="33" customHeight="1">
      <c r="B56" s="417" t="s">
        <v>332</v>
      </c>
      <c r="C56" s="299" t="s">
        <v>112</v>
      </c>
      <c r="D56" s="162" t="s">
        <v>285</v>
      </c>
      <c r="E56" s="410" t="s">
        <v>408</v>
      </c>
      <c r="F56" s="410"/>
      <c r="G56" s="19" t="s">
        <v>407</v>
      </c>
      <c r="H56" s="58">
        <v>4</v>
      </c>
      <c r="I56" s="48"/>
      <c r="J56" s="190">
        <f t="shared" si="6"/>
        <v>0</v>
      </c>
      <c r="K56" s="429"/>
      <c r="L56" s="252"/>
      <c r="M56" s="88"/>
      <c r="N56" s="89">
        <f t="shared" si="7"/>
        <v>0</v>
      </c>
      <c r="O56" s="432"/>
      <c r="P56" s="243"/>
      <c r="Q56" s="104"/>
      <c r="S56" s="104"/>
      <c r="T56" s="104"/>
      <c r="V56" s="104"/>
      <c r="W56" s="104"/>
    </row>
    <row r="57" spans="1:23" ht="33.65" customHeight="1">
      <c r="B57" s="417"/>
      <c r="C57" s="300"/>
      <c r="D57" s="162" t="s">
        <v>286</v>
      </c>
      <c r="E57" s="410" t="s">
        <v>206</v>
      </c>
      <c r="F57" s="410"/>
      <c r="G57" s="19" t="s">
        <v>146</v>
      </c>
      <c r="H57" s="87">
        <v>1.5</v>
      </c>
      <c r="I57" s="48"/>
      <c r="J57" s="190">
        <f t="shared" si="6"/>
        <v>0</v>
      </c>
      <c r="K57" s="430"/>
      <c r="L57" s="252"/>
      <c r="M57" s="88"/>
      <c r="N57" s="89">
        <f t="shared" si="7"/>
        <v>0</v>
      </c>
      <c r="O57" s="433"/>
      <c r="P57" s="243"/>
      <c r="Q57" s="104"/>
      <c r="S57" s="104"/>
      <c r="T57" s="104"/>
      <c r="V57" s="104"/>
      <c r="W57" s="104"/>
    </row>
    <row r="58" spans="1:23">
      <c r="B58" s="106">
        <v>10</v>
      </c>
      <c r="C58" s="107"/>
      <c r="D58" s="110"/>
      <c r="E58" s="423"/>
      <c r="F58" s="423"/>
      <c r="G58" s="65"/>
      <c r="H58" s="191"/>
      <c r="I58" s="262"/>
      <c r="J58" s="263">
        <f>SUM(J43:J57)</f>
        <v>0</v>
      </c>
      <c r="K58" s="264"/>
      <c r="L58" s="264"/>
      <c r="M58" s="265"/>
      <c r="N58" s="266">
        <f>SUM(N43:N57)</f>
        <v>0</v>
      </c>
      <c r="O58" s="267"/>
      <c r="P58" s="267"/>
      <c r="Q58" s="104"/>
      <c r="S58" s="104"/>
      <c r="T58" s="104"/>
      <c r="V58" s="104"/>
      <c r="W58" s="104"/>
    </row>
    <row r="59" spans="1:23" s="28" customFormat="1" ht="13.5" thickBot="1">
      <c r="B59" s="115"/>
      <c r="C59" s="54"/>
      <c r="D59" s="116"/>
      <c r="E59" s="198"/>
      <c r="G59" s="117"/>
      <c r="H59" s="422"/>
      <c r="I59" s="422"/>
      <c r="J59" s="118"/>
      <c r="K59" s="24"/>
      <c r="L59" s="24"/>
      <c r="M59" s="24"/>
      <c r="N59" s="118"/>
      <c r="O59" s="24"/>
      <c r="P59" s="24"/>
      <c r="Q59" s="24"/>
      <c r="S59" s="24"/>
      <c r="T59" s="24"/>
      <c r="V59" s="24"/>
      <c r="W59" s="24"/>
    </row>
    <row r="60" spans="1:23" ht="16.5" customHeight="1" thickTop="1" thickBot="1">
      <c r="A60" s="23"/>
      <c r="B60" s="78">
        <f>SUM(B58+B42+B31+B22)</f>
        <v>100</v>
      </c>
      <c r="C60" s="84"/>
      <c r="D60" s="84"/>
      <c r="E60" s="239" t="s">
        <v>165</v>
      </c>
      <c r="F60" s="84"/>
      <c r="G60" s="84"/>
      <c r="H60" s="84"/>
      <c r="I60" s="84"/>
      <c r="J60" s="44">
        <f>J22+J31+J42+J58</f>
        <v>0</v>
      </c>
      <c r="K60" s="119">
        <f>SUM(K14:K57)</f>
        <v>0</v>
      </c>
      <c r="L60" s="17"/>
      <c r="M60" s="84"/>
      <c r="N60" s="125">
        <f>N22+N31+N42+N58</f>
        <v>0</v>
      </c>
      <c r="O60" s="126">
        <f>SUM(O14:O57)</f>
        <v>0</v>
      </c>
      <c r="P60" s="17"/>
    </row>
    <row r="61" spans="1:23" ht="13.5" thickTop="1">
      <c r="Q61" s="57"/>
      <c r="T61" s="57"/>
      <c r="W61" s="57"/>
    </row>
    <row r="62" spans="1:23">
      <c r="K62" s="57"/>
      <c r="O62" s="57"/>
    </row>
    <row r="63" spans="1:23" s="104" customFormat="1">
      <c r="A63" s="24"/>
      <c r="E63" s="57"/>
      <c r="F63" s="14"/>
      <c r="G63" s="14"/>
      <c r="Q63" s="14"/>
      <c r="R63" s="14"/>
    </row>
    <row r="64" spans="1:23" s="104" customFormat="1">
      <c r="A64" s="24"/>
      <c r="E64" s="203"/>
      <c r="F64" s="14"/>
      <c r="G64" s="14"/>
      <c r="Q64" s="14"/>
      <c r="R64" s="14"/>
    </row>
    <row r="65" spans="1:23" s="104" customFormat="1">
      <c r="A65" s="24"/>
      <c r="C65" s="14"/>
      <c r="E65" s="203"/>
      <c r="F65" s="14"/>
      <c r="Q65" s="14"/>
      <c r="R65" s="14"/>
      <c r="S65" s="14"/>
      <c r="T65" s="14"/>
      <c r="U65" s="14"/>
      <c r="V65" s="14"/>
      <c r="W65" s="14"/>
    </row>
    <row r="66" spans="1:23" s="104" customFormat="1">
      <c r="A66" s="24"/>
      <c r="C66" s="14"/>
      <c r="E66" s="203"/>
      <c r="F66" s="14"/>
      <c r="Q66" s="14"/>
      <c r="R66" s="14"/>
      <c r="S66" s="14"/>
      <c r="T66" s="14"/>
      <c r="U66" s="14"/>
      <c r="V66" s="14"/>
      <c r="W66" s="14"/>
    </row>
    <row r="67" spans="1:23" s="104" customFormat="1">
      <c r="A67" s="24"/>
      <c r="C67" s="14"/>
      <c r="E67" s="203"/>
      <c r="F67" s="14"/>
      <c r="Q67" s="14"/>
      <c r="R67" s="14"/>
      <c r="S67" s="14"/>
      <c r="T67" s="14"/>
      <c r="U67" s="14"/>
      <c r="V67" s="14"/>
      <c r="W67" s="14"/>
    </row>
    <row r="68" spans="1:23" s="104" customFormat="1">
      <c r="A68" s="24"/>
      <c r="C68" s="14"/>
      <c r="E68" s="203"/>
      <c r="F68" s="14"/>
      <c r="Q68" s="14"/>
      <c r="R68" s="14"/>
      <c r="S68" s="14"/>
      <c r="T68" s="14"/>
      <c r="U68" s="14"/>
      <c r="V68" s="14"/>
      <c r="W68" s="14"/>
    </row>
    <row r="69" spans="1:23" s="104" customFormat="1">
      <c r="A69" s="24"/>
      <c r="C69" s="14"/>
      <c r="E69" s="203"/>
      <c r="F69" s="14"/>
      <c r="Q69" s="14"/>
      <c r="R69" s="14"/>
      <c r="S69" s="14"/>
      <c r="T69" s="14"/>
      <c r="U69" s="14"/>
      <c r="V69" s="14"/>
      <c r="W69" s="14"/>
    </row>
    <row r="70" spans="1:23" s="104" customFormat="1">
      <c r="A70" s="24"/>
      <c r="C70" s="14"/>
      <c r="E70" s="203"/>
      <c r="F70" s="14"/>
      <c r="Q70" s="14"/>
      <c r="R70" s="14"/>
      <c r="S70" s="14"/>
      <c r="T70" s="14"/>
      <c r="U70" s="14"/>
      <c r="V70" s="14"/>
      <c r="W70" s="14"/>
    </row>
    <row r="71" spans="1:23" s="104" customFormat="1">
      <c r="A71" s="24"/>
      <c r="C71" s="14"/>
      <c r="E71" s="203"/>
      <c r="F71" s="14"/>
      <c r="Q71" s="14"/>
      <c r="R71" s="14"/>
      <c r="S71" s="14"/>
      <c r="T71" s="14"/>
      <c r="U71" s="14"/>
      <c r="V71" s="14"/>
      <c r="W71" s="14"/>
    </row>
    <row r="72" spans="1:23" s="104" customFormat="1">
      <c r="A72" s="24"/>
      <c r="C72" s="14"/>
      <c r="E72" s="203"/>
      <c r="F72" s="14"/>
      <c r="Q72" s="14"/>
      <c r="R72" s="14"/>
      <c r="S72" s="14"/>
      <c r="T72" s="14"/>
      <c r="U72" s="14"/>
      <c r="V72" s="14"/>
      <c r="W72" s="14"/>
    </row>
    <row r="73" spans="1:23" s="104" customFormat="1">
      <c r="A73" s="24"/>
      <c r="C73" s="14"/>
      <c r="E73" s="203"/>
      <c r="F73" s="14"/>
      <c r="Q73" s="14"/>
      <c r="R73" s="14"/>
      <c r="S73" s="14"/>
      <c r="T73" s="14"/>
      <c r="U73" s="14"/>
      <c r="V73" s="14"/>
      <c r="W73" s="14"/>
    </row>
    <row r="74" spans="1:23" s="104" customFormat="1">
      <c r="A74" s="24"/>
      <c r="C74" s="14"/>
      <c r="E74" s="203"/>
      <c r="F74" s="14"/>
      <c r="Q74" s="14"/>
      <c r="R74" s="14"/>
      <c r="S74" s="14"/>
      <c r="T74" s="14"/>
      <c r="U74" s="14"/>
      <c r="V74" s="14"/>
      <c r="W74" s="14"/>
    </row>
    <row r="75" spans="1:23" s="104" customFormat="1">
      <c r="A75" s="24"/>
      <c r="C75" s="14"/>
      <c r="E75" s="203"/>
      <c r="F75" s="14"/>
      <c r="Q75" s="14"/>
      <c r="R75" s="14"/>
      <c r="S75" s="14"/>
      <c r="T75" s="14"/>
      <c r="U75" s="14"/>
      <c r="V75" s="14"/>
      <c r="W75" s="14"/>
    </row>
    <row r="76" spans="1:23" s="104" customFormat="1">
      <c r="A76" s="24"/>
      <c r="C76" s="14"/>
      <c r="E76" s="203"/>
      <c r="F76" s="14"/>
      <c r="Q76" s="14"/>
      <c r="R76" s="14"/>
      <c r="S76" s="14"/>
      <c r="T76" s="14"/>
      <c r="U76" s="14"/>
      <c r="V76" s="14"/>
      <c r="W76" s="14"/>
    </row>
    <row r="77" spans="1:23" s="104" customFormat="1">
      <c r="A77" s="24"/>
      <c r="C77" s="14"/>
      <c r="E77" s="203"/>
      <c r="F77" s="14"/>
      <c r="Q77" s="14"/>
      <c r="R77" s="14"/>
      <c r="S77" s="14"/>
      <c r="T77" s="14"/>
      <c r="U77" s="14"/>
      <c r="V77" s="14"/>
      <c r="W77" s="14"/>
    </row>
    <row r="78" spans="1:23" s="104" customFormat="1">
      <c r="A78" s="24"/>
      <c r="C78" s="14"/>
      <c r="E78" s="203"/>
      <c r="F78" s="14"/>
      <c r="Q78" s="14"/>
      <c r="R78" s="14"/>
      <c r="S78" s="14"/>
      <c r="T78" s="14"/>
      <c r="U78" s="14"/>
      <c r="V78" s="14"/>
      <c r="W78" s="14"/>
    </row>
    <row r="79" spans="1:23" s="104" customFormat="1">
      <c r="A79" s="24"/>
      <c r="C79" s="14"/>
      <c r="E79" s="203"/>
      <c r="F79" s="14"/>
      <c r="Q79" s="14"/>
      <c r="R79" s="14"/>
      <c r="S79" s="14"/>
      <c r="T79" s="14"/>
      <c r="U79" s="14"/>
      <c r="V79" s="14"/>
      <c r="W79" s="14"/>
    </row>
    <row r="80" spans="1:23" s="104" customFormat="1">
      <c r="A80" s="24"/>
      <c r="C80" s="14"/>
      <c r="E80" s="203"/>
      <c r="F80" s="14"/>
      <c r="Q80" s="14"/>
      <c r="R80" s="14"/>
      <c r="S80" s="14"/>
      <c r="T80" s="14"/>
      <c r="U80" s="14"/>
      <c r="V80" s="14"/>
      <c r="W80" s="14"/>
    </row>
    <row r="81" spans="1:23" s="104" customFormat="1">
      <c r="A81" s="24"/>
      <c r="C81" s="14"/>
      <c r="E81" s="203"/>
      <c r="F81" s="14"/>
      <c r="Q81" s="14"/>
      <c r="R81" s="14"/>
      <c r="S81" s="14"/>
      <c r="T81" s="14"/>
      <c r="U81" s="14"/>
      <c r="V81" s="14"/>
      <c r="W81" s="14"/>
    </row>
    <row r="82" spans="1:23" s="104" customFormat="1">
      <c r="A82" s="24"/>
      <c r="C82" s="14"/>
      <c r="E82" s="203"/>
      <c r="F82" s="14"/>
      <c r="Q82" s="14"/>
      <c r="R82" s="14"/>
      <c r="S82" s="14"/>
      <c r="T82" s="14"/>
      <c r="U82" s="14"/>
      <c r="V82" s="14"/>
      <c r="W82" s="14"/>
    </row>
    <row r="83" spans="1:23" s="104" customFormat="1">
      <c r="A83" s="24"/>
      <c r="C83" s="14"/>
      <c r="E83" s="203"/>
      <c r="F83" s="14"/>
      <c r="Q83" s="14"/>
      <c r="R83" s="14"/>
      <c r="S83" s="14"/>
      <c r="T83" s="14"/>
      <c r="U83" s="14"/>
      <c r="V83" s="14"/>
      <c r="W83" s="14"/>
    </row>
    <row r="84" spans="1:23" s="104" customFormat="1">
      <c r="A84" s="24"/>
      <c r="C84" s="14"/>
      <c r="E84" s="203"/>
      <c r="F84" s="14"/>
      <c r="Q84" s="14"/>
      <c r="R84" s="14"/>
      <c r="S84" s="14"/>
      <c r="T84" s="14"/>
      <c r="U84" s="14"/>
      <c r="V84" s="14"/>
      <c r="W84" s="14"/>
    </row>
    <row r="85" spans="1:23" s="104" customFormat="1">
      <c r="A85" s="24"/>
      <c r="C85" s="14"/>
      <c r="E85" s="203"/>
      <c r="F85" s="14"/>
      <c r="Q85" s="14"/>
      <c r="R85" s="14"/>
      <c r="S85" s="14"/>
      <c r="T85" s="14"/>
      <c r="U85" s="14"/>
      <c r="V85" s="14"/>
      <c r="W85" s="14"/>
    </row>
    <row r="86" spans="1:23" s="104" customFormat="1">
      <c r="A86" s="24"/>
      <c r="C86" s="14"/>
      <c r="E86" s="203"/>
      <c r="F86" s="14"/>
      <c r="Q86" s="14"/>
      <c r="R86" s="14"/>
      <c r="S86" s="14"/>
      <c r="T86" s="14"/>
      <c r="U86" s="14"/>
      <c r="V86" s="14"/>
      <c r="W86" s="14"/>
    </row>
    <row r="87" spans="1:23" s="104" customFormat="1">
      <c r="A87" s="24"/>
      <c r="C87" s="14"/>
      <c r="E87" s="203"/>
      <c r="F87" s="14"/>
      <c r="Q87" s="14"/>
      <c r="R87" s="14"/>
      <c r="S87" s="14"/>
      <c r="T87" s="14"/>
      <c r="U87" s="14"/>
      <c r="V87" s="14"/>
      <c r="W87" s="14"/>
    </row>
    <row r="88" spans="1:23" s="104" customFormat="1">
      <c r="A88" s="24"/>
      <c r="C88" s="14"/>
      <c r="E88" s="203"/>
      <c r="F88" s="14"/>
      <c r="Q88" s="14"/>
      <c r="R88" s="14"/>
      <c r="S88" s="14"/>
      <c r="T88" s="14"/>
      <c r="U88" s="14"/>
      <c r="V88" s="14"/>
      <c r="W88" s="14"/>
    </row>
    <row r="89" spans="1:23" s="104" customFormat="1">
      <c r="A89" s="24"/>
      <c r="C89" s="14"/>
      <c r="E89" s="203"/>
      <c r="F89" s="14"/>
      <c r="Q89" s="14"/>
      <c r="R89" s="14"/>
      <c r="S89" s="14"/>
      <c r="T89" s="14"/>
      <c r="U89" s="14"/>
      <c r="V89" s="14"/>
      <c r="W89" s="14"/>
    </row>
    <row r="90" spans="1:23" s="104" customFormat="1">
      <c r="A90" s="24"/>
      <c r="C90" s="14"/>
      <c r="E90" s="203"/>
      <c r="F90" s="14"/>
      <c r="Q90" s="14"/>
      <c r="R90" s="14"/>
      <c r="S90" s="14"/>
      <c r="T90" s="14"/>
      <c r="U90" s="14"/>
      <c r="V90" s="14"/>
      <c r="W90" s="14"/>
    </row>
    <row r="91" spans="1:23" s="104" customFormat="1">
      <c r="A91" s="24"/>
      <c r="C91" s="14"/>
      <c r="E91" s="203"/>
      <c r="F91" s="14"/>
      <c r="Q91" s="14"/>
      <c r="R91" s="14"/>
      <c r="S91" s="14"/>
      <c r="T91" s="14"/>
      <c r="U91" s="14"/>
      <c r="V91" s="14"/>
      <c r="W91" s="14"/>
    </row>
    <row r="92" spans="1:23" s="104" customFormat="1">
      <c r="A92" s="24"/>
      <c r="C92" s="14"/>
      <c r="E92" s="203"/>
      <c r="F92" s="14"/>
      <c r="Q92" s="14"/>
      <c r="R92" s="14"/>
      <c r="S92" s="14"/>
      <c r="T92" s="14"/>
      <c r="U92" s="14"/>
      <c r="V92" s="14"/>
      <c r="W92" s="14"/>
    </row>
    <row r="93" spans="1:23" s="104" customFormat="1">
      <c r="A93" s="24"/>
      <c r="C93" s="14"/>
      <c r="E93" s="203"/>
      <c r="F93" s="14"/>
      <c r="Q93" s="14"/>
      <c r="R93" s="14"/>
      <c r="S93" s="14"/>
      <c r="T93" s="14"/>
      <c r="U93" s="14"/>
      <c r="V93" s="14"/>
      <c r="W93" s="14"/>
    </row>
    <row r="94" spans="1:23" s="104" customFormat="1">
      <c r="A94" s="24"/>
      <c r="C94" s="14"/>
      <c r="E94" s="203"/>
      <c r="F94" s="14"/>
      <c r="Q94" s="14"/>
      <c r="R94" s="14"/>
      <c r="S94" s="14"/>
      <c r="T94" s="14"/>
      <c r="U94" s="14"/>
      <c r="V94" s="14"/>
      <c r="W94" s="14"/>
    </row>
  </sheetData>
  <sheetProtection password="8F19" sheet="1" objects="1" scenarios="1"/>
  <mergeCells count="82">
    <mergeCell ref="K43:K57"/>
    <mergeCell ref="O43:O57"/>
    <mergeCell ref="I11:L11"/>
    <mergeCell ref="M11:P11"/>
    <mergeCell ref="O14:O21"/>
    <mergeCell ref="O23:O30"/>
    <mergeCell ref="O32:O41"/>
    <mergeCell ref="K32:K41"/>
    <mergeCell ref="K14:K21"/>
    <mergeCell ref="K23:K30"/>
    <mergeCell ref="G11:G12"/>
    <mergeCell ref="E40:F40"/>
    <mergeCell ref="E41:F41"/>
    <mergeCell ref="H11:H12"/>
    <mergeCell ref="E13:F13"/>
    <mergeCell ref="E30:F30"/>
    <mergeCell ref="E20:E21"/>
    <mergeCell ref="E32:F32"/>
    <mergeCell ref="E33:F33"/>
    <mergeCell ref="E34:F34"/>
    <mergeCell ref="E35:F35"/>
    <mergeCell ref="E36:F36"/>
    <mergeCell ref="E37:F37"/>
    <mergeCell ref="E29:F29"/>
    <mergeCell ref="E18:E19"/>
    <mergeCell ref="E16:E17"/>
    <mergeCell ref="C56:C57"/>
    <mergeCell ref="E52:F52"/>
    <mergeCell ref="B11:B12"/>
    <mergeCell ref="C11:C12"/>
    <mergeCell ref="D11:D12"/>
    <mergeCell ref="E11:F12"/>
    <mergeCell ref="E54:F54"/>
    <mergeCell ref="B14:B19"/>
    <mergeCell ref="C16:C19"/>
    <mergeCell ref="C32:C37"/>
    <mergeCell ref="C38:C41"/>
    <mergeCell ref="E38:F38"/>
    <mergeCell ref="E39:F39"/>
    <mergeCell ref="C43:C46"/>
    <mergeCell ref="B56:B57"/>
    <mergeCell ref="C14:C15"/>
    <mergeCell ref="H59:I59"/>
    <mergeCell ref="E47:F47"/>
    <mergeCell ref="E48:F48"/>
    <mergeCell ref="E53:F53"/>
    <mergeCell ref="E55:F55"/>
    <mergeCell ref="E49:E51"/>
    <mergeCell ref="E56:F56"/>
    <mergeCell ref="E57:F57"/>
    <mergeCell ref="E58:F58"/>
    <mergeCell ref="C3:L3"/>
    <mergeCell ref="C5:L5"/>
    <mergeCell ref="C7:D7"/>
    <mergeCell ref="E7:J7"/>
    <mergeCell ref="C9:E9"/>
    <mergeCell ref="E14:E15"/>
    <mergeCell ref="E43:F43"/>
    <mergeCell ref="E31:F31"/>
    <mergeCell ref="B20:B21"/>
    <mergeCell ref="E22:F22"/>
    <mergeCell ref="B38:B41"/>
    <mergeCell ref="B32:B37"/>
    <mergeCell ref="C20:C21"/>
    <mergeCell ref="B29:B30"/>
    <mergeCell ref="B23:B28"/>
    <mergeCell ref="E46:F46"/>
    <mergeCell ref="B43:B55"/>
    <mergeCell ref="E42:G42"/>
    <mergeCell ref="C23:C27"/>
    <mergeCell ref="C49:C51"/>
    <mergeCell ref="E44:F44"/>
    <mergeCell ref="E45:F45"/>
    <mergeCell ref="E27:F27"/>
    <mergeCell ref="C28:C30"/>
    <mergeCell ref="E28:F28"/>
    <mergeCell ref="E23:F23"/>
    <mergeCell ref="E24:F24"/>
    <mergeCell ref="E25:F25"/>
    <mergeCell ref="E26:F26"/>
    <mergeCell ref="C53:C55"/>
    <mergeCell ref="C47:C48"/>
  </mergeCells>
  <phoneticPr fontId="21" type="noConversion"/>
  <pageMargins left="0.7" right="0.7" top="0.75" bottom="0.75" header="0.3" footer="0.3"/>
  <pageSetup paperSize="8" scale="6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7"/>
  <sheetViews>
    <sheetView tabSelected="1" topLeftCell="A7" zoomScale="88" zoomScaleNormal="88" workbookViewId="0">
      <selection activeCell="I14" sqref="I14:I16"/>
    </sheetView>
  </sheetViews>
  <sheetFormatPr defaultColWidth="8.81640625" defaultRowHeight="14.5"/>
  <cols>
    <col min="1" max="1" width="8.81640625" style="45"/>
    <col min="2" max="2" width="21.453125" style="13" customWidth="1"/>
    <col min="3" max="3" width="22.1796875" style="7" customWidth="1"/>
    <col min="4" max="4" width="8.81640625" style="8" customWidth="1"/>
    <col min="5" max="5" width="53.1796875" style="10" customWidth="1"/>
    <col min="6" max="6" width="45.7265625" style="9" bestFit="1" customWidth="1"/>
    <col min="7" max="7" width="16.26953125" style="9" customWidth="1"/>
    <col min="8" max="8" width="9.7265625" style="7" customWidth="1"/>
    <col min="9" max="9" width="15.453125" style="7" customWidth="1"/>
    <col min="10" max="10" width="17.453125" style="6" customWidth="1"/>
    <col min="11" max="11" width="13.81640625" style="6" customWidth="1"/>
    <col min="12" max="12" width="66.81640625" style="7" customWidth="1"/>
    <col min="13" max="13" width="13.81640625" style="7" customWidth="1"/>
    <col min="14" max="14" width="17.453125" style="6" customWidth="1"/>
    <col min="15" max="15" width="13.81640625" style="6" customWidth="1"/>
    <col min="16" max="16" width="18.26953125" style="7" customWidth="1"/>
    <col min="17" max="16384" width="8.81640625" style="7"/>
  </cols>
  <sheetData>
    <row r="1" spans="1:16" s="42" customFormat="1" ht="15.5">
      <c r="A1" s="36"/>
      <c r="B1" s="39"/>
      <c r="C1" s="40"/>
      <c r="D1" s="35"/>
      <c r="E1" s="41"/>
      <c r="F1" s="35"/>
      <c r="G1" s="35"/>
      <c r="H1" s="35"/>
      <c r="I1" s="36"/>
      <c r="J1" s="36"/>
      <c r="K1" s="36"/>
      <c r="L1" s="36"/>
      <c r="M1" s="36"/>
      <c r="N1" s="36"/>
      <c r="O1" s="36"/>
      <c r="P1" s="36"/>
    </row>
    <row r="2" spans="1:16" s="32" customFormat="1" ht="15.5">
      <c r="A2" s="31"/>
      <c r="C2" s="33"/>
      <c r="D2" s="34"/>
      <c r="E2" s="35"/>
      <c r="F2" s="35"/>
      <c r="G2" s="35"/>
      <c r="H2" s="35"/>
      <c r="I2" s="36"/>
      <c r="J2" s="36"/>
      <c r="K2" s="27"/>
      <c r="M2" s="36"/>
      <c r="N2" s="36"/>
      <c r="O2" s="27"/>
    </row>
    <row r="3" spans="1:16" s="32" customFormat="1" ht="15.5">
      <c r="A3" s="31"/>
      <c r="B3"/>
      <c r="C3" s="279" t="s">
        <v>334</v>
      </c>
      <c r="D3" s="279"/>
      <c r="E3" s="279"/>
      <c r="F3" s="279"/>
      <c r="G3" s="279"/>
      <c r="H3" s="279"/>
      <c r="I3" s="279"/>
      <c r="J3" s="279"/>
      <c r="K3" s="279"/>
      <c r="L3" s="279"/>
    </row>
    <row r="4" spans="1:16" s="32" customFormat="1" ht="15.5">
      <c r="A4" s="31"/>
      <c r="C4" s="37"/>
      <c r="D4" s="37"/>
      <c r="E4" s="37"/>
      <c r="F4" s="37"/>
      <c r="G4" s="37"/>
      <c r="H4" s="38"/>
      <c r="I4" s="37"/>
      <c r="J4" s="37"/>
      <c r="K4" s="30"/>
      <c r="L4" s="37"/>
      <c r="M4" s="37"/>
      <c r="N4" s="37"/>
      <c r="O4" s="30"/>
      <c r="P4" s="37"/>
    </row>
    <row r="5" spans="1:16" s="32" customFormat="1" ht="15.5">
      <c r="A5" s="31"/>
      <c r="C5" s="279" t="s">
        <v>130</v>
      </c>
      <c r="D5" s="279"/>
      <c r="E5" s="279"/>
      <c r="F5" s="279"/>
      <c r="G5" s="279"/>
      <c r="H5" s="279"/>
      <c r="I5" s="279"/>
      <c r="J5" s="279"/>
      <c r="K5" s="279"/>
      <c r="L5" s="279"/>
    </row>
    <row r="6" spans="1:16" s="32" customFormat="1" ht="15.5">
      <c r="A6" s="31"/>
      <c r="C6" s="37"/>
      <c r="D6" s="37"/>
      <c r="E6" s="37"/>
      <c r="F6" s="37"/>
      <c r="G6" s="37"/>
      <c r="H6" s="38"/>
      <c r="I6" s="37"/>
      <c r="J6" s="37"/>
      <c r="K6" s="30"/>
      <c r="L6" s="37"/>
      <c r="M6" s="37"/>
      <c r="N6" s="37"/>
      <c r="O6" s="30"/>
      <c r="P6" s="37"/>
    </row>
    <row r="7" spans="1:16" s="32" customFormat="1" ht="16" thickBot="1">
      <c r="A7" s="31"/>
      <c r="C7" s="447" t="s">
        <v>0</v>
      </c>
      <c r="D7" s="448"/>
      <c r="E7" s="313">
        <f>Identificação!C7</f>
        <v>0</v>
      </c>
      <c r="F7" s="313"/>
      <c r="G7" s="313"/>
      <c r="H7" s="313"/>
      <c r="I7" s="313"/>
      <c r="J7" s="313"/>
      <c r="K7" s="27"/>
      <c r="L7" s="66"/>
      <c r="O7" s="27"/>
      <c r="P7" s="66"/>
    </row>
    <row r="8" spans="1:16" s="42" customFormat="1" ht="15.5">
      <c r="A8" s="36"/>
      <c r="B8" s="39"/>
      <c r="C8" s="40"/>
      <c r="D8" s="35"/>
      <c r="E8" s="41"/>
      <c r="F8" s="35"/>
      <c r="G8" s="35"/>
      <c r="H8" s="35"/>
      <c r="I8" s="36"/>
      <c r="J8" s="36"/>
      <c r="K8" s="36"/>
      <c r="L8" s="67"/>
      <c r="M8" s="36"/>
      <c r="N8" s="36"/>
      <c r="O8" s="36"/>
      <c r="P8" s="67"/>
    </row>
    <row r="9" spans="1:16" s="42" customFormat="1" ht="36" customHeight="1">
      <c r="A9" s="36"/>
      <c r="B9" s="39"/>
      <c r="C9" s="449" t="s">
        <v>331</v>
      </c>
      <c r="D9" s="449"/>
      <c r="E9" s="449"/>
      <c r="F9" s="163">
        <v>0.15</v>
      </c>
      <c r="H9" s="43"/>
      <c r="I9" s="43"/>
      <c r="J9" s="43"/>
      <c r="K9" s="43"/>
      <c r="L9" s="36"/>
      <c r="M9" s="43"/>
      <c r="N9" s="43"/>
      <c r="O9" s="43"/>
      <c r="P9" s="36"/>
    </row>
    <row r="10" spans="1:16" s="6" customFormat="1">
      <c r="A10" s="2"/>
      <c r="B10" s="1"/>
      <c r="C10" s="3"/>
      <c r="D10" s="4"/>
      <c r="E10" s="5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</row>
    <row r="11" spans="1:16" s="14" customFormat="1" ht="13" customHeight="1">
      <c r="A11" s="23"/>
      <c r="B11" s="330" t="s">
        <v>131</v>
      </c>
      <c r="C11" s="330" t="s">
        <v>1</v>
      </c>
      <c r="D11" s="330" t="s">
        <v>2</v>
      </c>
      <c r="E11" s="330" t="s">
        <v>132</v>
      </c>
      <c r="F11" s="424"/>
      <c r="G11" s="330" t="s">
        <v>133</v>
      </c>
      <c r="H11" s="330" t="s">
        <v>3</v>
      </c>
      <c r="I11" s="347" t="s">
        <v>414</v>
      </c>
      <c r="J11" s="348"/>
      <c r="K11" s="348"/>
      <c r="L11" s="349"/>
      <c r="M11" s="350" t="s">
        <v>327</v>
      </c>
      <c r="N11" s="351"/>
      <c r="O11" s="351"/>
      <c r="P11" s="352"/>
    </row>
    <row r="12" spans="1:16" s="14" customFormat="1" ht="65">
      <c r="A12" s="23"/>
      <c r="B12" s="330"/>
      <c r="C12" s="330"/>
      <c r="D12" s="330"/>
      <c r="E12" s="424"/>
      <c r="F12" s="424"/>
      <c r="G12" s="330"/>
      <c r="H12" s="330"/>
      <c r="I12" s="111" t="s">
        <v>134</v>
      </c>
      <c r="J12" s="111" t="s">
        <v>135</v>
      </c>
      <c r="K12" s="111" t="s">
        <v>136</v>
      </c>
      <c r="L12" s="181" t="s">
        <v>326</v>
      </c>
      <c r="M12" s="90" t="s">
        <v>134</v>
      </c>
      <c r="N12" s="90" t="s">
        <v>135</v>
      </c>
      <c r="O12" s="90" t="s">
        <v>136</v>
      </c>
      <c r="P12" s="134" t="s">
        <v>309</v>
      </c>
    </row>
    <row r="13" spans="1:16" s="17" customFormat="1" ht="15.5">
      <c r="A13" s="29"/>
      <c r="B13" s="46" t="s">
        <v>137</v>
      </c>
      <c r="C13" s="46" t="s">
        <v>138</v>
      </c>
      <c r="D13" s="46" t="s">
        <v>4</v>
      </c>
      <c r="E13" s="330" t="s">
        <v>5</v>
      </c>
      <c r="F13" s="330"/>
      <c r="G13" s="46" t="s">
        <v>6</v>
      </c>
      <c r="H13" s="46" t="s">
        <v>7</v>
      </c>
      <c r="I13" s="184" t="s">
        <v>139</v>
      </c>
      <c r="J13" s="184" t="s">
        <v>8</v>
      </c>
      <c r="K13" s="194" t="s">
        <v>9</v>
      </c>
      <c r="L13" s="184" t="s">
        <v>10</v>
      </c>
      <c r="M13" s="122" t="s">
        <v>310</v>
      </c>
      <c r="N13" s="122" t="s">
        <v>311</v>
      </c>
      <c r="O13" s="196" t="s">
        <v>312</v>
      </c>
      <c r="P13" s="122" t="s">
        <v>313</v>
      </c>
    </row>
    <row r="14" spans="1:16" s="15" customFormat="1" ht="31" customHeight="1">
      <c r="A14" s="26"/>
      <c r="B14" s="442" t="s">
        <v>126</v>
      </c>
      <c r="C14" s="458" t="s">
        <v>328</v>
      </c>
      <c r="D14" s="16" t="s">
        <v>158</v>
      </c>
      <c r="E14" s="443" t="s">
        <v>362</v>
      </c>
      <c r="F14" s="443"/>
      <c r="G14" s="180" t="s">
        <v>366</v>
      </c>
      <c r="H14" s="58">
        <v>0.5</v>
      </c>
      <c r="I14" s="277"/>
      <c r="J14" s="182">
        <f>H14*I14</f>
        <v>0</v>
      </c>
      <c r="K14" s="435">
        <f>IF((J17)&gt;B17,B17,(J17))</f>
        <v>0</v>
      </c>
      <c r="L14" s="256"/>
      <c r="M14" s="275"/>
      <c r="N14" s="93">
        <f>H14*M14</f>
        <v>0</v>
      </c>
      <c r="O14" s="434">
        <f>IF((N17)&gt;B17,B17,(N17))</f>
        <v>0</v>
      </c>
      <c r="P14" s="243">
        <v>1</v>
      </c>
    </row>
    <row r="15" spans="1:16" s="15" customFormat="1" ht="40" customHeight="1">
      <c r="A15" s="26"/>
      <c r="B15" s="439"/>
      <c r="C15" s="458"/>
      <c r="D15" s="16" t="s">
        <v>159</v>
      </c>
      <c r="E15" s="411" t="s">
        <v>260</v>
      </c>
      <c r="F15" s="411"/>
      <c r="G15" s="180" t="s">
        <v>366</v>
      </c>
      <c r="H15" s="58">
        <v>0.3</v>
      </c>
      <c r="I15" s="47"/>
      <c r="J15" s="182">
        <f>H15*I15</f>
        <v>0</v>
      </c>
      <c r="K15" s="435"/>
      <c r="L15" s="256"/>
      <c r="M15" s="275"/>
      <c r="N15" s="93">
        <f t="shared" ref="N15:N16" si="0">H15*M15</f>
        <v>0</v>
      </c>
      <c r="O15" s="434"/>
      <c r="P15" s="243">
        <v>1</v>
      </c>
    </row>
    <row r="16" spans="1:16" s="15" customFormat="1" ht="42" customHeight="1">
      <c r="A16" s="26"/>
      <c r="B16" s="157" t="s">
        <v>332</v>
      </c>
      <c r="C16" s="458"/>
      <c r="D16" s="16" t="s">
        <v>160</v>
      </c>
      <c r="E16" s="443" t="s">
        <v>413</v>
      </c>
      <c r="F16" s="443"/>
      <c r="G16" s="180" t="s">
        <v>366</v>
      </c>
      <c r="H16" s="58">
        <v>0.1</v>
      </c>
      <c r="I16" s="47"/>
      <c r="J16" s="182">
        <f>H16*I16</f>
        <v>0</v>
      </c>
      <c r="K16" s="435"/>
      <c r="L16" s="256"/>
      <c r="M16" s="275"/>
      <c r="N16" s="93">
        <f t="shared" si="0"/>
        <v>0</v>
      </c>
      <c r="O16" s="434"/>
      <c r="P16" s="243">
        <v>1</v>
      </c>
    </row>
    <row r="17" spans="1:16" s="15" customFormat="1" ht="13">
      <c r="A17" s="26"/>
      <c r="B17" s="53">
        <v>50</v>
      </c>
      <c r="C17" s="112"/>
      <c r="D17" s="108"/>
      <c r="E17" s="406"/>
      <c r="F17" s="408"/>
      <c r="G17" s="109"/>
      <c r="H17" s="46"/>
      <c r="I17" s="188"/>
      <c r="J17" s="185">
        <f>SUM(J14:J16)</f>
        <v>0</v>
      </c>
      <c r="K17" s="435"/>
      <c r="L17" s="184"/>
      <c r="M17" s="122"/>
      <c r="N17" s="123">
        <f>SUM(N14:N16)</f>
        <v>0</v>
      </c>
      <c r="O17" s="434"/>
      <c r="P17" s="122"/>
    </row>
    <row r="18" spans="1:16" s="26" customFormat="1" ht="27.65" customHeight="1">
      <c r="B18" s="439" t="s">
        <v>41</v>
      </c>
      <c r="C18" s="439" t="s">
        <v>41</v>
      </c>
      <c r="D18" s="135" t="s">
        <v>269</v>
      </c>
      <c r="E18" s="436" t="s">
        <v>299</v>
      </c>
      <c r="F18" s="437"/>
      <c r="G18" s="180" t="s">
        <v>156</v>
      </c>
      <c r="H18" s="87">
        <v>2.5</v>
      </c>
      <c r="I18" s="47"/>
      <c r="J18" s="183">
        <f t="shared" ref="J18:J20" si="1">H18*I18</f>
        <v>0</v>
      </c>
      <c r="K18" s="459">
        <f>IF((J23)&gt;B23,B23,(J23))</f>
        <v>0</v>
      </c>
      <c r="L18" s="256"/>
      <c r="M18" s="275"/>
      <c r="N18" s="136">
        <f>H18*M18</f>
        <v>0</v>
      </c>
      <c r="O18" s="451">
        <f>IF((N23)&gt;B23,B23,(N23))</f>
        <v>0</v>
      </c>
      <c r="P18" s="243">
        <v>1</v>
      </c>
    </row>
    <row r="19" spans="1:16" s="26" customFormat="1" ht="18" customHeight="1">
      <c r="B19" s="440"/>
      <c r="C19" s="457"/>
      <c r="D19" s="135" t="s">
        <v>270</v>
      </c>
      <c r="E19" s="240" t="s">
        <v>298</v>
      </c>
      <c r="F19" s="278"/>
      <c r="G19" s="180" t="s">
        <v>147</v>
      </c>
      <c r="H19" s="87">
        <v>5</v>
      </c>
      <c r="I19" s="47"/>
      <c r="J19" s="183">
        <f t="shared" si="1"/>
        <v>0</v>
      </c>
      <c r="K19" s="459"/>
      <c r="L19" s="256"/>
      <c r="M19" s="275"/>
      <c r="N19" s="136">
        <f t="shared" ref="N19:N22" si="2">H19*M19</f>
        <v>0</v>
      </c>
      <c r="O19" s="451"/>
      <c r="P19" s="243">
        <v>1</v>
      </c>
    </row>
    <row r="20" spans="1:16" s="26" customFormat="1" ht="26">
      <c r="B20" s="440"/>
      <c r="C20" s="160" t="s">
        <v>363</v>
      </c>
      <c r="D20" s="135" t="s">
        <v>271</v>
      </c>
      <c r="E20" s="436" t="s">
        <v>364</v>
      </c>
      <c r="F20" s="437"/>
      <c r="G20" s="180" t="s">
        <v>367</v>
      </c>
      <c r="H20" s="87">
        <v>2.5</v>
      </c>
      <c r="I20" s="47"/>
      <c r="J20" s="183">
        <f t="shared" si="1"/>
        <v>0</v>
      </c>
      <c r="K20" s="459"/>
      <c r="L20" s="256"/>
      <c r="M20" s="275"/>
      <c r="N20" s="136">
        <f t="shared" si="2"/>
        <v>0</v>
      </c>
      <c r="O20" s="451"/>
      <c r="P20" s="243">
        <v>1</v>
      </c>
    </row>
    <row r="21" spans="1:16" s="139" customFormat="1" ht="34" customHeight="1">
      <c r="A21" s="137"/>
      <c r="B21" s="441"/>
      <c r="C21" s="455" t="s">
        <v>208</v>
      </c>
      <c r="D21" s="135" t="s">
        <v>272</v>
      </c>
      <c r="E21" s="443" t="s">
        <v>273</v>
      </c>
      <c r="F21" s="443"/>
      <c r="G21" s="114" t="s">
        <v>167</v>
      </c>
      <c r="H21" s="138">
        <v>4</v>
      </c>
      <c r="I21" s="269"/>
      <c r="J21" s="183">
        <f t="shared" ref="J21:J22" si="3">H21*I21</f>
        <v>0</v>
      </c>
      <c r="K21" s="459"/>
      <c r="L21" s="273"/>
      <c r="M21" s="276"/>
      <c r="N21" s="136">
        <f t="shared" si="2"/>
        <v>0</v>
      </c>
      <c r="O21" s="451"/>
      <c r="P21" s="270">
        <v>1</v>
      </c>
    </row>
    <row r="22" spans="1:16" s="142" customFormat="1" ht="31.5" customHeight="1">
      <c r="A22" s="140"/>
      <c r="B22" s="158" t="s">
        <v>332</v>
      </c>
      <c r="C22" s="456"/>
      <c r="D22" s="135" t="s">
        <v>365</v>
      </c>
      <c r="E22" s="445" t="s">
        <v>267</v>
      </c>
      <c r="F22" s="446"/>
      <c r="G22" s="141" t="s">
        <v>268</v>
      </c>
      <c r="H22" s="138">
        <v>1</v>
      </c>
      <c r="I22" s="269"/>
      <c r="J22" s="183">
        <f t="shared" si="3"/>
        <v>0</v>
      </c>
      <c r="K22" s="459"/>
      <c r="L22" s="274"/>
      <c r="M22" s="276"/>
      <c r="N22" s="136">
        <f t="shared" si="2"/>
        <v>0</v>
      </c>
      <c r="O22" s="451"/>
      <c r="P22" s="272">
        <v>1</v>
      </c>
    </row>
    <row r="23" spans="1:16" s="139" customFormat="1" ht="30" customHeight="1">
      <c r="A23" s="137"/>
      <c r="B23" s="64">
        <v>40</v>
      </c>
      <c r="C23" s="143"/>
      <c r="D23" s="144"/>
      <c r="E23" s="406"/>
      <c r="F23" s="408"/>
      <c r="G23" s="145"/>
      <c r="H23" s="146"/>
      <c r="I23" s="186"/>
      <c r="J23" s="187">
        <f>SUM(J18:J22)</f>
        <v>0</v>
      </c>
      <c r="K23" s="460"/>
      <c r="L23" s="186"/>
      <c r="M23" s="147"/>
      <c r="N23" s="148">
        <f>SUM(N18:N22)</f>
        <v>0</v>
      </c>
      <c r="O23" s="452"/>
      <c r="P23" s="147"/>
    </row>
    <row r="24" spans="1:16" s="139" customFormat="1" ht="33" customHeight="1">
      <c r="A24" s="137"/>
      <c r="B24" s="299" t="s">
        <v>194</v>
      </c>
      <c r="C24" s="453" t="s">
        <v>194</v>
      </c>
      <c r="D24" s="85" t="s">
        <v>409</v>
      </c>
      <c r="E24" s="410" t="s">
        <v>427</v>
      </c>
      <c r="F24" s="410"/>
      <c r="G24" s="114" t="s">
        <v>169</v>
      </c>
      <c r="H24" s="138">
        <v>3</v>
      </c>
      <c r="I24" s="269"/>
      <c r="J24" s="183">
        <f>H24*I24</f>
        <v>0</v>
      </c>
      <c r="K24" s="444">
        <f>IF((J27)&gt;B27,B27,(J27))</f>
        <v>0</v>
      </c>
      <c r="L24" s="273"/>
      <c r="M24" s="271"/>
      <c r="N24" s="136">
        <f>H24*M24</f>
        <v>0</v>
      </c>
      <c r="O24" s="450">
        <f>IF((N27)&gt;B27,B27,(N27))</f>
        <v>0</v>
      </c>
      <c r="P24" s="270">
        <v>1</v>
      </c>
    </row>
    <row r="25" spans="1:16" s="139" customFormat="1" ht="19" customHeight="1">
      <c r="A25" s="137"/>
      <c r="B25" s="405"/>
      <c r="C25" s="453"/>
      <c r="D25" s="85" t="s">
        <v>300</v>
      </c>
      <c r="E25" s="410" t="s">
        <v>428</v>
      </c>
      <c r="F25" s="410"/>
      <c r="G25" s="114" t="s">
        <v>170</v>
      </c>
      <c r="H25" s="138">
        <v>1</v>
      </c>
      <c r="I25" s="269"/>
      <c r="J25" s="183">
        <f>H25*I25</f>
        <v>0</v>
      </c>
      <c r="K25" s="444"/>
      <c r="L25" s="273"/>
      <c r="M25" s="271"/>
      <c r="N25" s="136">
        <f>H25*M25</f>
        <v>0</v>
      </c>
      <c r="O25" s="450"/>
      <c r="P25" s="270">
        <v>1</v>
      </c>
    </row>
    <row r="26" spans="1:16" s="139" customFormat="1" ht="47.5" customHeight="1">
      <c r="A26" s="137"/>
      <c r="B26" s="156" t="s">
        <v>332</v>
      </c>
      <c r="C26" s="454"/>
      <c r="D26" s="85" t="s">
        <v>301</v>
      </c>
      <c r="E26" s="410" t="s">
        <v>210</v>
      </c>
      <c r="F26" s="410"/>
      <c r="G26" s="114" t="s">
        <v>193</v>
      </c>
      <c r="H26" s="138">
        <v>1</v>
      </c>
      <c r="I26" s="269"/>
      <c r="J26" s="183">
        <f>H26*I26</f>
        <v>0</v>
      </c>
      <c r="K26" s="444"/>
      <c r="L26" s="273"/>
      <c r="M26" s="271"/>
      <c r="N26" s="136">
        <f>H26*M26</f>
        <v>0</v>
      </c>
      <c r="O26" s="450"/>
      <c r="P26" s="270">
        <v>1</v>
      </c>
    </row>
    <row r="27" spans="1:16" s="139" customFormat="1" ht="23.15" customHeight="1">
      <c r="A27" s="137"/>
      <c r="B27" s="53">
        <v>10</v>
      </c>
      <c r="C27" s="149"/>
      <c r="D27" s="144"/>
      <c r="E27" s="406"/>
      <c r="F27" s="408"/>
      <c r="G27" s="145"/>
      <c r="H27" s="146"/>
      <c r="I27" s="186"/>
      <c r="J27" s="187">
        <f>SUM(J24:J26)</f>
        <v>0</v>
      </c>
      <c r="K27" s="444"/>
      <c r="L27" s="186"/>
      <c r="M27" s="147"/>
      <c r="N27" s="148">
        <f>SUM(N24:N26)</f>
        <v>0</v>
      </c>
      <c r="O27" s="450"/>
      <c r="P27" s="147"/>
    </row>
    <row r="28" spans="1:16" s="137" customFormat="1" ht="23.15" customHeight="1" thickBot="1">
      <c r="C28" s="150"/>
      <c r="D28" s="151"/>
      <c r="E28" s="26"/>
      <c r="F28" s="26"/>
      <c r="G28" s="152"/>
      <c r="H28" s="153"/>
      <c r="J28" s="154"/>
      <c r="K28" s="154"/>
      <c r="L28" s="139"/>
      <c r="N28" s="154"/>
      <c r="O28" s="154"/>
    </row>
    <row r="29" spans="1:16" s="14" customFormat="1" ht="14.15" customHeight="1" thickTop="1" thickBot="1">
      <c r="A29" s="23"/>
      <c r="B29" s="155">
        <f>B17+B23+B27</f>
        <v>100</v>
      </c>
      <c r="C29" s="438" t="s">
        <v>166</v>
      </c>
      <c r="D29" s="438"/>
      <c r="E29" s="438"/>
      <c r="F29" s="438"/>
      <c r="G29" s="75"/>
      <c r="H29" s="75"/>
      <c r="I29" s="75"/>
      <c r="J29" s="44">
        <f>J17+J23+J27</f>
        <v>0</v>
      </c>
      <c r="K29" s="119">
        <f>SUM(K14:K27)</f>
        <v>0</v>
      </c>
      <c r="L29" s="17"/>
      <c r="M29" s="28"/>
      <c r="N29" s="125">
        <f>N17+N23+N27</f>
        <v>0</v>
      </c>
      <c r="O29" s="126">
        <f>SUM(O14:O27)</f>
        <v>0</v>
      </c>
      <c r="P29" s="17"/>
    </row>
    <row r="30" spans="1:16" ht="15" thickTop="1">
      <c r="C30" s="11"/>
    </row>
    <row r="31" spans="1:16">
      <c r="C31" s="11"/>
    </row>
    <row r="32" spans="1:16">
      <c r="C32" s="11"/>
    </row>
    <row r="33" spans="3:7">
      <c r="C33" s="11"/>
      <c r="D33" s="7"/>
      <c r="E33" s="12"/>
      <c r="F33" s="7"/>
      <c r="G33" s="7"/>
    </row>
    <row r="34" spans="3:7">
      <c r="C34" s="11"/>
    </row>
    <row r="35" spans="3:7">
      <c r="C35" s="11"/>
    </row>
    <row r="36" spans="3:7">
      <c r="C36" s="11"/>
    </row>
    <row r="37" spans="3:7">
      <c r="C37" s="11"/>
    </row>
  </sheetData>
  <sheetProtection password="8F19" sheet="1" objects="1" scenarios="1"/>
  <mergeCells count="41">
    <mergeCell ref="O14:O17"/>
    <mergeCell ref="O24:O27"/>
    <mergeCell ref="O18:O23"/>
    <mergeCell ref="M11:P11"/>
    <mergeCell ref="C24:C26"/>
    <mergeCell ref="E25:F25"/>
    <mergeCell ref="C21:C22"/>
    <mergeCell ref="H11:H12"/>
    <mergeCell ref="E26:F26"/>
    <mergeCell ref="E21:F21"/>
    <mergeCell ref="D11:D12"/>
    <mergeCell ref="E11:F12"/>
    <mergeCell ref="C18:C19"/>
    <mergeCell ref="G11:G12"/>
    <mergeCell ref="C14:C16"/>
    <mergeCell ref="K18:K23"/>
    <mergeCell ref="C3:L3"/>
    <mergeCell ref="C5:L5"/>
    <mergeCell ref="C7:D7"/>
    <mergeCell ref="E7:J7"/>
    <mergeCell ref="C9:E9"/>
    <mergeCell ref="K24:K27"/>
    <mergeCell ref="E17:F17"/>
    <mergeCell ref="E23:F23"/>
    <mergeCell ref="E27:F27"/>
    <mergeCell ref="E16:F16"/>
    <mergeCell ref="E22:F22"/>
    <mergeCell ref="I11:L11"/>
    <mergeCell ref="B11:B12"/>
    <mergeCell ref="C11:C12"/>
    <mergeCell ref="B14:B15"/>
    <mergeCell ref="E13:F13"/>
    <mergeCell ref="K14:K17"/>
    <mergeCell ref="E14:F14"/>
    <mergeCell ref="E15:F15"/>
    <mergeCell ref="B24:B25"/>
    <mergeCell ref="E24:F24"/>
    <mergeCell ref="E18:F18"/>
    <mergeCell ref="E20:F20"/>
    <mergeCell ref="C29:F29"/>
    <mergeCell ref="B18:B21"/>
  </mergeCells>
  <phoneticPr fontId="21" type="noConversion"/>
  <pageMargins left="0.7" right="0.7" top="0.75" bottom="0.75" header="0.3" footer="0.3"/>
  <pageSetup paperSize="8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1"/>
  <sheetViews>
    <sheetView topLeftCell="A2" zoomScale="70" zoomScaleNormal="70" workbookViewId="0">
      <selection activeCell="J54" sqref="J54"/>
    </sheetView>
  </sheetViews>
  <sheetFormatPr defaultColWidth="11.453125" defaultRowHeight="14.5"/>
  <cols>
    <col min="1" max="1" width="4.26953125" style="51" customWidth="1"/>
    <col min="2" max="2" width="18.81640625" style="51" customWidth="1"/>
    <col min="3" max="3" width="51.26953125" customWidth="1"/>
    <col min="4" max="4" width="20.1796875" customWidth="1"/>
    <col min="5" max="5" width="21.81640625" customWidth="1"/>
    <col min="6" max="6" width="21.7265625" customWidth="1"/>
    <col min="7" max="7" width="21.26953125" customWidth="1"/>
    <col min="8" max="11" width="17.453125" style="51" customWidth="1"/>
  </cols>
  <sheetData>
    <row r="1" spans="1:12" s="36" customFormat="1" ht="15.5">
      <c r="B1" s="39"/>
      <c r="C1" s="40"/>
      <c r="D1" s="35"/>
      <c r="E1" s="41"/>
      <c r="F1" s="35"/>
      <c r="G1" s="35"/>
      <c r="H1" s="35"/>
    </row>
    <row r="2" spans="1:12" s="32" customFormat="1" ht="15.5">
      <c r="A2" s="31"/>
      <c r="C2" s="33"/>
      <c r="D2" s="34"/>
      <c r="E2" s="35"/>
      <c r="F2" s="35"/>
      <c r="G2" s="35"/>
      <c r="H2" s="35"/>
      <c r="I2" s="36"/>
      <c r="J2" s="36"/>
      <c r="K2" s="27"/>
    </row>
    <row r="3" spans="1:12" s="32" customFormat="1" ht="15.5">
      <c r="A3" s="31"/>
      <c r="B3" s="51"/>
      <c r="C3" s="279" t="s">
        <v>334</v>
      </c>
      <c r="D3" s="279"/>
      <c r="E3" s="279"/>
      <c r="F3" s="279"/>
      <c r="G3" s="279"/>
      <c r="H3" s="279"/>
      <c r="I3" s="279"/>
      <c r="J3" s="279"/>
      <c r="K3" s="279"/>
      <c r="L3" s="279"/>
    </row>
    <row r="4" spans="1:12" s="32" customFormat="1" ht="15.5">
      <c r="A4" s="31"/>
      <c r="C4" s="37"/>
      <c r="D4" s="37"/>
      <c r="E4" s="37"/>
      <c r="F4" s="37"/>
      <c r="G4" s="37"/>
      <c r="H4" s="38"/>
      <c r="I4" s="37"/>
      <c r="J4" s="37"/>
      <c r="K4" s="30"/>
      <c r="L4" s="37"/>
    </row>
    <row r="5" spans="1:12" s="32" customFormat="1" ht="15.5">
      <c r="A5" s="31"/>
      <c r="C5" s="279" t="s">
        <v>130</v>
      </c>
      <c r="D5" s="279"/>
      <c r="E5" s="279"/>
      <c r="F5" s="279"/>
      <c r="G5" s="279"/>
      <c r="H5" s="279"/>
      <c r="I5" s="279"/>
      <c r="J5" s="279"/>
      <c r="K5" s="279"/>
      <c r="L5" s="279"/>
    </row>
    <row r="6" spans="1:12" s="32" customFormat="1" ht="15.5">
      <c r="A6" s="31"/>
      <c r="C6" s="37"/>
      <c r="D6" s="37"/>
      <c r="E6" s="37"/>
      <c r="F6" s="37"/>
      <c r="G6" s="37"/>
      <c r="H6" s="38"/>
      <c r="I6" s="37"/>
      <c r="J6" s="37"/>
      <c r="K6" s="30"/>
      <c r="L6" s="37"/>
    </row>
    <row r="7" spans="1:12" s="32" customFormat="1" ht="16" thickBot="1">
      <c r="A7" s="31"/>
      <c r="C7" s="447" t="s">
        <v>0</v>
      </c>
      <c r="D7" s="448"/>
      <c r="E7" s="313">
        <f>Identificação!C7</f>
        <v>0</v>
      </c>
      <c r="F7" s="313"/>
      <c r="G7" s="313"/>
      <c r="H7" s="313"/>
      <c r="I7" s="313"/>
      <c r="J7" s="313"/>
      <c r="K7" s="27"/>
    </row>
    <row r="8" spans="1:12" s="36" customFormat="1" ht="15.5">
      <c r="B8" s="39"/>
      <c r="C8" s="40"/>
      <c r="D8" s="35"/>
      <c r="E8" s="41"/>
      <c r="F8" s="35"/>
      <c r="G8" s="35"/>
      <c r="H8" s="35"/>
    </row>
    <row r="9" spans="1:12" s="51" customFormat="1" ht="14.25" customHeight="1"/>
    <row r="10" spans="1:12" s="51" customFormat="1" ht="18.5">
      <c r="C10" s="462" t="s">
        <v>191</v>
      </c>
      <c r="D10" s="462"/>
    </row>
    <row r="11" spans="1:12" s="51" customFormat="1" ht="18.5">
      <c r="C11" s="86"/>
      <c r="D11" s="86"/>
    </row>
    <row r="12" spans="1:12" s="51" customFormat="1">
      <c r="D12" s="467" t="s">
        <v>416</v>
      </c>
      <c r="E12" s="467"/>
      <c r="F12" s="467"/>
      <c r="G12" s="467"/>
      <c r="H12" s="468" t="s">
        <v>325</v>
      </c>
      <c r="I12" s="468"/>
      <c r="J12" s="468"/>
      <c r="K12" s="468"/>
    </row>
    <row r="13" spans="1:12" ht="31.5" thickBot="1">
      <c r="C13" s="50"/>
      <c r="D13" s="228" t="s">
        <v>135</v>
      </c>
      <c r="E13" s="228" t="s">
        <v>186</v>
      </c>
      <c r="F13" s="228" t="s">
        <v>187</v>
      </c>
      <c r="G13" s="228" t="s">
        <v>188</v>
      </c>
      <c r="H13" s="127" t="s">
        <v>135</v>
      </c>
      <c r="I13" s="127" t="s">
        <v>186</v>
      </c>
      <c r="J13" s="127" t="s">
        <v>187</v>
      </c>
      <c r="K13" s="127" t="s">
        <v>188</v>
      </c>
    </row>
    <row r="14" spans="1:12" ht="16" thickBot="1">
      <c r="C14" s="235" t="s">
        <v>259</v>
      </c>
      <c r="D14" s="229">
        <f>'Componente Formação, Graus e Ti'!J29</f>
        <v>0</v>
      </c>
      <c r="E14" s="230">
        <f>'Componente Formação, Graus e Ti'!K29</f>
        <v>0</v>
      </c>
      <c r="F14" s="231">
        <f>'Componente Formação, Graus e Ti'!F9</f>
        <v>0.2</v>
      </c>
      <c r="G14" s="232">
        <f>E14*F14</f>
        <v>0</v>
      </c>
      <c r="H14" s="129">
        <f>'Componente Formação, Graus e Ti'!N29</f>
        <v>0</v>
      </c>
      <c r="I14" s="130">
        <f>'Componente Formação, Graus e Ti'!O29</f>
        <v>0</v>
      </c>
      <c r="J14" s="131">
        <f>'Componente Formação, Graus e Ti'!F9</f>
        <v>0.2</v>
      </c>
      <c r="K14" s="132">
        <f>I14*J14</f>
        <v>0</v>
      </c>
    </row>
    <row r="15" spans="1:12" ht="16" thickBot="1">
      <c r="C15" s="236" t="s">
        <v>189</v>
      </c>
      <c r="D15" s="229">
        <f>'Componente Técnico-Científica'!J79</f>
        <v>0</v>
      </c>
      <c r="E15" s="230">
        <f>'Componente Técnico-Científica'!K79</f>
        <v>0</v>
      </c>
      <c r="F15" s="231">
        <f>'Componente Técnico-Científica'!F9</f>
        <v>0.3</v>
      </c>
      <c r="G15" s="232">
        <f>E15*F15</f>
        <v>0</v>
      </c>
      <c r="H15" s="129">
        <f>'Componente Técnico-Científica'!N79</f>
        <v>0</v>
      </c>
      <c r="I15" s="130">
        <f>'Componente Técnico-Científica'!O79</f>
        <v>0</v>
      </c>
      <c r="J15" s="131">
        <f>'Componente Técnico-Científica'!F9</f>
        <v>0.3</v>
      </c>
      <c r="K15" s="132">
        <f>I15*J15</f>
        <v>0</v>
      </c>
    </row>
    <row r="16" spans="1:12" ht="16" thickBot="1">
      <c r="C16" s="237" t="s">
        <v>190</v>
      </c>
      <c r="D16" s="229">
        <f>'Componente Pedagógica'!J60</f>
        <v>0</v>
      </c>
      <c r="E16" s="230">
        <f>'Componente Pedagógica'!K60</f>
        <v>0</v>
      </c>
      <c r="F16" s="233">
        <f>'Componente Pedagógica'!F9</f>
        <v>0.35</v>
      </c>
      <c r="G16" s="232">
        <f t="shared" ref="G16:G17" si="0">E16*F16</f>
        <v>0</v>
      </c>
      <c r="H16" s="129">
        <f>'Componente Pedagógica'!N60</f>
        <v>0</v>
      </c>
      <c r="I16" s="130">
        <f>'Componente Pedagógica'!O60</f>
        <v>0</v>
      </c>
      <c r="J16" s="133">
        <f>'Componente Pedagógica'!F9</f>
        <v>0.35</v>
      </c>
      <c r="K16" s="132">
        <f t="shared" ref="K16:K17" si="1">I16*J16</f>
        <v>0</v>
      </c>
    </row>
    <row r="17" spans="3:11" ht="16" thickBot="1">
      <c r="C17" s="238" t="s">
        <v>192</v>
      </c>
      <c r="D17" s="229">
        <f>'Componente Profissional e Organ'!J29</f>
        <v>0</v>
      </c>
      <c r="E17" s="230">
        <f>'Componente Profissional e Organ'!K29</f>
        <v>0</v>
      </c>
      <c r="F17" s="231">
        <f>'Componente Profissional e Organ'!F9</f>
        <v>0.15</v>
      </c>
      <c r="G17" s="232">
        <f t="shared" si="0"/>
        <v>0</v>
      </c>
      <c r="H17" s="129">
        <f>'Componente Profissional e Organ'!N29</f>
        <v>0</v>
      </c>
      <c r="I17" s="130">
        <f>'Componente Profissional e Organ'!O29</f>
        <v>0</v>
      </c>
      <c r="J17" s="131">
        <f>'Componente Profissional e Organ'!F9</f>
        <v>0.15</v>
      </c>
      <c r="K17" s="132">
        <f t="shared" si="1"/>
        <v>0</v>
      </c>
    </row>
    <row r="18" spans="3:11" ht="15" thickBot="1">
      <c r="F18" s="79">
        <f>SUM(F14:F17)</f>
        <v>1</v>
      </c>
      <c r="G18" s="79"/>
    </row>
    <row r="19" spans="3:11" s="51" customFormat="1" ht="14.5" customHeight="1" thickBot="1">
      <c r="C19" s="463" t="s">
        <v>296</v>
      </c>
      <c r="D19" s="464"/>
      <c r="E19" s="464"/>
      <c r="F19" s="465"/>
      <c r="G19" s="80">
        <f>G14+G15+G16+G17</f>
        <v>0</v>
      </c>
      <c r="H19" s="234"/>
      <c r="I19" s="234"/>
      <c r="J19" s="234"/>
      <c r="K19" s="128">
        <f>K14+K15+K16+K17</f>
        <v>0</v>
      </c>
    </row>
    <row r="20" spans="3:11" s="51" customFormat="1"/>
    <row r="21" spans="3:11" s="51" customFormat="1" ht="18.5">
      <c r="C21" s="52"/>
    </row>
    <row r="22" spans="3:11" s="51" customFormat="1">
      <c r="D22" s="466" t="s">
        <v>211</v>
      </c>
      <c r="E22" s="466"/>
    </row>
    <row r="23" spans="3:11" s="51" customFormat="1" ht="46.5" customHeight="1">
      <c r="D23" s="281" t="s">
        <v>297</v>
      </c>
      <c r="E23" s="281"/>
      <c r="F23" s="281"/>
    </row>
    <row r="24" spans="3:11">
      <c r="C24" s="51"/>
      <c r="D24" s="51"/>
      <c r="E24" s="51"/>
      <c r="F24" s="51"/>
      <c r="G24" s="51"/>
    </row>
    <row r="25" spans="3:11">
      <c r="C25" s="81" t="s">
        <v>212</v>
      </c>
      <c r="D25" s="82" t="s">
        <v>214</v>
      </c>
      <c r="E25" s="461" t="s">
        <v>213</v>
      </c>
      <c r="F25" s="83">
        <f>K15</f>
        <v>0</v>
      </c>
      <c r="G25" s="51"/>
    </row>
    <row r="26" spans="3:11">
      <c r="C26" s="81" t="s">
        <v>215</v>
      </c>
      <c r="D26" s="82" t="s">
        <v>216</v>
      </c>
      <c r="E26" s="461"/>
      <c r="F26" s="83">
        <f>H15</f>
        <v>0</v>
      </c>
      <c r="G26" s="51"/>
    </row>
    <row r="27" spans="3:11">
      <c r="C27" s="81" t="s">
        <v>217</v>
      </c>
      <c r="D27" s="82" t="s">
        <v>214</v>
      </c>
      <c r="E27" s="461" t="s">
        <v>218</v>
      </c>
      <c r="F27" s="83">
        <f>K16</f>
        <v>0</v>
      </c>
      <c r="G27" s="51"/>
    </row>
    <row r="28" spans="3:11">
      <c r="C28" s="81" t="s">
        <v>219</v>
      </c>
      <c r="D28" s="82" t="s">
        <v>216</v>
      </c>
      <c r="E28" s="461"/>
      <c r="F28" s="83">
        <f>H16</f>
        <v>0</v>
      </c>
      <c r="G28" s="51"/>
    </row>
    <row r="29" spans="3:11">
      <c r="C29" s="81" t="s">
        <v>220</v>
      </c>
      <c r="D29" s="82" t="s">
        <v>214</v>
      </c>
      <c r="E29" s="461" t="s">
        <v>221</v>
      </c>
      <c r="F29" s="83">
        <f>K17</f>
        <v>0</v>
      </c>
      <c r="G29" s="51"/>
    </row>
    <row r="30" spans="3:11">
      <c r="C30" s="81" t="s">
        <v>222</v>
      </c>
      <c r="D30" s="82" t="s">
        <v>216</v>
      </c>
      <c r="E30" s="461"/>
      <c r="F30" s="83">
        <f>H17</f>
        <v>0</v>
      </c>
      <c r="G30" s="51"/>
    </row>
    <row r="31" spans="3:11">
      <c r="C31" s="51"/>
      <c r="D31" s="51"/>
      <c r="E31" s="51"/>
      <c r="F31" s="51"/>
      <c r="G31" s="51"/>
    </row>
  </sheetData>
  <sheetProtection algorithmName="SHA-512" hashValue="7lgUE3yeBELEFzX7kJDvLR490GLG9WyobygbFGUkTKmZxiacrB4OPdzNSULTrgZF2i9kL7eDwDe9JOEe+u6/4w==" saltValue="t6Xa5BK/3kpBc27muKmwKQ==" spinCount="100000" sheet="1" objects="1" scenarios="1"/>
  <mergeCells count="13">
    <mergeCell ref="E27:E28"/>
    <mergeCell ref="E29:E30"/>
    <mergeCell ref="C10:D10"/>
    <mergeCell ref="C19:F19"/>
    <mergeCell ref="C3:L3"/>
    <mergeCell ref="C5:L5"/>
    <mergeCell ref="C7:D7"/>
    <mergeCell ref="E7:J7"/>
    <mergeCell ref="E25:E26"/>
    <mergeCell ref="D22:E22"/>
    <mergeCell ref="D23:F23"/>
    <mergeCell ref="D12:G12"/>
    <mergeCell ref="H12:K12"/>
  </mergeCells>
  <pageMargins left="0.7" right="0.7" top="0.75" bottom="0.75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Regras de Preenchimento</vt:lpstr>
      <vt:lpstr>Identificação</vt:lpstr>
      <vt:lpstr>Componente Formação, Graus e Ti</vt:lpstr>
      <vt:lpstr>Componente Técnico-Científica</vt:lpstr>
      <vt:lpstr>Componente Pedagógica</vt:lpstr>
      <vt:lpstr>Componente Profissional e Organ</vt:lpstr>
      <vt:lpstr>Pontuação Total</vt:lpstr>
      <vt:lpstr>'Componente Formação, Graus e Ti'!Área_de_Impressão</vt:lpstr>
      <vt:lpstr>'Componente Pedagógica'!Área_de_Impressão</vt:lpstr>
      <vt:lpstr>'Componente Profissional e Organ'!Área_de_Impressão</vt:lpstr>
      <vt:lpstr>'Componente Técnico-Científica'!Área_de_Impressão</vt:lpstr>
      <vt:lpstr>Identificação!Área_de_Impressão</vt:lpstr>
      <vt:lpstr>'Pontuação Total'!Área_de_Impressão</vt:lpstr>
      <vt:lpstr>'Regras de Preenchimento'!Área_de_Impressão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antunes</dc:creator>
  <cp:lastModifiedBy>Maria Inês de Almeida</cp:lastModifiedBy>
  <cp:lastPrinted>2024-07-11T08:52:51Z</cp:lastPrinted>
  <dcterms:created xsi:type="dcterms:W3CDTF">2022-01-21T12:45:58Z</dcterms:created>
  <dcterms:modified xsi:type="dcterms:W3CDTF">2024-08-26T08:45:46Z</dcterms:modified>
</cp:coreProperties>
</file>