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4\ESTeSC\PRPD-6-2024_Prof Adjunto_SaudeAmbi_1p\5.Publ. obrigat\"/>
    </mc:Choice>
  </mc:AlternateContent>
  <bookViews>
    <workbookView xWindow="0" yWindow="0" windowWidth="28800" windowHeight="12160"/>
  </bookViews>
  <sheets>
    <sheet name="Identificação" sheetId="2" r:id="rId1"/>
    <sheet name="Comp. Cient. Prof." sheetId="3" r:id="rId2"/>
    <sheet name="Comp. Pedagógica" sheetId="4" r:id="rId3"/>
    <sheet name="Outras componentes" sheetId="5" r:id="rId4"/>
    <sheet name="Pontuação final" sheetId="6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D2" i="3"/>
  <c r="D3" i="6" l="1"/>
  <c r="B1" i="6"/>
  <c r="J22" i="5"/>
  <c r="J23" i="5" s="1"/>
  <c r="K23" i="5" s="1"/>
  <c r="J19" i="5"/>
  <c r="J18" i="5"/>
  <c r="J17" i="5"/>
  <c r="J16" i="5"/>
  <c r="J15" i="5"/>
  <c r="J14" i="5"/>
  <c r="J13" i="5"/>
  <c r="J12" i="5"/>
  <c r="J11" i="5"/>
  <c r="C3" i="5"/>
  <c r="B1" i="5"/>
  <c r="I36" i="4"/>
  <c r="I35" i="4"/>
  <c r="I34" i="4"/>
  <c r="I33" i="4"/>
  <c r="I30" i="4"/>
  <c r="I29" i="4"/>
  <c r="I31" i="4" s="1"/>
  <c r="J31" i="4" s="1"/>
  <c r="I26" i="4"/>
  <c r="I25" i="4"/>
  <c r="I24" i="4"/>
  <c r="I23" i="4"/>
  <c r="I22" i="4"/>
  <c r="I19" i="4"/>
  <c r="I18" i="4"/>
  <c r="I17" i="4"/>
  <c r="I20" i="4" s="1"/>
  <c r="J20" i="4" s="1"/>
  <c r="I14" i="4"/>
  <c r="I13" i="4"/>
  <c r="I10" i="4"/>
  <c r="I11" i="4" s="1"/>
  <c r="B1" i="4"/>
  <c r="J44" i="3"/>
  <c r="J43" i="3"/>
  <c r="J42" i="3"/>
  <c r="J41" i="3"/>
  <c r="J38" i="3"/>
  <c r="J37" i="3"/>
  <c r="J35" i="3"/>
  <c r="J34" i="3"/>
  <c r="J31" i="3"/>
  <c r="J30" i="3"/>
  <c r="J27" i="3"/>
  <c r="J26" i="3"/>
  <c r="J24" i="3"/>
  <c r="J23" i="3"/>
  <c r="J21" i="3"/>
  <c r="J20" i="3"/>
  <c r="J18" i="3"/>
  <c r="J17" i="3"/>
  <c r="J15" i="3"/>
  <c r="J14" i="3"/>
  <c r="J11" i="3"/>
  <c r="J10" i="3"/>
  <c r="C1" i="3"/>
  <c r="J12" i="3" l="1"/>
  <c r="J22" i="3"/>
  <c r="J36" i="3"/>
  <c r="J45" i="3"/>
  <c r="K45" i="3" s="1"/>
  <c r="J32" i="3"/>
  <c r="K32" i="3" s="1"/>
  <c r="J20" i="5"/>
  <c r="K20" i="5" s="1"/>
  <c r="K24" i="5" s="1"/>
  <c r="E10" i="6" s="1"/>
  <c r="G10" i="6" s="1"/>
  <c r="I15" i="4"/>
  <c r="J15" i="4" s="1"/>
  <c r="I37" i="4"/>
  <c r="J37" i="4" s="1"/>
  <c r="I27" i="4"/>
  <c r="J27" i="4" s="1"/>
  <c r="J16" i="3"/>
  <c r="J13" i="3"/>
  <c r="J19" i="3"/>
  <c r="J33" i="3"/>
  <c r="J39" i="3" s="1"/>
  <c r="J25" i="3"/>
  <c r="I39" i="4"/>
  <c r="D9" i="6" s="1"/>
  <c r="K12" i="3"/>
  <c r="J11" i="4"/>
  <c r="J28" i="3" l="1"/>
  <c r="J24" i="5"/>
  <c r="D10" i="6" s="1"/>
  <c r="J39" i="4"/>
  <c r="E9" i="6" s="1"/>
  <c r="G9" i="6" s="1"/>
  <c r="K39" i="3"/>
  <c r="J47" i="3" l="1"/>
  <c r="D8" i="6" s="1"/>
  <c r="D11" i="6" s="1"/>
  <c r="K28" i="3"/>
  <c r="K47" i="3" s="1"/>
  <c r="E8" i="6" s="1"/>
  <c r="G8" i="6" s="1"/>
  <c r="G11" i="6" s="1"/>
</calcChain>
</file>

<file path=xl/sharedStrings.xml><?xml version="1.0" encoding="utf-8"?>
<sst xmlns="http://schemas.openxmlformats.org/spreadsheetml/2006/main" count="290" uniqueCount="195">
  <si>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</si>
  <si>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</si>
  <si>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</si>
  <si>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</si>
  <si>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</si>
  <si>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</si>
  <si>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</si>
  <si>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</si>
  <si>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</si>
  <si>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</si>
  <si>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</si>
  <si>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</si>
  <si>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Instituição </t>
  </si>
  <si>
    <t>Nome do Candidato:</t>
  </si>
  <si>
    <t>I. COMPONENTE TÉCNICO-CIENTÍFICA E PROFISSIONAL (Ponderação na Pontuação Final - 45%)</t>
  </si>
  <si>
    <t>Dimensão</t>
  </si>
  <si>
    <t>Item</t>
  </si>
  <si>
    <t>Elementos a valorizar</t>
  </si>
  <si>
    <t>Unidade</t>
  </si>
  <si>
    <t>Pontos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</si>
  <si>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</si>
  <si>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</si>
  <si>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</si>
  <si>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</si>
  <si>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</si>
  <si>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</si>
  <si>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</si>
  <si>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</si>
  <si>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</si>
  <si>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</si>
  <si>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</si>
  <si>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</si>
  <si>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</si>
  <si>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Máx.: 40 pontos</t>
  </si>
  <si>
    <t>1) Formação certificada, realizada no âmbito do Ensino Superior, considerada relevante para a área do concurso</t>
  </si>
  <si>
    <t>C1</t>
  </si>
  <si>
    <t>Detentor de licenciatura em Saúde Ambiental</t>
  </si>
  <si>
    <t>N/A</t>
  </si>
  <si>
    <t>C3</t>
  </si>
  <si>
    <t>Detentor de Grau de Mestre em Segurança e Saúde no trabalho</t>
  </si>
  <si>
    <t>Sub-total</t>
  </si>
  <si>
    <t>2) Produção Científica</t>
  </si>
  <si>
    <t>a) Publicação de artigos em revista científica</t>
  </si>
  <si>
    <t>Máx.: 35 pontos</t>
  </si>
  <si>
    <t>i) Artigo em revista indexada (SCOPUS/WEB of Science)</t>
  </si>
  <si>
    <t>Artigo</t>
  </si>
  <si>
    <t>C4</t>
  </si>
  <si>
    <t>ii) Artigo em revista não indexada</t>
  </si>
  <si>
    <t>b) Publicação em livro de resumos de encontro científico</t>
  </si>
  <si>
    <t>Máx.: 2,5 pontos</t>
  </si>
  <si>
    <t>C5</t>
  </si>
  <si>
    <t>i) livro de resumos indexado (SCOPUS/WEB of Science)</t>
  </si>
  <si>
    <t>Resumo</t>
  </si>
  <si>
    <t>C6</t>
  </si>
  <si>
    <t>ii) livro de resumos não indexado</t>
  </si>
  <si>
    <t>c) Apresentação oral em eventos técnico-científicos</t>
  </si>
  <si>
    <t>Máx.: 5 pontos</t>
  </si>
  <si>
    <t>C7</t>
  </si>
  <si>
    <t>i) Evento técnico-científico internacional ( Lingua inglesa)</t>
  </si>
  <si>
    <t>Apresentação</t>
  </si>
  <si>
    <t>C8</t>
  </si>
  <si>
    <t>ii) Evento técnico-científico nacional</t>
  </si>
  <si>
    <t>d) Apresentação Poster em evento técnico-científico</t>
  </si>
  <si>
    <t>C9</t>
  </si>
  <si>
    <t>i) Evento técnico-científico internacional</t>
  </si>
  <si>
    <t>Poster</t>
  </si>
  <si>
    <t>C10</t>
  </si>
  <si>
    <t>e) Métrica cientifica (Scopus)</t>
  </si>
  <si>
    <t>C11</t>
  </si>
  <si>
    <t>i) Indice h</t>
  </si>
  <si>
    <t>h</t>
  </si>
  <si>
    <t>C12</t>
  </si>
  <si>
    <t>ii) número de citações</t>
  </si>
  <si>
    <t>n.º</t>
  </si>
  <si>
    <t>Sub-Total</t>
  </si>
  <si>
    <t> 3) Prémios científicos, académicos e profissionais, e distinções de sociedades científicas ou de entidades públicas e privadas</t>
  </si>
  <si>
    <t>Máx.: 3 pontos</t>
  </si>
  <si>
    <t>i) Prémio ou distinção internacional</t>
  </si>
  <si>
    <t>Prémio</t>
  </si>
  <si>
    <t>ii) Prémio ou distinção nacional</t>
  </si>
  <si>
    <t>a) Participação na Comissão Organizadora ou na Comissão Científica de eventos técnico-científicos</t>
  </si>
  <si>
    <t>Máx.: 3,5 pontos</t>
  </si>
  <si>
    <t>C13</t>
  </si>
  <si>
    <t>Evento</t>
  </si>
  <si>
    <t>C14</t>
  </si>
  <si>
    <t>b) Moderação de sessão em evento técnico-científico</t>
  </si>
  <si>
    <t>Máx.: 0,5 pontos</t>
  </si>
  <si>
    <t>C15</t>
  </si>
  <si>
    <t>C16</t>
  </si>
  <si>
    <t>5) Coordenação/Edição e Revisão de publicações científicas</t>
  </si>
  <si>
    <t>C17</t>
  </si>
  <si>
    <t>i) Revisor de artigos científicos submetidos a revistas indexadas (SCOPUS/WEB of Science)</t>
  </si>
  <si>
    <t>C18</t>
  </si>
  <si>
    <t>ii) Revisor de artigos científicos submetidos a revistas não indexadas</t>
  </si>
  <si>
    <t>C19</t>
  </si>
  <si>
    <t>iii) Editor de revistas científicas indexadas (SCOPUS/WEB of Science)</t>
  </si>
  <si>
    <t>por revista</t>
  </si>
  <si>
    <t>C20</t>
  </si>
  <si>
    <t>iv) Editor de revistas científicas não indexadas</t>
  </si>
  <si>
    <t>Total  Componente Técnico - Científica  = &gt;</t>
  </si>
  <si>
    <t>II. COMPONENTE PEDAGÓGICA (Ponderação na Pontuação Final - 45%)</t>
  </si>
  <si>
    <t>1) Experiência profissional na docência</t>
  </si>
  <si>
    <t>Máx.: 25 pontos</t>
  </si>
  <si>
    <t>P1</t>
  </si>
  <si>
    <t>Por Semestre de docência no ensino superior na área a concurso</t>
  </si>
  <si>
    <t>Semestre</t>
  </si>
  <si>
    <t>2) Unidades curriculares lecionadas no ensino superior</t>
  </si>
  <si>
    <t>P2</t>
  </si>
  <si>
    <t>Cursos de Mestrado e Pós-graduações na área a concurso</t>
  </si>
  <si>
    <t>u.c./ano</t>
  </si>
  <si>
    <t>P3</t>
  </si>
  <si>
    <t>Cursos de Licenciatura na área a concurso</t>
  </si>
  <si>
    <t>3) Coordenação Pedagógica</t>
  </si>
  <si>
    <t>Máx.: 15 pontos</t>
  </si>
  <si>
    <t>P4</t>
  </si>
  <si>
    <t>Titulares de unidades curriculares de curso de Licenciatura na área a concurso</t>
  </si>
  <si>
    <t>P5</t>
  </si>
  <si>
    <t>Titulares de unidades curriculares de curso de Mestrado ou Pós-graduações na área a concurso</t>
  </si>
  <si>
    <t>P6</t>
  </si>
  <si>
    <t>Supervisão e orientação de Ensino Clínico e Estágios curriculares na área a concurso</t>
  </si>
  <si>
    <t>4) Atividades de Extensão Pedagógica</t>
  </si>
  <si>
    <t>Máx.: 7 pontos</t>
  </si>
  <si>
    <t>P7</t>
  </si>
  <si>
    <t>Lecionação de seminários e cursos de formação na área a concurso</t>
  </si>
  <si>
    <t>ação</t>
  </si>
  <si>
    <t>P8</t>
  </si>
  <si>
    <t>Atividade de acompanhamento de alunos internacionais em programas de mobilidade, comprovada pela IES</t>
  </si>
  <si>
    <t>por ano letivo</t>
  </si>
  <si>
    <t>P9</t>
  </si>
  <si>
    <t>Participação em grupos ou comissões desde que nomeados pelos órgãos competentes da IES</t>
  </si>
  <si>
    <t>P10</t>
  </si>
  <si>
    <t>Membro de comissões que proponham criação/restruturação de novos ciclos de estudo, incluindo pós-graduações</t>
  </si>
  <si>
    <t>P11</t>
  </si>
  <si>
    <t>Participação em Programas de Mobilidade de Ensino, devidamente aprovadas pela IES</t>
  </si>
  <si>
    <t>por mobilidade</t>
  </si>
  <si>
    <t>5) Orientação de teses, dissertações e trabalhos de fim de curso conducente a Grau Académico.</t>
  </si>
  <si>
    <t>Máx.: 10 pontos</t>
  </si>
  <si>
    <t>P12</t>
  </si>
  <si>
    <t>Orientação/coorientação de dissertação/projeto/relatório de estágio de mestrado/Doutoramento (concluída)</t>
  </si>
  <si>
    <t>por dissertação / projecto / relatório</t>
  </si>
  <si>
    <t>P13</t>
  </si>
  <si>
    <t>Orientação/coorientação de trabalho de investigação aplicada em licenciatura (concluída)</t>
  </si>
  <si>
    <t>por trabalho de investigação aplicada</t>
  </si>
  <si>
    <t>6) Participação em Júris  de provas para obtenção de Grau académico e título de Especialista</t>
  </si>
  <si>
    <t>P14</t>
  </si>
  <si>
    <t>Júri de Provas públicas de doutoramento</t>
  </si>
  <si>
    <t>por cada júri</t>
  </si>
  <si>
    <t>P15</t>
  </si>
  <si>
    <t>Membro de júri de provas públicas de mestrado por convite</t>
  </si>
  <si>
    <t>P16</t>
  </si>
  <si>
    <t>Presidente de júri de provas públicas de mestrado</t>
  </si>
  <si>
    <t>P17</t>
  </si>
  <si>
    <t>Membro de Júri para atribuição do título de especialista</t>
  </si>
  <si>
    <t>Total  Componente Pedagógica  = &gt;</t>
  </si>
  <si>
    <t>Outras componentes</t>
  </si>
  <si>
    <t>III. OUTRAS COMPONENTES (Ponderação na Pontuação Final - 10%)</t>
  </si>
  <si>
    <t xml:space="preserve">1) Desempenho de cargos e funções em órgãos de gestão em instituições do ensino superior </t>
  </si>
  <si>
    <t>Máx: 40 pontos</t>
  </si>
  <si>
    <t>O1</t>
  </si>
  <si>
    <t>Presidente, Vice-Presidente, Diretor, Subdiretor de unidade orgânica/IES</t>
  </si>
  <si>
    <t>O2</t>
  </si>
  <si>
    <t>Presidente de órgãos de gestão (CE, CTC/CC, CP)</t>
  </si>
  <si>
    <t>O3</t>
  </si>
  <si>
    <t>Vice-presidente e secretário de órgãos de gestão (CE, CTC/CC, CP)</t>
  </si>
  <si>
    <t>O4</t>
  </si>
  <si>
    <t>Presidente de Comissão Científica</t>
  </si>
  <si>
    <t>O5</t>
  </si>
  <si>
    <t>Diretor de Departamento</t>
  </si>
  <si>
    <t>O6</t>
  </si>
  <si>
    <t>Coordenador de Mestrado</t>
  </si>
  <si>
    <t>O7</t>
  </si>
  <si>
    <t>Coordenador de cursos pós-graduados</t>
  </si>
  <si>
    <t>O8</t>
  </si>
  <si>
    <t>Membros de órgãos de gestão (CE, CTC/CC, CP, C Geral, C Gestão)</t>
  </si>
  <si>
    <t>O9</t>
  </si>
  <si>
    <t>Coordenador de Relações Internacionais</t>
  </si>
  <si>
    <t>2) Experiência profissional e/ou de investigação na área disciplinar do concurso</t>
  </si>
  <si>
    <t>Máx.: 60 pontos</t>
  </si>
  <si>
    <t>O10</t>
  </si>
  <si>
    <t>Experiência na área a concurso</t>
  </si>
  <si>
    <t>ano</t>
  </si>
  <si>
    <t>Total  outras componentes = &gt;</t>
  </si>
  <si>
    <t>Pontuação Total</t>
  </si>
  <si>
    <t xml:space="preserve">Pontuação a Considerar </t>
  </si>
  <si>
    <t>Fator de ponderação</t>
  </si>
  <si>
    <t>Pontuação Ponderada</t>
  </si>
  <si>
    <t>Componente Técnico-Científica e Profissional</t>
  </si>
  <si>
    <t>Componente Pedagógica</t>
  </si>
  <si>
    <t>Pontuação Final</t>
  </si>
  <si>
    <t>Em caso de empate serão utilizados, sucessivamente, os seguintes critérios de desempate:</t>
  </si>
  <si>
    <t>FORMULÁRIO DE CANDIDATURA AO CONCURSO DE RECRUTAMENTO DE UM PROFESSOR ADJUNTO
PARA A ÁREA DISCIPLINAR DE SAÚDE AMBIENTAL</t>
  </si>
  <si>
    <r>
      <t>1.</t>
    </r>
    <r>
      <rPr>
        <sz val="10"/>
        <rFont val="Times New Roman"/>
        <family val="1"/>
      </rPr>
      <t xml:space="preserve">      </t>
    </r>
    <r>
      <rPr>
        <sz val="10"/>
        <rFont val="Calibri"/>
        <family val="2"/>
      </rPr>
      <t>Ter mais tempo de serviço docente na àrea da saúde ambiental e ocupacional</t>
    </r>
  </si>
  <si>
    <r>
      <t>2.</t>
    </r>
    <r>
      <rPr>
        <sz val="10"/>
        <rFont val="Times New Roman"/>
        <family val="1"/>
      </rPr>
      <t xml:space="preserve">      </t>
    </r>
    <r>
      <rPr>
        <sz val="10"/>
        <rFont val="Calibri"/>
        <family val="2"/>
      </rPr>
      <t>Ter concluído o título de especialista há mais tempo;</t>
    </r>
  </si>
  <si>
    <r>
      <t>3.</t>
    </r>
    <r>
      <rPr>
        <sz val="10"/>
        <rFont val="Times New Roman"/>
        <family val="1"/>
      </rPr>
      <t xml:space="preserve">      </t>
    </r>
    <r>
      <rPr>
        <sz val="10"/>
        <rFont val="Calibri"/>
        <family val="2"/>
      </rPr>
      <t>Ter concluído o grau de Doutor há mais tempo;</t>
    </r>
  </si>
  <si>
    <t>Pontuação a ser validada pelo Júri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</si>
</sst>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\)"/>
  </numFmts>
  <fonts count="17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1"/>
      <name val="Calibri"/>
      <family val="2"/>
    </font>
    <font>
      <sz val="8"/>
      <color indexed="8"/>
      <name val="Calibri"/>
      <family val="2"/>
    </font>
    <font>
      <b/>
      <i/>
      <sz val="11"/>
      <color indexed="8"/>
      <name val="Arial Narrow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13"/>
      <name val="Calibri"/>
      <family val="2"/>
    </font>
    <font>
      <sz val="10"/>
      <name val="Calibri"/>
      <family val="2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73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2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2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ck">
        <color indexed="8"/>
      </right>
      <top/>
      <bottom style="thin">
        <color indexed="1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medium">
        <color indexed="8"/>
      </top>
      <bottom style="thin">
        <color indexed="12"/>
      </bottom>
      <diagonal/>
    </border>
    <border>
      <left/>
      <right style="thick">
        <color indexed="8"/>
      </right>
      <top style="medium">
        <color indexed="8"/>
      </top>
      <bottom style="thin">
        <color indexed="12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63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49" fontId="0" fillId="2" borderId="5" xfId="0" applyNumberFormat="1" applyFill="1" applyBorder="1" applyAlignment="1">
      <alignment horizontal="right" vertical="center"/>
    </xf>
    <xf numFmtId="0" fontId="0" fillId="0" borderId="10" xfId="0" applyBorder="1"/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2" borderId="5" xfId="0" applyFill="1" applyBorder="1" applyAlignment="1">
      <alignment horizontal="right" vertical="center"/>
    </xf>
    <xf numFmtId="0" fontId="0" fillId="0" borderId="11" xfId="0" applyBorder="1" applyAlignment="1">
      <alignment horizontal="right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49" fontId="5" fillId="3" borderId="12" xfId="0" applyNumberFormat="1" applyFont="1" applyFill="1" applyBorder="1" applyAlignment="1">
      <alignment horizontal="right"/>
    </xf>
    <xf numFmtId="0" fontId="0" fillId="0" borderId="12" xfId="0" applyBorder="1"/>
    <xf numFmtId="49" fontId="6" fillId="0" borderId="5" xfId="0" applyNumberFormat="1" applyFont="1" applyBorder="1" applyAlignment="1">
      <alignment horizontal="right"/>
    </xf>
    <xf numFmtId="0" fontId="0" fillId="0" borderId="14" xfId="0" applyBorder="1"/>
    <xf numFmtId="49" fontId="0" fillId="0" borderId="15" xfId="0" applyNumberFormat="1" applyBorder="1" applyAlignment="1">
      <alignment horizontal="right"/>
    </xf>
    <xf numFmtId="0" fontId="0" fillId="0" borderId="16" xfId="0" applyBorder="1"/>
    <xf numFmtId="0" fontId="0" fillId="2" borderId="17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8" xfId="0" applyFill="1" applyBorder="1"/>
    <xf numFmtId="0" fontId="0" fillId="2" borderId="5" xfId="0" applyFill="1" applyBorder="1"/>
    <xf numFmtId="0" fontId="0" fillId="2" borderId="5" xfId="0" applyFill="1" applyBorder="1" applyAlignment="1">
      <alignment vertical="center" wrapText="1"/>
    </xf>
    <xf numFmtId="0" fontId="0" fillId="2" borderId="6" xfId="0" applyFill="1" applyBorder="1"/>
    <xf numFmtId="0" fontId="0" fillId="2" borderId="19" xfId="0" applyFill="1" applyBorder="1"/>
    <xf numFmtId="0" fontId="0" fillId="2" borderId="4" xfId="0" applyFill="1" applyBorder="1" applyAlignment="1">
      <alignment vertical="center" wrapText="1"/>
    </xf>
    <xf numFmtId="0" fontId="0" fillId="2" borderId="20" xfId="0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2" fontId="0" fillId="2" borderId="20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 wrapText="1"/>
    </xf>
    <xf numFmtId="49" fontId="8" fillId="2" borderId="4" xfId="0" applyNumberFormat="1" applyFont="1" applyFill="1" applyBorder="1"/>
    <xf numFmtId="164" fontId="8" fillId="2" borderId="5" xfId="0" applyNumberFormat="1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/>
    </xf>
    <xf numFmtId="164" fontId="8" fillId="2" borderId="19" xfId="0" applyNumberFormat="1" applyFont="1" applyFill="1" applyBorder="1" applyAlignment="1">
      <alignment horizontal="left" vertical="center" wrapText="1"/>
    </xf>
    <xf numFmtId="2" fontId="9" fillId="2" borderId="19" xfId="0" applyNumberFormat="1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1" xfId="0" applyFill="1" applyBorder="1"/>
    <xf numFmtId="49" fontId="10" fillId="3" borderId="12" xfId="0" applyNumberFormat="1" applyFont="1" applyFill="1" applyBorder="1" applyAlignment="1">
      <alignment horizontal="center" vertical="center" wrapText="1"/>
    </xf>
    <xf numFmtId="49" fontId="10" fillId="3" borderId="29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30" xfId="0" applyNumberFormat="1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0" fillId="2" borderId="4" xfId="0" applyFill="1" applyBorder="1"/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>
      <alignment vertical="center" wrapText="1"/>
    </xf>
    <xf numFmtId="0" fontId="0" fillId="2" borderId="30" xfId="0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>
      <alignment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2" fontId="6" fillId="2" borderId="12" xfId="0" applyNumberFormat="1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4" borderId="12" xfId="0" applyFill="1" applyBorder="1" applyAlignment="1">
      <alignment vertical="center" wrapText="1"/>
    </xf>
    <xf numFmtId="2" fontId="6" fillId="4" borderId="12" xfId="0" applyNumberFormat="1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49" fontId="12" fillId="4" borderId="35" xfId="0" applyNumberFormat="1" applyFont="1" applyFill="1" applyBorder="1" applyAlignment="1">
      <alignment vertical="center" wrapText="1"/>
    </xf>
    <xf numFmtId="0" fontId="10" fillId="5" borderId="36" xfId="0" applyFont="1" applyFill="1" applyBorder="1" applyAlignment="1">
      <alignment vertical="center" wrapText="1"/>
    </xf>
    <xf numFmtId="2" fontId="6" fillId="5" borderId="36" xfId="0" applyNumberFormat="1" applyFont="1" applyFill="1" applyBorder="1" applyAlignment="1">
      <alignment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left" vertical="center" wrapText="1"/>
    </xf>
    <xf numFmtId="2" fontId="0" fillId="2" borderId="20" xfId="0" applyNumberFormat="1" applyFill="1" applyBorder="1" applyAlignment="1">
      <alignment vertical="center" wrapText="1"/>
    </xf>
    <xf numFmtId="0" fontId="0" fillId="2" borderId="38" xfId="0" applyFill="1" applyBorder="1" applyAlignment="1">
      <alignment horizontal="center" vertical="center" wrapText="1"/>
    </xf>
    <xf numFmtId="0" fontId="6" fillId="2" borderId="38" xfId="0" applyFont="1" applyFill="1" applyBorder="1" applyAlignment="1">
      <alignment vertical="center" wrapText="1"/>
    </xf>
    <xf numFmtId="0" fontId="0" fillId="2" borderId="38" xfId="0" applyFill="1" applyBorder="1" applyAlignment="1">
      <alignment vertical="center"/>
    </xf>
    <xf numFmtId="0" fontId="0" fillId="2" borderId="39" xfId="0" applyFill="1" applyBorder="1" applyAlignment="1">
      <alignment vertical="center" wrapText="1"/>
    </xf>
    <xf numFmtId="0" fontId="0" fillId="2" borderId="4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5" xfId="0" applyFill="1" applyBorder="1" applyAlignment="1">
      <alignment vertical="center" wrapText="1"/>
    </xf>
    <xf numFmtId="0" fontId="0" fillId="2" borderId="15" xfId="0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center" vertical="center"/>
    </xf>
    <xf numFmtId="2" fontId="6" fillId="2" borderId="43" xfId="0" applyNumberFormat="1" applyFont="1" applyFill="1" applyBorder="1" applyAlignment="1">
      <alignment horizontal="right" vertical="center"/>
    </xf>
    <xf numFmtId="2" fontId="6" fillId="4" borderId="44" xfId="0" applyNumberFormat="1" applyFont="1" applyFill="1" applyBorder="1" applyAlignment="1">
      <alignment horizontal="right" vertical="center"/>
    </xf>
    <xf numFmtId="2" fontId="0" fillId="2" borderId="45" xfId="0" applyNumberFormat="1" applyFill="1" applyBorder="1" applyAlignment="1">
      <alignment vertical="center"/>
    </xf>
    <xf numFmtId="0" fontId="0" fillId="2" borderId="1" xfId="0" applyFill="1" applyBorder="1"/>
    <xf numFmtId="49" fontId="8" fillId="2" borderId="5" xfId="0" applyNumberFormat="1" applyFont="1" applyFill="1" applyBorder="1"/>
    <xf numFmtId="0" fontId="8" fillId="2" borderId="5" xfId="0" applyFont="1" applyFill="1" applyBorder="1" applyAlignment="1">
      <alignment horizontal="right"/>
    </xf>
    <xf numFmtId="49" fontId="10" fillId="3" borderId="48" xfId="0" applyNumberFormat="1" applyFont="1" applyFill="1" applyBorder="1" applyAlignment="1">
      <alignment horizontal="center" vertical="center" wrapText="1"/>
    </xf>
    <xf numFmtId="0" fontId="0" fillId="2" borderId="49" xfId="0" applyFill="1" applyBorder="1"/>
    <xf numFmtId="0" fontId="0" fillId="3" borderId="30" xfId="0" applyFill="1" applyBorder="1"/>
    <xf numFmtId="49" fontId="10" fillId="3" borderId="30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2" borderId="30" xfId="0" applyFill="1" applyBorder="1"/>
    <xf numFmtId="49" fontId="11" fillId="2" borderId="12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vertical="center"/>
    </xf>
    <xf numFmtId="0" fontId="11" fillId="2" borderId="12" xfId="0" applyNumberFormat="1" applyFont="1" applyFill="1" applyBorder="1" applyAlignment="1">
      <alignment horizontal="center" vertical="center"/>
    </xf>
    <xf numFmtId="0" fontId="0" fillId="2" borderId="12" xfId="0" applyNumberFormat="1" applyFill="1" applyBorder="1"/>
    <xf numFmtId="49" fontId="12" fillId="4" borderId="29" xfId="0" applyNumberFormat="1" applyFont="1" applyFill="1" applyBorder="1" applyAlignment="1">
      <alignment horizontal="left" vertical="center"/>
    </xf>
    <xf numFmtId="0" fontId="0" fillId="4" borderId="12" xfId="0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0" fillId="4" borderId="12" xfId="0" applyFill="1" applyBorder="1" applyAlignment="1">
      <alignment horizontal="center"/>
    </xf>
    <xf numFmtId="0" fontId="0" fillId="4" borderId="12" xfId="0" applyNumberFormat="1" applyFill="1" applyBorder="1"/>
    <xf numFmtId="0" fontId="0" fillId="4" borderId="30" xfId="0" applyFill="1" applyBorder="1"/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vertical="center"/>
    </xf>
    <xf numFmtId="49" fontId="12" fillId="4" borderId="29" xfId="0" applyNumberFormat="1" applyFont="1" applyFill="1" applyBorder="1" applyAlignment="1">
      <alignment horizontal="left" vertical="center" wrapText="1"/>
    </xf>
    <xf numFmtId="0" fontId="0" fillId="4" borderId="36" xfId="0" applyFill="1" applyBorder="1" applyAlignment="1">
      <alignment vertical="center" wrapText="1"/>
    </xf>
    <xf numFmtId="0" fontId="12" fillId="4" borderId="36" xfId="0" applyFont="1" applyFill="1" applyBorder="1" applyAlignment="1">
      <alignment vertical="center" wrapText="1"/>
    </xf>
    <xf numFmtId="0" fontId="0" fillId="4" borderId="36" xfId="0" applyFill="1" applyBorder="1"/>
    <xf numFmtId="0" fontId="0" fillId="4" borderId="37" xfId="0" applyFill="1" applyBorder="1"/>
    <xf numFmtId="0" fontId="0" fillId="2" borderId="20" xfId="0" applyFill="1" applyBorder="1"/>
    <xf numFmtId="0" fontId="0" fillId="2" borderId="50" xfId="0" applyFill="1" applyBorder="1"/>
    <xf numFmtId="49" fontId="2" fillId="2" borderId="51" xfId="0" applyNumberFormat="1" applyFont="1" applyFill="1" applyBorder="1" applyAlignment="1">
      <alignment horizontal="right" vertical="center" wrapText="1"/>
    </xf>
    <xf numFmtId="2" fontId="6" fillId="2" borderId="52" xfId="0" applyNumberFormat="1" applyFont="1" applyFill="1" applyBorder="1" applyAlignment="1">
      <alignment horizontal="right" vertical="center"/>
    </xf>
    <xf numFmtId="2" fontId="6" fillId="4" borderId="52" xfId="0" applyNumberFormat="1" applyFont="1" applyFill="1" applyBorder="1" applyAlignment="1">
      <alignment horizontal="right" vertical="center"/>
    </xf>
    <xf numFmtId="0" fontId="0" fillId="2" borderId="53" xfId="0" applyFill="1" applyBorder="1"/>
    <xf numFmtId="0" fontId="0" fillId="2" borderId="54" xfId="0" applyFill="1" applyBorder="1" applyAlignment="1">
      <alignment horizontal="center" vertical="center"/>
    </xf>
    <xf numFmtId="0" fontId="0" fillId="0" borderId="19" xfId="0" applyBorder="1"/>
    <xf numFmtId="49" fontId="8" fillId="0" borderId="5" xfId="0" applyNumberFormat="1" applyFont="1" applyBorder="1"/>
    <xf numFmtId="0" fontId="8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1" xfId="0" applyBorder="1"/>
    <xf numFmtId="49" fontId="10" fillId="3" borderId="48" xfId="0" applyNumberFormat="1" applyFont="1" applyFill="1" applyBorder="1" applyAlignment="1">
      <alignment vertical="center" wrapText="1"/>
    </xf>
    <xf numFmtId="49" fontId="10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top" wrapText="1"/>
    </xf>
    <xf numFmtId="0" fontId="0" fillId="0" borderId="22" xfId="0" applyBorder="1"/>
    <xf numFmtId="2" fontId="11" fillId="2" borderId="12" xfId="0" applyNumberFormat="1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2" fontId="11" fillId="4" borderId="12" xfId="0" applyNumberFormat="1" applyFont="1" applyFill="1" applyBorder="1" applyAlignment="1">
      <alignment horizontal="right" vertical="center" wrapText="1"/>
    </xf>
    <xf numFmtId="2" fontId="0" fillId="4" borderId="12" xfId="0" applyNumberFormat="1" applyFill="1" applyBorder="1"/>
    <xf numFmtId="0" fontId="11" fillId="4" borderId="30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0" fontId="11" fillId="4" borderId="36" xfId="0" applyFont="1" applyFill="1" applyBorder="1" applyAlignment="1">
      <alignment horizontal="center" vertical="top" wrapText="1"/>
    </xf>
    <xf numFmtId="2" fontId="0" fillId="4" borderId="36" xfId="0" applyNumberFormat="1" applyFill="1" applyBorder="1"/>
    <xf numFmtId="0" fontId="11" fillId="4" borderId="37" xfId="0" applyFont="1" applyFill="1" applyBorder="1"/>
    <xf numFmtId="0" fontId="0" fillId="0" borderId="15" xfId="0" applyBorder="1"/>
    <xf numFmtId="0" fontId="0" fillId="0" borderId="55" xfId="0" applyBorder="1"/>
    <xf numFmtId="0" fontId="6" fillId="0" borderId="57" xfId="0" applyFont="1" applyBorder="1" applyAlignment="1">
      <alignment horizontal="center"/>
    </xf>
    <xf numFmtId="2" fontId="6" fillId="0" borderId="58" xfId="0" applyNumberFormat="1" applyFont="1" applyBorder="1" applyAlignment="1">
      <alignment horizontal="right"/>
    </xf>
    <xf numFmtId="2" fontId="6" fillId="6" borderId="59" xfId="0" applyNumberFormat="1" applyFont="1" applyFill="1" applyBorder="1" applyAlignment="1">
      <alignment vertical="center" wrapText="1"/>
    </xf>
    <xf numFmtId="2" fontId="14" fillId="0" borderId="60" xfId="0" applyNumberFormat="1" applyFont="1" applyBorder="1"/>
    <xf numFmtId="0" fontId="2" fillId="2" borderId="2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top" wrapText="1"/>
    </xf>
    <xf numFmtId="0" fontId="0" fillId="0" borderId="20" xfId="0" applyBorder="1"/>
    <xf numFmtId="0" fontId="0" fillId="0" borderId="61" xfId="0" applyBorder="1"/>
    <xf numFmtId="0" fontId="1" fillId="2" borderId="62" xfId="0" applyFont="1" applyFill="1" applyBorder="1" applyAlignment="1">
      <alignment vertical="center"/>
    </xf>
    <xf numFmtId="49" fontId="2" fillId="5" borderId="12" xfId="0" applyNumberFormat="1" applyFont="1" applyFill="1" applyBorder="1" applyAlignment="1">
      <alignment horizontal="center" vertical="center" wrapText="1"/>
    </xf>
    <xf numFmtId="49" fontId="2" fillId="5" borderId="63" xfId="0" applyNumberFormat="1" applyFont="1" applyFill="1" applyBorder="1" applyAlignment="1">
      <alignment horizontal="center" vertical="center" wrapText="1"/>
    </xf>
    <xf numFmtId="49" fontId="2" fillId="5" borderId="64" xfId="0" applyNumberFormat="1" applyFont="1" applyFill="1" applyBorder="1" applyAlignment="1">
      <alignment horizontal="center" vertical="center" wrapText="1"/>
    </xf>
    <xf numFmtId="0" fontId="0" fillId="0" borderId="65" xfId="0" applyBorder="1"/>
    <xf numFmtId="49" fontId="2" fillId="0" borderId="12" xfId="0" applyNumberFormat="1" applyFont="1" applyBorder="1"/>
    <xf numFmtId="2" fontId="1" fillId="2" borderId="12" xfId="0" applyNumberFormat="1" applyFont="1" applyFill="1" applyBorder="1" applyAlignment="1">
      <alignment horizontal="center" vertical="center"/>
    </xf>
    <xf numFmtId="2" fontId="1" fillId="2" borderId="63" xfId="0" applyNumberFormat="1" applyFont="1" applyFill="1" applyBorder="1" applyAlignment="1">
      <alignment horizontal="center" vertical="center"/>
    </xf>
    <xf numFmtId="2" fontId="1" fillId="2" borderId="66" xfId="0" applyNumberFormat="1" applyFont="1" applyFill="1" applyBorder="1" applyAlignment="1">
      <alignment horizontal="center" vertical="center"/>
    </xf>
    <xf numFmtId="49" fontId="2" fillId="0" borderId="36" xfId="0" applyNumberFormat="1" applyFont="1" applyBorder="1"/>
    <xf numFmtId="2" fontId="1" fillId="2" borderId="36" xfId="0" applyNumberFormat="1" applyFont="1" applyFill="1" applyBorder="1" applyAlignment="1">
      <alignment horizontal="center" vertical="center"/>
    </xf>
    <xf numFmtId="2" fontId="1" fillId="2" borderId="67" xfId="0" applyNumberFormat="1" applyFont="1" applyFill="1" applyBorder="1" applyAlignment="1">
      <alignment horizontal="center" vertical="center"/>
    </xf>
    <xf numFmtId="2" fontId="1" fillId="2" borderId="68" xfId="0" applyNumberFormat="1" applyFont="1" applyFill="1" applyBorder="1" applyAlignment="1">
      <alignment horizontal="center" vertical="center"/>
    </xf>
    <xf numFmtId="49" fontId="2" fillId="0" borderId="69" xfId="0" applyNumberFormat="1" applyFont="1" applyBorder="1"/>
    <xf numFmtId="2" fontId="2" fillId="2" borderId="70" xfId="0" applyNumberFormat="1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vertical="center"/>
    </xf>
    <xf numFmtId="0" fontId="2" fillId="5" borderId="71" xfId="0" applyFont="1" applyFill="1" applyBorder="1" applyAlignment="1">
      <alignment vertical="center"/>
    </xf>
    <xf numFmtId="2" fontId="2" fillId="2" borderId="72" xfId="0" applyNumberFormat="1" applyFont="1" applyFill="1" applyBorder="1" applyAlignment="1">
      <alignment horizontal="center" vertical="center"/>
    </xf>
    <xf numFmtId="0" fontId="0" fillId="0" borderId="49" xfId="0" applyBorder="1"/>
    <xf numFmtId="0" fontId="1" fillId="2" borderId="5" xfId="0" applyFont="1" applyFill="1" applyBorder="1" applyAlignment="1">
      <alignment horizontal="justify" vertical="center"/>
    </xf>
    <xf numFmtId="0" fontId="11" fillId="0" borderId="15" xfId="0" applyFont="1" applyBorder="1"/>
    <xf numFmtId="0" fontId="0" fillId="0" borderId="54" xfId="0" applyBorder="1"/>
    <xf numFmtId="49" fontId="6" fillId="2" borderId="4" xfId="0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vertical="center" wrapText="1"/>
    </xf>
    <xf numFmtId="0" fontId="0" fillId="2" borderId="19" xfId="0" applyFill="1" applyBorder="1" applyAlignment="1"/>
    <xf numFmtId="49" fontId="15" fillId="0" borderId="5" xfId="0" applyNumberFormat="1" applyFont="1" applyBorder="1"/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1" fontId="11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vertical="center" wrapText="1"/>
    </xf>
    <xf numFmtId="0" fontId="10" fillId="5" borderId="36" xfId="0" applyFont="1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49" fontId="10" fillId="2" borderId="33" xfId="0" applyNumberFormat="1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49" fontId="10" fillId="2" borderId="31" xfId="0" applyNumberFormat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49" fontId="10" fillId="2" borderId="33" xfId="0" applyNumberFormat="1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41" xfId="0" applyFont="1" applyFill="1" applyBorder="1" applyAlignment="1">
      <alignment horizontal="right" vertical="center" wrapText="1"/>
    </xf>
    <xf numFmtId="49" fontId="10" fillId="3" borderId="31" xfId="0" applyNumberFormat="1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49" fontId="10" fillId="3" borderId="24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49" fontId="10" fillId="3" borderId="25" xfId="0" applyNumberFormat="1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49" fontId="10" fillId="3" borderId="47" xfId="0" applyNumberFormat="1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49" fontId="10" fillId="3" borderId="23" xfId="0" applyNumberFormat="1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49" fontId="10" fillId="2" borderId="31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49" fontId="10" fillId="3" borderId="47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49" fontId="10" fillId="3" borderId="46" xfId="0" applyNumberFormat="1" applyFont="1" applyFill="1" applyBorder="1" applyAlignment="1">
      <alignment vertical="center" wrapText="1"/>
    </xf>
    <xf numFmtId="0" fontId="10" fillId="3" borderId="29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49" fontId="10" fillId="2" borderId="33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49" fontId="2" fillId="2" borderId="55" xfId="0" applyNumberFormat="1" applyFont="1" applyFill="1" applyBorder="1" applyAlignment="1">
      <alignment horizontal="right" vertical="center" wrapText="1"/>
    </xf>
    <xf numFmtId="0" fontId="0" fillId="0" borderId="55" xfId="0" applyBorder="1"/>
    <xf numFmtId="0" fontId="0" fillId="0" borderId="56" xfId="0" applyBorder="1"/>
    <xf numFmtId="0" fontId="7" fillId="2" borderId="5" xfId="0" applyFont="1" applyFill="1" applyBorder="1" applyAlignment="1">
      <alignment vertical="center" wrapText="1"/>
    </xf>
    <xf numFmtId="0" fontId="7" fillId="2" borderId="19" xfId="0" applyNumberFormat="1" applyFont="1" applyFill="1" applyBorder="1" applyAlignment="1">
      <alignment horizontal="left" vertical="center" wrapText="1"/>
    </xf>
    <xf numFmtId="0" fontId="0" fillId="0" borderId="19" xfId="0" applyBorder="1"/>
    <xf numFmtId="49" fontId="10" fillId="3" borderId="46" xfId="0" applyNumberFormat="1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0" fillId="0" borderId="7" xfId="0" applyBorder="1" applyProtection="1">
      <protection locked="0"/>
    </xf>
    <xf numFmtId="49" fontId="0" fillId="0" borderId="9" xfId="0" applyNumberFormat="1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3" fillId="0" borderId="9" xfId="0" applyFont="1" applyBorder="1" applyProtection="1"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F2F2F2"/>
      <rgbColor rgb="FFA5A5A5"/>
      <rgbColor rgb="FFC0C0C0"/>
      <rgbColor rgb="FFBFBFBF"/>
      <rgbColor rgb="FFB15D24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838200</xdr:colOff>
      <xdr:row>7</xdr:row>
      <xdr:rowOff>0</xdr:rowOff>
    </xdr:to>
    <xdr:grpSp>
      <xdr:nvGrpSp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0" y="0"/>
          <a:ext cx="1498600" cy="1485900"/>
          <a:chOff x="0" y="0"/>
          <a:chExt cx="1562100" cy="1529881"/>
        </a:xfrm>
      </xdr:grpSpPr>
      <xdr:sp macro="" textlink="">
        <xdr:nvSpPr>
          <xdr:cNvPr id="2" name="Retângulo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0" y="0"/>
            <a:ext cx="1562100" cy="1529882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3" name="image1.png" descr="image1.png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562100" cy="1529882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141111</xdr:colOff>
      <xdr:row>0</xdr:row>
      <xdr:rowOff>70555</xdr:rowOff>
    </xdr:from>
    <xdr:to>
      <xdr:col>1</xdr:col>
      <xdr:colOff>599721</xdr:colOff>
      <xdr:row>3</xdr:row>
      <xdr:rowOff>105833</xdr:rowOff>
    </xdr:to>
    <xdr:grpSp>
      <xdr:nvGrpSpPr>
        <xdr:cNvPr id="8" name="Imagem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141111" y="70555"/>
          <a:ext cx="1065388" cy="1086556"/>
          <a:chOff x="0" y="0"/>
          <a:chExt cx="11448907" cy="1383030"/>
        </a:xfrm>
      </xdr:grpSpPr>
      <xdr:sp macro="" textlink="">
        <xdr:nvSpPr>
          <xdr:cNvPr id="6" name="Retângul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0" y="0"/>
            <a:ext cx="11448908" cy="1383031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7" name="image2.png" descr="image2.png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1448908" cy="1383031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1314450</xdr:colOff>
      <xdr:row>3</xdr:row>
      <xdr:rowOff>196850</xdr:rowOff>
    </xdr:to>
    <xdr:grpSp>
      <xdr:nvGrpSpPr>
        <xdr:cNvPr id="12" name="Imagem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0" y="0"/>
          <a:ext cx="1073150" cy="1184628"/>
          <a:chOff x="0" y="0"/>
          <a:chExt cx="1887642" cy="1796706"/>
        </a:xfrm>
      </xdr:grpSpPr>
      <xdr:sp macro="" textlink="">
        <xdr:nvSpPr>
          <xdr:cNvPr id="10" name="Retângulo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0" y="0"/>
            <a:ext cx="1887643" cy="1796707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1" name="image3.png" descr="image3.png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887643" cy="1796707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1759</xdr:colOff>
      <xdr:row>5</xdr:row>
      <xdr:rowOff>174625</xdr:rowOff>
    </xdr:to>
    <xdr:grpSp>
      <xdr:nvGrpSpPr>
        <xdr:cNvPr id="16" name="Imagem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0" y="0"/>
          <a:ext cx="1271759" cy="1336675"/>
          <a:chOff x="0" y="0"/>
          <a:chExt cx="1411459" cy="1343025"/>
        </a:xfrm>
      </xdr:grpSpPr>
      <xdr:sp macro="" textlink="">
        <xdr:nvSpPr>
          <xdr:cNvPr id="14" name="Retângulo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0" y="0"/>
            <a:ext cx="1411460" cy="134302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5" name="image4.png" descr="image4.png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411460" cy="134302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59293</xdr:colOff>
      <xdr:row>6</xdr:row>
      <xdr:rowOff>436879</xdr:rowOff>
    </xdr:to>
    <xdr:grpSp>
      <xdr:nvGrpSpPr>
        <xdr:cNvPr id="20" name="Imagem 3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0" y="0"/>
          <a:ext cx="1830943" cy="1865629"/>
          <a:chOff x="0" y="0"/>
          <a:chExt cx="1989693" cy="1875154"/>
        </a:xfrm>
      </xdr:grpSpPr>
      <xdr:sp macro="" textlink="">
        <xdr:nvSpPr>
          <xdr:cNvPr id="18" name="Retângulo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>
            <a:off x="0" y="0"/>
            <a:ext cx="1989694" cy="187515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9" name="image5.png" descr="image5.png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9694" cy="187515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tabSelected="1" workbookViewId="0">
      <selection activeCell="C15" sqref="C15"/>
    </sheetView>
  </sheetViews>
  <sheetFormatPr defaultColWidth="15.36328125" defaultRowHeight="15" customHeight="1" x14ac:dyDescent="0.35"/>
  <cols>
    <col min="1" max="1" width="9.453125" style="1" customWidth="1"/>
    <col min="2" max="2" width="36.453125" style="1" customWidth="1"/>
    <col min="3" max="3" width="19.36328125" style="1" customWidth="1"/>
    <col min="4" max="7" width="14.453125" style="1" customWidth="1"/>
    <col min="8" max="8" width="11.453125" style="1" customWidth="1"/>
    <col min="9" max="9" width="8.453125" style="1" customWidth="1"/>
    <col min="10" max="10" width="15.36328125" style="1" customWidth="1"/>
    <col min="11" max="16384" width="15.36328125" style="1"/>
  </cols>
  <sheetData>
    <row r="1" spans="1:9" ht="15.75" customHeight="1" x14ac:dyDescent="0.35">
      <c r="A1" s="2"/>
      <c r="B1" s="204" t="s">
        <v>190</v>
      </c>
      <c r="C1" s="205"/>
      <c r="D1" s="205"/>
      <c r="E1" s="205"/>
      <c r="F1" s="205"/>
      <c r="G1" s="205"/>
      <c r="H1" s="205"/>
      <c r="I1" s="206"/>
    </row>
    <row r="2" spans="1:9" ht="15.75" customHeight="1" x14ac:dyDescent="0.35">
      <c r="A2" s="5"/>
      <c r="B2" s="207"/>
      <c r="C2" s="207"/>
      <c r="D2" s="207"/>
      <c r="E2" s="207"/>
      <c r="F2" s="207"/>
      <c r="G2" s="207"/>
      <c r="H2" s="207"/>
      <c r="I2" s="208"/>
    </row>
    <row r="3" spans="1:9" ht="15.75" customHeight="1" x14ac:dyDescent="0.35">
      <c r="A3" s="5"/>
      <c r="B3" s="207"/>
      <c r="C3" s="207"/>
      <c r="D3" s="207"/>
      <c r="E3" s="207"/>
      <c r="F3" s="207"/>
      <c r="G3" s="207"/>
      <c r="H3" s="207"/>
      <c r="I3" s="208"/>
    </row>
    <row r="4" spans="1:9" ht="15.75" customHeight="1" x14ac:dyDescent="0.35">
      <c r="A4" s="5"/>
      <c r="B4" s="8"/>
      <c r="C4" s="8"/>
      <c r="D4" s="8"/>
      <c r="E4" s="8"/>
      <c r="F4" s="8"/>
      <c r="G4" s="8"/>
      <c r="H4" s="8"/>
      <c r="I4" s="9"/>
    </row>
    <row r="5" spans="1:9" ht="15.75" customHeight="1" x14ac:dyDescent="0.35">
      <c r="A5" s="5"/>
      <c r="B5" s="209" t="s">
        <v>0</v>
      </c>
      <c r="C5" s="210"/>
      <c r="D5" s="210"/>
      <c r="E5" s="210"/>
      <c r="F5" s="210"/>
      <c r="G5" s="210"/>
      <c r="H5" s="210"/>
      <c r="I5" s="211"/>
    </row>
    <row r="6" spans="1:9" ht="15.75" customHeight="1" x14ac:dyDescent="0.35">
      <c r="A6" s="5"/>
      <c r="B6" s="10"/>
      <c r="C6" s="11"/>
      <c r="D6" s="11"/>
      <c r="E6" s="6"/>
      <c r="F6" s="6"/>
      <c r="G6" s="6"/>
      <c r="H6" s="6"/>
      <c r="I6" s="7"/>
    </row>
    <row r="7" spans="1:9" ht="24" customHeight="1" x14ac:dyDescent="0.35">
      <c r="A7" s="5"/>
      <c r="B7" s="12" t="s">
        <v>1</v>
      </c>
      <c r="C7" s="260"/>
      <c r="D7" s="260"/>
      <c r="E7" s="260"/>
      <c r="F7" s="260"/>
      <c r="G7" s="260"/>
      <c r="H7" s="260"/>
      <c r="I7" s="261"/>
    </row>
    <row r="8" spans="1:9" ht="24" customHeight="1" x14ac:dyDescent="0.35">
      <c r="A8" s="5"/>
      <c r="B8" s="12" t="s">
        <v>2</v>
      </c>
      <c r="C8" s="262"/>
      <c r="D8" s="14"/>
      <c r="E8" s="14"/>
      <c r="F8" s="6"/>
      <c r="G8" s="6"/>
      <c r="H8" s="6"/>
      <c r="I8" s="7"/>
    </row>
    <row r="9" spans="1:9" ht="24" customHeight="1" x14ac:dyDescent="0.35">
      <c r="A9" s="5"/>
      <c r="B9" s="17"/>
      <c r="C9" s="212" t="s">
        <v>3</v>
      </c>
      <c r="D9" s="213"/>
      <c r="E9" s="213"/>
      <c r="F9" s="6"/>
      <c r="G9" s="6"/>
      <c r="H9" s="6"/>
      <c r="I9" s="7"/>
    </row>
    <row r="10" spans="1:9" ht="24" customHeight="1" x14ac:dyDescent="0.35">
      <c r="A10" s="5"/>
      <c r="B10" s="6"/>
      <c r="C10" s="15"/>
      <c r="D10" s="15"/>
      <c r="E10" s="15"/>
      <c r="F10" s="15"/>
      <c r="G10" s="15"/>
      <c r="H10" s="6"/>
      <c r="I10" s="7"/>
    </row>
    <row r="11" spans="1:9" ht="35.25" customHeight="1" x14ac:dyDescent="0.35">
      <c r="A11" s="5"/>
      <c r="B11" s="18"/>
      <c r="C11" s="19" t="s">
        <v>4</v>
      </c>
      <c r="D11" s="20" t="s">
        <v>5</v>
      </c>
      <c r="E11" s="20" t="s">
        <v>6</v>
      </c>
      <c r="F11" s="20" t="s">
        <v>7</v>
      </c>
      <c r="G11" s="20" t="s">
        <v>8</v>
      </c>
      <c r="H11" s="21"/>
      <c r="I11" s="7"/>
    </row>
    <row r="12" spans="1:9" ht="24" customHeight="1" x14ac:dyDescent="0.35">
      <c r="A12" s="5"/>
      <c r="B12" s="22"/>
      <c r="C12" s="23" t="s">
        <v>9</v>
      </c>
      <c r="D12" s="257"/>
      <c r="E12" s="257"/>
      <c r="F12" s="257"/>
      <c r="G12" s="257"/>
      <c r="H12" s="21"/>
      <c r="I12" s="7"/>
    </row>
    <row r="13" spans="1:9" ht="15" customHeight="1" x14ac:dyDescent="0.35">
      <c r="A13" s="5"/>
      <c r="B13" s="6"/>
      <c r="C13" s="14"/>
      <c r="D13" s="14"/>
      <c r="E13" s="14"/>
      <c r="F13" s="14"/>
      <c r="G13" s="14"/>
      <c r="H13" s="6"/>
      <c r="I13" s="7"/>
    </row>
    <row r="14" spans="1:9" ht="16.5" customHeight="1" x14ac:dyDescent="0.35">
      <c r="A14" s="5"/>
      <c r="B14" s="18"/>
      <c r="C14" s="23" t="s">
        <v>10</v>
      </c>
      <c r="D14" s="257"/>
      <c r="E14" s="257"/>
      <c r="F14" s="257"/>
      <c r="G14" s="257"/>
      <c r="H14" s="21"/>
      <c r="I14" s="7"/>
    </row>
    <row r="15" spans="1:9" ht="8.25" customHeight="1" x14ac:dyDescent="0.35">
      <c r="A15" s="5"/>
      <c r="B15" s="6"/>
      <c r="C15" s="13"/>
      <c r="D15" s="13"/>
      <c r="E15" s="13"/>
      <c r="F15" s="13"/>
      <c r="G15" s="13"/>
      <c r="H15" s="6"/>
      <c r="I15" s="7"/>
    </row>
    <row r="16" spans="1:9" ht="24" customHeight="1" x14ac:dyDescent="0.35">
      <c r="A16" s="5"/>
      <c r="B16" s="25" t="s">
        <v>11</v>
      </c>
      <c r="C16" s="258"/>
      <c r="D16" s="15"/>
      <c r="E16" s="15"/>
      <c r="F16" s="15"/>
      <c r="G16" s="15"/>
      <c r="H16" s="15"/>
      <c r="I16" s="16"/>
    </row>
    <row r="17" spans="1:9" ht="24" customHeight="1" x14ac:dyDescent="0.35">
      <c r="A17" s="26"/>
      <c r="B17" s="27" t="s">
        <v>12</v>
      </c>
      <c r="C17" s="259"/>
      <c r="D17" s="14"/>
      <c r="E17" s="14"/>
      <c r="F17" s="14"/>
      <c r="G17" s="14"/>
      <c r="H17" s="14"/>
      <c r="I17" s="28"/>
    </row>
  </sheetData>
  <sheetProtection password="8991" sheet="1" objects="1" scenarios="1"/>
  <mergeCells count="4">
    <mergeCell ref="B1:I3"/>
    <mergeCell ref="B5:I5"/>
    <mergeCell ref="C9:E9"/>
    <mergeCell ref="C7:I7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="90" zoomScaleNormal="90" workbookViewId="0">
      <selection activeCell="I10" sqref="I10"/>
    </sheetView>
  </sheetViews>
  <sheetFormatPr defaultColWidth="8.6328125" defaultRowHeight="15" customHeight="1" x14ac:dyDescent="0.35"/>
  <cols>
    <col min="1" max="1" width="8.6328125" style="1" customWidth="1"/>
    <col min="2" max="2" width="8.6328125" style="1"/>
    <col min="3" max="3" width="12" style="1" customWidth="1"/>
    <col min="4" max="4" width="20.7265625" style="1" customWidth="1"/>
    <col min="5" max="5" width="8.6328125" style="1" customWidth="1"/>
    <col min="6" max="6" width="49.453125" style="1" customWidth="1"/>
    <col min="7" max="7" width="11.7265625" style="1" customWidth="1"/>
    <col min="8" max="8" width="11.1796875" style="1" customWidth="1"/>
    <col min="9" max="9" width="22.54296875" style="1" customWidth="1"/>
    <col min="10" max="10" width="19.90625" style="1" customWidth="1"/>
    <col min="11" max="11" width="17.08984375" style="1" customWidth="1"/>
    <col min="12" max="12" width="40.453125" style="1" customWidth="1"/>
    <col min="13" max="13" width="8.6328125" style="1" customWidth="1"/>
    <col min="14" max="16384" width="8.6328125" style="1"/>
  </cols>
  <sheetData>
    <row r="1" spans="1:12" ht="37" customHeight="1" x14ac:dyDescent="0.35">
      <c r="A1" s="29"/>
      <c r="C1" s="234" t="str">
        <f>Identificação!B1</f>
        <v>FORMULÁRIO DE CANDIDATURA AO CONCURSO DE RECRUTAMENTO DE UM PROFESSOR ADJUNTO
PARA A ÁREA DISCIPLINAR DE SAÚDE AMBIENTAL</v>
      </c>
      <c r="D1" s="235"/>
      <c r="E1" s="235"/>
      <c r="F1" s="235"/>
      <c r="G1" s="235"/>
      <c r="H1" s="235"/>
      <c r="I1" s="30"/>
      <c r="J1" s="30"/>
      <c r="K1" s="30"/>
      <c r="L1" s="31"/>
    </row>
    <row r="2" spans="1:12" ht="33.5" customHeight="1" thickBot="1" x14ac:dyDescent="0.4">
      <c r="A2" s="32"/>
      <c r="C2" s="191" t="s">
        <v>13</v>
      </c>
      <c r="D2" s="238">
        <f>Identificação!C7</f>
        <v>0</v>
      </c>
      <c r="E2" s="238"/>
      <c r="F2" s="238"/>
      <c r="G2" s="33"/>
      <c r="H2" s="34"/>
      <c r="I2" s="33"/>
      <c r="J2" s="33"/>
      <c r="K2" s="33"/>
      <c r="L2" s="35"/>
    </row>
    <row r="3" spans="1:12" ht="12" customHeight="1" x14ac:dyDescent="0.35">
      <c r="A3" s="32"/>
      <c r="C3" s="37"/>
      <c r="D3" s="39"/>
      <c r="E3" s="40"/>
      <c r="F3" s="41"/>
      <c r="G3" s="33"/>
      <c r="H3" s="34"/>
      <c r="I3" s="33"/>
      <c r="J3" s="33"/>
      <c r="K3" s="33"/>
      <c r="L3" s="35"/>
    </row>
    <row r="4" spans="1:12" ht="18.75" customHeight="1" x14ac:dyDescent="0.45">
      <c r="A4" s="32"/>
      <c r="C4" s="42" t="s">
        <v>14</v>
      </c>
      <c r="D4" s="43"/>
      <c r="E4" s="44"/>
      <c r="F4" s="45"/>
      <c r="G4" s="33"/>
      <c r="H4" s="34"/>
      <c r="I4" s="33"/>
      <c r="J4" s="33"/>
      <c r="K4" s="33"/>
      <c r="L4" s="35"/>
    </row>
    <row r="5" spans="1:12" ht="18.75" customHeight="1" thickBot="1" x14ac:dyDescent="0.5">
      <c r="A5" s="46"/>
      <c r="C5" s="46"/>
      <c r="D5" s="47"/>
      <c r="E5" s="48"/>
      <c r="F5" s="49"/>
      <c r="G5" s="36"/>
      <c r="H5" s="50"/>
      <c r="I5" s="36"/>
      <c r="J5" s="36"/>
      <c r="K5" s="36"/>
      <c r="L5" s="51"/>
    </row>
    <row r="6" spans="1:12" ht="18.75" customHeight="1" x14ac:dyDescent="0.45">
      <c r="A6" s="46"/>
      <c r="C6" s="46"/>
      <c r="D6" s="236" t="s">
        <v>15</v>
      </c>
      <c r="E6" s="228" t="s">
        <v>16</v>
      </c>
      <c r="F6" s="228" t="s">
        <v>17</v>
      </c>
      <c r="G6" s="228" t="s">
        <v>18</v>
      </c>
      <c r="H6" s="228" t="s">
        <v>19</v>
      </c>
      <c r="I6" s="232" t="s">
        <v>194</v>
      </c>
      <c r="J6" s="233"/>
      <c r="K6" s="233"/>
      <c r="L6" s="230" t="s">
        <v>20</v>
      </c>
    </row>
    <row r="7" spans="1:12" ht="27" customHeight="1" x14ac:dyDescent="0.45">
      <c r="A7" s="46"/>
      <c r="C7" s="46"/>
      <c r="D7" s="237"/>
      <c r="E7" s="229"/>
      <c r="F7" s="229"/>
      <c r="G7" s="229"/>
      <c r="H7" s="229"/>
      <c r="I7" s="52" t="s">
        <v>21</v>
      </c>
      <c r="J7" s="52" t="s">
        <v>22</v>
      </c>
      <c r="K7" s="52" t="s">
        <v>23</v>
      </c>
      <c r="L7" s="231"/>
    </row>
    <row r="8" spans="1:12" ht="18.75" customHeight="1" x14ac:dyDescent="0.45">
      <c r="A8" s="46"/>
      <c r="C8" s="46"/>
      <c r="D8" s="53" t="s">
        <v>24</v>
      </c>
      <c r="E8" s="52" t="s">
        <v>25</v>
      </c>
      <c r="F8" s="52" t="s">
        <v>26</v>
      </c>
      <c r="G8" s="52" t="s">
        <v>27</v>
      </c>
      <c r="H8" s="52" t="s">
        <v>28</v>
      </c>
      <c r="I8" s="52" t="s">
        <v>29</v>
      </c>
      <c r="J8" s="54" t="s">
        <v>30</v>
      </c>
      <c r="K8" s="54" t="s">
        <v>31</v>
      </c>
      <c r="L8" s="55" t="s">
        <v>32</v>
      </c>
    </row>
    <row r="9" spans="1:12" ht="18.75" customHeight="1" x14ac:dyDescent="0.45">
      <c r="A9" s="46"/>
      <c r="C9" s="46"/>
      <c r="D9" s="56"/>
      <c r="E9" s="57"/>
      <c r="F9" s="57"/>
      <c r="G9" s="226" t="s">
        <v>33</v>
      </c>
      <c r="H9" s="227"/>
      <c r="I9" s="57"/>
      <c r="J9" s="58"/>
      <c r="K9" s="58"/>
      <c r="L9" s="59"/>
    </row>
    <row r="10" spans="1:12" ht="36" customHeight="1" x14ac:dyDescent="0.45">
      <c r="A10" s="46"/>
      <c r="C10" s="46"/>
      <c r="D10" s="214" t="s">
        <v>34</v>
      </c>
      <c r="E10" s="61" t="s">
        <v>35</v>
      </c>
      <c r="F10" s="62" t="s">
        <v>36</v>
      </c>
      <c r="G10" s="61" t="s">
        <v>37</v>
      </c>
      <c r="H10" s="63">
        <v>20</v>
      </c>
      <c r="I10" s="195"/>
      <c r="J10" s="65">
        <f>H10*I10</f>
        <v>0</v>
      </c>
      <c r="K10" s="65"/>
      <c r="L10" s="66"/>
    </row>
    <row r="11" spans="1:12" ht="36" customHeight="1" x14ac:dyDescent="0.45">
      <c r="A11" s="46"/>
      <c r="C11" s="46"/>
      <c r="D11" s="216"/>
      <c r="E11" s="61" t="s">
        <v>38</v>
      </c>
      <c r="F11" s="62" t="s">
        <v>39</v>
      </c>
      <c r="G11" s="61" t="s">
        <v>37</v>
      </c>
      <c r="H11" s="63">
        <v>20</v>
      </c>
      <c r="I11" s="195"/>
      <c r="J11" s="65">
        <f>H11*I11</f>
        <v>0</v>
      </c>
      <c r="K11" s="65"/>
      <c r="L11" s="66"/>
    </row>
    <row r="12" spans="1:12" ht="13.75" customHeight="1" x14ac:dyDescent="0.45">
      <c r="A12" s="46"/>
      <c r="C12" s="46"/>
      <c r="D12" s="67" t="s">
        <v>40</v>
      </c>
      <c r="E12" s="68"/>
      <c r="F12" s="69"/>
      <c r="G12" s="68"/>
      <c r="H12" s="70"/>
      <c r="I12" s="200"/>
      <c r="J12" s="71">
        <f>MIN(40,(SUM(J10:J11)))</f>
        <v>0</v>
      </c>
      <c r="K12" s="71">
        <f>J12</f>
        <v>0</v>
      </c>
      <c r="L12" s="72"/>
    </row>
    <row r="13" spans="1:12" ht="13.75" customHeight="1" x14ac:dyDescent="0.45">
      <c r="A13" s="46"/>
      <c r="C13" s="46"/>
      <c r="D13" s="220" t="s">
        <v>41</v>
      </c>
      <c r="E13" s="73"/>
      <c r="F13" s="74" t="s">
        <v>42</v>
      </c>
      <c r="G13" s="218" t="s">
        <v>43</v>
      </c>
      <c r="H13" s="219"/>
      <c r="I13" s="199"/>
      <c r="J13" s="76">
        <f>MIN(35,(SUM(J14:J15)))</f>
        <v>0</v>
      </c>
      <c r="K13" s="76"/>
      <c r="L13" s="77"/>
    </row>
    <row r="14" spans="1:12" ht="13.75" customHeight="1" x14ac:dyDescent="0.45">
      <c r="A14" s="46"/>
      <c r="C14" s="46"/>
      <c r="D14" s="221"/>
      <c r="E14" s="61" t="s">
        <v>38</v>
      </c>
      <c r="F14" s="62" t="s">
        <v>44</v>
      </c>
      <c r="G14" s="61" t="s">
        <v>45</v>
      </c>
      <c r="H14" s="63">
        <v>2</v>
      </c>
      <c r="I14" s="195"/>
      <c r="J14" s="65">
        <f>H14*I14</f>
        <v>0</v>
      </c>
      <c r="K14" s="73"/>
      <c r="L14" s="66"/>
    </row>
    <row r="15" spans="1:12" ht="13.75" customHeight="1" x14ac:dyDescent="0.45">
      <c r="A15" s="46"/>
      <c r="C15" s="46"/>
      <c r="D15" s="221"/>
      <c r="E15" s="61" t="s">
        <v>46</v>
      </c>
      <c r="F15" s="62" t="s">
        <v>47</v>
      </c>
      <c r="G15" s="61" t="s">
        <v>45</v>
      </c>
      <c r="H15" s="63">
        <v>0.5</v>
      </c>
      <c r="I15" s="195"/>
      <c r="J15" s="65">
        <f>H15*I15</f>
        <v>0</v>
      </c>
      <c r="K15" s="73"/>
      <c r="L15" s="66"/>
    </row>
    <row r="16" spans="1:12" ht="14.25" customHeight="1" x14ac:dyDescent="0.45">
      <c r="A16" s="46"/>
      <c r="C16" s="46"/>
      <c r="D16" s="221"/>
      <c r="E16" s="73"/>
      <c r="F16" s="74" t="s">
        <v>48</v>
      </c>
      <c r="G16" s="218" t="s">
        <v>49</v>
      </c>
      <c r="H16" s="219"/>
      <c r="I16" s="195"/>
      <c r="J16" s="76">
        <f>MIN(2.5,(SUM(J17:J18)))</f>
        <v>0</v>
      </c>
      <c r="K16" s="73"/>
      <c r="L16" s="66"/>
    </row>
    <row r="17" spans="1:12" ht="13.75" customHeight="1" x14ac:dyDescent="0.35">
      <c r="A17" s="32"/>
      <c r="C17" s="60"/>
      <c r="D17" s="221"/>
      <c r="E17" s="61" t="s">
        <v>50</v>
      </c>
      <c r="F17" s="62" t="s">
        <v>51</v>
      </c>
      <c r="G17" s="61" t="s">
        <v>52</v>
      </c>
      <c r="H17" s="63">
        <v>0.75</v>
      </c>
      <c r="I17" s="195"/>
      <c r="J17" s="65">
        <f>H17*I17</f>
        <v>0</v>
      </c>
      <c r="K17" s="73"/>
      <c r="L17" s="66"/>
    </row>
    <row r="18" spans="1:12" ht="13.75" customHeight="1" x14ac:dyDescent="0.35">
      <c r="A18" s="32"/>
      <c r="C18" s="60"/>
      <c r="D18" s="221"/>
      <c r="E18" s="61" t="s">
        <v>53</v>
      </c>
      <c r="F18" s="62" t="s">
        <v>54</v>
      </c>
      <c r="G18" s="61" t="s">
        <v>52</v>
      </c>
      <c r="H18" s="63">
        <v>0.25</v>
      </c>
      <c r="I18" s="195"/>
      <c r="J18" s="65">
        <f>H18*I18</f>
        <v>0</v>
      </c>
      <c r="K18" s="73"/>
      <c r="L18" s="66"/>
    </row>
    <row r="19" spans="1:12" ht="13.75" customHeight="1" x14ac:dyDescent="0.35">
      <c r="A19" s="32"/>
      <c r="C19" s="60"/>
      <c r="D19" s="221"/>
      <c r="E19" s="73"/>
      <c r="F19" s="74" t="s">
        <v>55</v>
      </c>
      <c r="G19" s="218" t="s">
        <v>56</v>
      </c>
      <c r="H19" s="219"/>
      <c r="I19" s="195"/>
      <c r="J19" s="76">
        <f>MIN(5,(SUM(J20:J21)))</f>
        <v>0</v>
      </c>
      <c r="K19" s="73"/>
      <c r="L19" s="66"/>
    </row>
    <row r="20" spans="1:12" ht="13.75" customHeight="1" x14ac:dyDescent="0.35">
      <c r="A20" s="32"/>
      <c r="C20" s="60"/>
      <c r="D20" s="221"/>
      <c r="E20" s="61" t="s">
        <v>57</v>
      </c>
      <c r="F20" s="62" t="s">
        <v>58</v>
      </c>
      <c r="G20" s="61" t="s">
        <v>59</v>
      </c>
      <c r="H20" s="63">
        <v>2</v>
      </c>
      <c r="I20" s="195"/>
      <c r="J20" s="65">
        <f>H20*I20</f>
        <v>0</v>
      </c>
      <c r="K20" s="73"/>
      <c r="L20" s="66"/>
    </row>
    <row r="21" spans="1:12" ht="13.75" customHeight="1" x14ac:dyDescent="0.35">
      <c r="A21" s="32"/>
      <c r="C21" s="60"/>
      <c r="D21" s="221"/>
      <c r="E21" s="61" t="s">
        <v>60</v>
      </c>
      <c r="F21" s="62" t="s">
        <v>61</v>
      </c>
      <c r="G21" s="61" t="s">
        <v>59</v>
      </c>
      <c r="H21" s="63">
        <v>1</v>
      </c>
      <c r="I21" s="195"/>
      <c r="J21" s="65">
        <f>H21*I21</f>
        <v>0</v>
      </c>
      <c r="K21" s="73"/>
      <c r="L21" s="66"/>
    </row>
    <row r="22" spans="1:12" ht="13.75" customHeight="1" x14ac:dyDescent="0.35">
      <c r="A22" s="32"/>
      <c r="C22" s="60"/>
      <c r="D22" s="221"/>
      <c r="E22" s="73"/>
      <c r="F22" s="74" t="s">
        <v>62</v>
      </c>
      <c r="G22" s="218" t="s">
        <v>49</v>
      </c>
      <c r="H22" s="219"/>
      <c r="I22" s="195"/>
      <c r="J22" s="76">
        <f>MIN(2.5,(SUM(J23:J24)))</f>
        <v>0</v>
      </c>
      <c r="K22" s="73"/>
      <c r="L22" s="66"/>
    </row>
    <row r="23" spans="1:12" ht="13.75" customHeight="1" x14ac:dyDescent="0.35">
      <c r="A23" s="32"/>
      <c r="C23" s="60"/>
      <c r="D23" s="221"/>
      <c r="E23" s="61" t="s">
        <v>63</v>
      </c>
      <c r="F23" s="62" t="s">
        <v>64</v>
      </c>
      <c r="G23" s="61" t="s">
        <v>65</v>
      </c>
      <c r="H23" s="63">
        <v>1</v>
      </c>
      <c r="I23" s="195"/>
      <c r="J23" s="65">
        <f>H23*I23</f>
        <v>0</v>
      </c>
      <c r="K23" s="73"/>
      <c r="L23" s="66"/>
    </row>
    <row r="24" spans="1:12" ht="13.75" customHeight="1" x14ac:dyDescent="0.35">
      <c r="A24" s="32"/>
      <c r="C24" s="60"/>
      <c r="D24" s="221"/>
      <c r="E24" s="61" t="s">
        <v>66</v>
      </c>
      <c r="F24" s="62" t="s">
        <v>61</v>
      </c>
      <c r="G24" s="61" t="s">
        <v>65</v>
      </c>
      <c r="H24" s="63">
        <v>0.5</v>
      </c>
      <c r="I24" s="195"/>
      <c r="J24" s="65">
        <f>H24*I24</f>
        <v>0</v>
      </c>
      <c r="K24" s="73"/>
      <c r="L24" s="66"/>
    </row>
    <row r="25" spans="1:12" ht="13.75" customHeight="1" x14ac:dyDescent="0.35">
      <c r="A25" s="32"/>
      <c r="C25" s="60"/>
      <c r="D25" s="221"/>
      <c r="E25" s="78"/>
      <c r="F25" s="74" t="s">
        <v>67</v>
      </c>
      <c r="G25" s="218" t="s">
        <v>56</v>
      </c>
      <c r="H25" s="219"/>
      <c r="I25" s="195"/>
      <c r="J25" s="76">
        <f>MIN(5,(SUM(J26:J27)))</f>
        <v>0</v>
      </c>
      <c r="K25" s="73"/>
      <c r="L25" s="66"/>
    </row>
    <row r="26" spans="1:12" ht="13.75" customHeight="1" x14ac:dyDescent="0.35">
      <c r="A26" s="32"/>
      <c r="C26" s="60"/>
      <c r="D26" s="221"/>
      <c r="E26" s="61" t="s">
        <v>68</v>
      </c>
      <c r="F26" s="62" t="s">
        <v>69</v>
      </c>
      <c r="G26" s="61" t="s">
        <v>70</v>
      </c>
      <c r="H26" s="63">
        <v>1</v>
      </c>
      <c r="I26" s="195"/>
      <c r="J26" s="65">
        <f>H26*I26</f>
        <v>0</v>
      </c>
      <c r="K26" s="73"/>
      <c r="L26" s="66"/>
    </row>
    <row r="27" spans="1:12" ht="13.75" customHeight="1" x14ac:dyDescent="0.35">
      <c r="A27" s="32"/>
      <c r="C27" s="60"/>
      <c r="D27" s="222"/>
      <c r="E27" s="61" t="s">
        <v>71</v>
      </c>
      <c r="F27" s="62" t="s">
        <v>72</v>
      </c>
      <c r="G27" s="61" t="s">
        <v>73</v>
      </c>
      <c r="H27" s="63">
        <v>0.5</v>
      </c>
      <c r="I27" s="195"/>
      <c r="J27" s="65">
        <f>H27*I27</f>
        <v>0</v>
      </c>
      <c r="K27" s="73"/>
      <c r="L27" s="66"/>
    </row>
    <row r="28" spans="1:12" ht="13.75" customHeight="1" x14ac:dyDescent="0.35">
      <c r="A28" s="32"/>
      <c r="C28" s="60"/>
      <c r="D28" s="67" t="s">
        <v>74</v>
      </c>
      <c r="E28" s="79"/>
      <c r="F28" s="69"/>
      <c r="G28" s="79"/>
      <c r="H28" s="79"/>
      <c r="I28" s="200"/>
      <c r="J28" s="71">
        <f>J13+J16+J19+J22+J25</f>
        <v>0</v>
      </c>
      <c r="K28" s="71">
        <f>J28</f>
        <v>0</v>
      </c>
      <c r="L28" s="72"/>
    </row>
    <row r="29" spans="1:12" ht="15" customHeight="1" x14ac:dyDescent="0.35">
      <c r="A29" s="32"/>
      <c r="C29" s="60"/>
      <c r="D29" s="214" t="s">
        <v>75</v>
      </c>
      <c r="E29" s="73"/>
      <c r="F29" s="73"/>
      <c r="G29" s="218" t="s">
        <v>76</v>
      </c>
      <c r="H29" s="219"/>
      <c r="I29" s="195"/>
      <c r="J29" s="65"/>
      <c r="K29" s="73"/>
      <c r="L29" s="66"/>
    </row>
    <row r="30" spans="1:12" ht="13.75" customHeight="1" x14ac:dyDescent="0.35">
      <c r="A30" s="32"/>
      <c r="C30" s="60"/>
      <c r="D30" s="215"/>
      <c r="E30" s="61" t="s">
        <v>68</v>
      </c>
      <c r="F30" s="62" t="s">
        <v>77</v>
      </c>
      <c r="G30" s="61" t="s">
        <v>78</v>
      </c>
      <c r="H30" s="63">
        <v>2</v>
      </c>
      <c r="I30" s="195"/>
      <c r="J30" s="65">
        <f>H30*I30</f>
        <v>0</v>
      </c>
      <c r="K30" s="73"/>
      <c r="L30" s="66"/>
    </row>
    <row r="31" spans="1:12" ht="18.75" customHeight="1" x14ac:dyDescent="0.35">
      <c r="A31" s="32"/>
      <c r="C31" s="60"/>
      <c r="D31" s="216"/>
      <c r="E31" s="61" t="s">
        <v>71</v>
      </c>
      <c r="F31" s="62" t="s">
        <v>79</v>
      </c>
      <c r="G31" s="61" t="s">
        <v>78</v>
      </c>
      <c r="H31" s="63">
        <v>1</v>
      </c>
      <c r="I31" s="195"/>
      <c r="J31" s="65">
        <f>H31*I31</f>
        <v>0</v>
      </c>
      <c r="K31" s="73"/>
      <c r="L31" s="66"/>
    </row>
    <row r="32" spans="1:12" ht="25.5" customHeight="1" x14ac:dyDescent="0.35">
      <c r="A32" s="32"/>
      <c r="C32" s="60"/>
      <c r="D32" s="67" t="s">
        <v>74</v>
      </c>
      <c r="E32" s="79"/>
      <c r="F32" s="69"/>
      <c r="G32" s="79"/>
      <c r="H32" s="79"/>
      <c r="I32" s="200"/>
      <c r="J32" s="71">
        <f>MIN(4,(SUM(J30:J31)))</f>
        <v>0</v>
      </c>
      <c r="K32" s="71">
        <f>J32</f>
        <v>0</v>
      </c>
      <c r="L32" s="72"/>
    </row>
    <row r="33" spans="1:12" ht="25.5" customHeight="1" x14ac:dyDescent="0.35">
      <c r="A33" s="32"/>
      <c r="C33" s="60"/>
      <c r="D33" s="217"/>
      <c r="E33" s="64"/>
      <c r="F33" s="74" t="s">
        <v>80</v>
      </c>
      <c r="G33" s="218" t="s">
        <v>81</v>
      </c>
      <c r="H33" s="219"/>
      <c r="I33" s="195"/>
      <c r="J33" s="76">
        <f>MIN(2.5,(SUM(J34:J35)))</f>
        <v>0</v>
      </c>
      <c r="K33" s="73"/>
      <c r="L33" s="66"/>
    </row>
    <row r="34" spans="1:12" ht="13.75" customHeight="1" x14ac:dyDescent="0.35">
      <c r="A34" s="32"/>
      <c r="C34" s="60"/>
      <c r="D34" s="215"/>
      <c r="E34" s="61" t="s">
        <v>82</v>
      </c>
      <c r="F34" s="62" t="s">
        <v>58</v>
      </c>
      <c r="G34" s="61" t="s">
        <v>83</v>
      </c>
      <c r="H34" s="63">
        <v>1</v>
      </c>
      <c r="I34" s="195"/>
      <c r="J34" s="65">
        <f>H34*I34</f>
        <v>0</v>
      </c>
      <c r="K34" s="73"/>
      <c r="L34" s="66"/>
    </row>
    <row r="35" spans="1:12" ht="13.75" customHeight="1" x14ac:dyDescent="0.35">
      <c r="A35" s="32"/>
      <c r="C35" s="60"/>
      <c r="D35" s="215"/>
      <c r="E35" s="61" t="s">
        <v>84</v>
      </c>
      <c r="F35" s="62" t="s">
        <v>61</v>
      </c>
      <c r="G35" s="61" t="s">
        <v>83</v>
      </c>
      <c r="H35" s="63">
        <v>0.5</v>
      </c>
      <c r="I35" s="195"/>
      <c r="J35" s="65">
        <f>H35*I35</f>
        <v>0</v>
      </c>
      <c r="K35" s="73"/>
      <c r="L35" s="66"/>
    </row>
    <row r="36" spans="1:12" ht="13.75" customHeight="1" x14ac:dyDescent="0.35">
      <c r="A36" s="32"/>
      <c r="C36" s="60"/>
      <c r="D36" s="215"/>
      <c r="E36" s="73"/>
      <c r="F36" s="74" t="s">
        <v>85</v>
      </c>
      <c r="G36" s="218" t="s">
        <v>86</v>
      </c>
      <c r="H36" s="219"/>
      <c r="I36" s="195"/>
      <c r="J36" s="76">
        <f>MIN(0.5,(SUM(J37:J38)))</f>
        <v>0</v>
      </c>
      <c r="K36" s="73"/>
      <c r="L36" s="66"/>
    </row>
    <row r="37" spans="1:12" ht="13.75" customHeight="1" x14ac:dyDescent="0.35">
      <c r="A37" s="32"/>
      <c r="C37" s="60"/>
      <c r="D37" s="215"/>
      <c r="E37" s="61" t="s">
        <v>87</v>
      </c>
      <c r="F37" s="62" t="s">
        <v>58</v>
      </c>
      <c r="G37" s="61" t="s">
        <v>83</v>
      </c>
      <c r="H37" s="63">
        <v>0.25</v>
      </c>
      <c r="I37" s="195"/>
      <c r="J37" s="65">
        <f>H37*I37</f>
        <v>0</v>
      </c>
      <c r="K37" s="73"/>
      <c r="L37" s="66"/>
    </row>
    <row r="38" spans="1:12" ht="15.75" customHeight="1" x14ac:dyDescent="0.35">
      <c r="A38" s="32"/>
      <c r="C38" s="60"/>
      <c r="D38" s="216"/>
      <c r="E38" s="61" t="s">
        <v>88</v>
      </c>
      <c r="F38" s="62" t="s">
        <v>61</v>
      </c>
      <c r="G38" s="61" t="s">
        <v>83</v>
      </c>
      <c r="H38" s="63">
        <v>0.1</v>
      </c>
      <c r="I38" s="195"/>
      <c r="J38" s="65">
        <f>H38*I38</f>
        <v>0</v>
      </c>
      <c r="K38" s="73"/>
      <c r="L38" s="66"/>
    </row>
    <row r="39" spans="1:12" ht="13.75" customHeight="1" x14ac:dyDescent="0.35">
      <c r="A39" s="32"/>
      <c r="C39" s="60"/>
      <c r="D39" s="67" t="s">
        <v>74</v>
      </c>
      <c r="E39" s="79"/>
      <c r="F39" s="69"/>
      <c r="G39" s="79"/>
      <c r="H39" s="79"/>
      <c r="I39" s="201"/>
      <c r="J39" s="80">
        <f>J33+J36</f>
        <v>0</v>
      </c>
      <c r="K39" s="80">
        <f>J39</f>
        <v>0</v>
      </c>
      <c r="L39" s="72"/>
    </row>
    <row r="40" spans="1:12" ht="15" customHeight="1" x14ac:dyDescent="0.35">
      <c r="A40" s="32"/>
      <c r="C40" s="60"/>
      <c r="D40" s="214" t="s">
        <v>89</v>
      </c>
      <c r="E40" s="81"/>
      <c r="F40" s="75"/>
      <c r="G40" s="218" t="s">
        <v>76</v>
      </c>
      <c r="H40" s="219"/>
      <c r="I40" s="195"/>
      <c r="J40" s="65"/>
      <c r="K40" s="73"/>
      <c r="L40" s="66"/>
    </row>
    <row r="41" spans="1:12" ht="25.5" customHeight="1" x14ac:dyDescent="0.35">
      <c r="A41" s="32"/>
      <c r="C41" s="60"/>
      <c r="D41" s="215"/>
      <c r="E41" s="61" t="s">
        <v>90</v>
      </c>
      <c r="F41" s="62" t="s">
        <v>91</v>
      </c>
      <c r="G41" s="61" t="s">
        <v>45</v>
      </c>
      <c r="H41" s="63">
        <v>1</v>
      </c>
      <c r="I41" s="195"/>
      <c r="J41" s="65">
        <f>H41*I41</f>
        <v>0</v>
      </c>
      <c r="K41" s="73"/>
      <c r="L41" s="66"/>
    </row>
    <row r="42" spans="1:12" ht="15" customHeight="1" x14ac:dyDescent="0.35">
      <c r="A42" s="32"/>
      <c r="C42" s="60"/>
      <c r="D42" s="215"/>
      <c r="E42" s="61" t="s">
        <v>92</v>
      </c>
      <c r="F42" s="62" t="s">
        <v>93</v>
      </c>
      <c r="G42" s="61" t="s">
        <v>45</v>
      </c>
      <c r="H42" s="63">
        <v>0.25</v>
      </c>
      <c r="I42" s="195"/>
      <c r="J42" s="65">
        <f>H42*I42</f>
        <v>0</v>
      </c>
      <c r="K42" s="73"/>
      <c r="L42" s="66"/>
    </row>
    <row r="43" spans="1:12" ht="13.75" customHeight="1" x14ac:dyDescent="0.35">
      <c r="A43" s="32"/>
      <c r="C43" s="60"/>
      <c r="D43" s="215"/>
      <c r="E43" s="61" t="s">
        <v>94</v>
      </c>
      <c r="F43" s="62" t="s">
        <v>95</v>
      </c>
      <c r="G43" s="61" t="s">
        <v>96</v>
      </c>
      <c r="H43" s="63">
        <v>1</v>
      </c>
      <c r="I43" s="195"/>
      <c r="J43" s="65">
        <f>H43*I43</f>
        <v>0</v>
      </c>
      <c r="K43" s="76"/>
      <c r="L43" s="66"/>
    </row>
    <row r="44" spans="1:12" ht="13.75" customHeight="1" x14ac:dyDescent="0.35">
      <c r="A44" s="32"/>
      <c r="C44" s="60"/>
      <c r="D44" s="216"/>
      <c r="E44" s="61" t="s">
        <v>97</v>
      </c>
      <c r="F44" s="62" t="s">
        <v>98</v>
      </c>
      <c r="G44" s="61" t="s">
        <v>96</v>
      </c>
      <c r="H44" s="63">
        <v>0.5</v>
      </c>
      <c r="I44" s="195"/>
      <c r="J44" s="65">
        <f>H44*I44</f>
        <v>0</v>
      </c>
      <c r="K44" s="73"/>
      <c r="L44" s="66"/>
    </row>
    <row r="45" spans="1:12" ht="15.75" customHeight="1" thickBot="1" x14ac:dyDescent="0.4">
      <c r="A45" s="32"/>
      <c r="C45" s="60"/>
      <c r="D45" s="82" t="s">
        <v>74</v>
      </c>
      <c r="E45" s="83"/>
      <c r="F45" s="83"/>
      <c r="G45" s="83"/>
      <c r="H45" s="83"/>
      <c r="I45" s="202"/>
      <c r="J45" s="84">
        <f>MIN(3,(SUM(J41:J44)))</f>
        <v>0</v>
      </c>
      <c r="K45" s="84">
        <f>J45</f>
        <v>0</v>
      </c>
      <c r="L45" s="85"/>
    </row>
    <row r="46" spans="1:12" ht="15.75" customHeight="1" thickBot="1" x14ac:dyDescent="0.4">
      <c r="A46" s="32"/>
      <c r="C46" s="60"/>
      <c r="D46" s="38"/>
      <c r="E46" s="86"/>
      <c r="F46" s="38"/>
      <c r="G46" s="39"/>
      <c r="H46" s="87"/>
      <c r="I46" s="88"/>
      <c r="J46" s="89"/>
      <c r="K46" s="90"/>
      <c r="L46" s="91"/>
    </row>
    <row r="47" spans="1:12" ht="17.25" customHeight="1" thickTop="1" thickBot="1" x14ac:dyDescent="0.4">
      <c r="A47" s="92"/>
      <c r="C47" s="93"/>
      <c r="D47" s="95"/>
      <c r="E47" s="96"/>
      <c r="F47" s="223" t="s">
        <v>99</v>
      </c>
      <c r="G47" s="224"/>
      <c r="H47" s="225"/>
      <c r="I47" s="97"/>
      <c r="J47" s="98">
        <f>SUM(J12+J28+J32+J39+J45)</f>
        <v>0</v>
      </c>
      <c r="K47" s="99">
        <f>SUM(K12+K28+K32+K39+K45)</f>
        <v>0</v>
      </c>
      <c r="L47" s="100"/>
    </row>
    <row r="48" spans="1:12" ht="15" customHeight="1" thickTop="1" x14ac:dyDescent="0.35"/>
  </sheetData>
  <sheetProtection password="CA0B" sheet="1" objects="1" scenarios="1"/>
  <mergeCells count="25">
    <mergeCell ref="C1:H1"/>
    <mergeCell ref="D6:D7"/>
    <mergeCell ref="E6:E7"/>
    <mergeCell ref="F6:F7"/>
    <mergeCell ref="G6:G7"/>
    <mergeCell ref="D2:F2"/>
    <mergeCell ref="G9:H9"/>
    <mergeCell ref="G25:H25"/>
    <mergeCell ref="H6:H7"/>
    <mergeCell ref="L6:L7"/>
    <mergeCell ref="I6:K6"/>
    <mergeCell ref="F47:H47"/>
    <mergeCell ref="G13:H13"/>
    <mergeCell ref="G16:H16"/>
    <mergeCell ref="G19:H19"/>
    <mergeCell ref="G22:H22"/>
    <mergeCell ref="G29:H29"/>
    <mergeCell ref="G33:H33"/>
    <mergeCell ref="G40:H40"/>
    <mergeCell ref="D29:D31"/>
    <mergeCell ref="D40:D44"/>
    <mergeCell ref="D33:D38"/>
    <mergeCell ref="D10:D11"/>
    <mergeCell ref="G36:H36"/>
    <mergeCell ref="D13:D27"/>
  </mergeCells>
  <pageMargins left="0.7" right="0.7" top="0.75" bottom="0.75" header="0.3" footer="0.3"/>
  <pageSetup orientation="landscape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opLeftCell="A3" zoomScale="90" zoomScaleNormal="90" workbookViewId="0">
      <selection activeCell="H15" sqref="H15"/>
    </sheetView>
  </sheetViews>
  <sheetFormatPr defaultColWidth="8.6328125" defaultRowHeight="15" customHeight="1" x14ac:dyDescent="0.35"/>
  <cols>
    <col min="1" max="1" width="15.36328125" style="1" customWidth="1"/>
    <col min="2" max="2" width="12.81640625" style="1" customWidth="1"/>
    <col min="3" max="3" width="27.26953125" style="1" customWidth="1"/>
    <col min="4" max="4" width="9.453125" style="1" customWidth="1"/>
    <col min="5" max="5" width="83.54296875" style="1" customWidth="1"/>
    <col min="6" max="6" width="21.6328125" style="1" customWidth="1"/>
    <col min="7" max="7" width="17.7265625" style="1" customWidth="1"/>
    <col min="8" max="8" width="21.26953125" style="1" customWidth="1"/>
    <col min="9" max="9" width="15.54296875" style="1" customWidth="1"/>
    <col min="10" max="10" width="22.6328125" style="1" customWidth="1"/>
    <col min="11" max="11" width="54.26953125" style="1" customWidth="1"/>
    <col min="12" max="25" width="8.6328125" style="1" customWidth="1"/>
    <col min="26" max="16384" width="8.6328125" style="1"/>
  </cols>
  <sheetData>
    <row r="1" spans="1:24" ht="37.5" customHeight="1" x14ac:dyDescent="0.35">
      <c r="A1" s="101"/>
      <c r="B1" s="204" t="str">
        <f>Identificação!B1</f>
        <v>FORMULÁRIO DE CANDIDATURA AO CONCURSO DE RECRUTAMENTO DE UM PROFESSOR ADJUNTO
PARA A ÁREA DISCIPLINAR DE SAÚDE AMBIENTAL</v>
      </c>
      <c r="C1" s="235"/>
      <c r="D1" s="235"/>
      <c r="E1" s="235"/>
      <c r="F1" s="235"/>
      <c r="G1" s="235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1:24" ht="27.5" customHeight="1" thickBot="1" x14ac:dyDescent="0.4">
      <c r="A2" s="60"/>
      <c r="B2" s="192" t="s">
        <v>13</v>
      </c>
      <c r="C2" s="238">
        <f>Identificação!C7</f>
        <v>0</v>
      </c>
      <c r="D2" s="238"/>
      <c r="E2" s="238"/>
      <c r="F2" s="19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5"/>
    </row>
    <row r="3" spans="1:24" ht="12" customHeight="1" x14ac:dyDescent="0.35">
      <c r="A3" s="60"/>
      <c r="B3" s="34"/>
      <c r="C3" s="39"/>
      <c r="D3" s="40"/>
      <c r="E3" s="41"/>
      <c r="F3" s="41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5"/>
    </row>
    <row r="4" spans="1:24" ht="18.75" customHeight="1" x14ac:dyDescent="0.45">
      <c r="A4" s="60"/>
      <c r="B4" s="102" t="s">
        <v>100</v>
      </c>
      <c r="C4" s="43"/>
      <c r="D4" s="44"/>
      <c r="E4" s="45"/>
      <c r="F4" s="10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5"/>
    </row>
    <row r="5" spans="1:24" ht="18.75" customHeight="1" thickBot="1" x14ac:dyDescent="0.5">
      <c r="A5" s="60"/>
      <c r="B5" s="103"/>
      <c r="C5" s="47"/>
      <c r="D5" s="48"/>
      <c r="E5" s="49"/>
      <c r="F5" s="49"/>
      <c r="G5" s="36"/>
      <c r="H5" s="36"/>
      <c r="I5" s="36"/>
      <c r="J5" s="36"/>
      <c r="K5" s="36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5"/>
    </row>
    <row r="6" spans="1:24" ht="18.75" customHeight="1" x14ac:dyDescent="0.45">
      <c r="A6" s="60"/>
      <c r="B6" s="103"/>
      <c r="C6" s="243" t="s">
        <v>15</v>
      </c>
      <c r="D6" s="232" t="s">
        <v>16</v>
      </c>
      <c r="E6" s="241" t="s">
        <v>17</v>
      </c>
      <c r="F6" s="232" t="s">
        <v>18</v>
      </c>
      <c r="G6" s="241" t="s">
        <v>19</v>
      </c>
      <c r="H6" s="232" t="s">
        <v>194</v>
      </c>
      <c r="I6" s="233"/>
      <c r="J6" s="233"/>
      <c r="K6" s="104" t="s">
        <v>20</v>
      </c>
      <c r="L6" s="105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5"/>
    </row>
    <row r="7" spans="1:24" ht="18.75" customHeight="1" x14ac:dyDescent="0.45">
      <c r="A7" s="60"/>
      <c r="B7" s="103"/>
      <c r="C7" s="244"/>
      <c r="D7" s="245"/>
      <c r="E7" s="242"/>
      <c r="F7" s="245"/>
      <c r="G7" s="242"/>
      <c r="H7" s="52" t="s">
        <v>21</v>
      </c>
      <c r="I7" s="52" t="s">
        <v>22</v>
      </c>
      <c r="J7" s="52" t="s">
        <v>23</v>
      </c>
      <c r="K7" s="106"/>
      <c r="L7" s="105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5"/>
    </row>
    <row r="8" spans="1:24" ht="22.5" customHeight="1" x14ac:dyDescent="0.45">
      <c r="A8" s="60"/>
      <c r="B8" s="103"/>
      <c r="C8" s="53" t="s">
        <v>24</v>
      </c>
      <c r="D8" s="52" t="s">
        <v>25</v>
      </c>
      <c r="E8" s="52" t="s">
        <v>26</v>
      </c>
      <c r="F8" s="52" t="s">
        <v>27</v>
      </c>
      <c r="G8" s="52" t="s">
        <v>28</v>
      </c>
      <c r="H8" s="52" t="s">
        <v>29</v>
      </c>
      <c r="I8" s="52" t="s">
        <v>30</v>
      </c>
      <c r="J8" s="54" t="s">
        <v>31</v>
      </c>
      <c r="K8" s="107" t="s">
        <v>32</v>
      </c>
      <c r="L8" s="105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5"/>
    </row>
    <row r="9" spans="1:24" ht="15" customHeight="1" x14ac:dyDescent="0.35">
      <c r="A9" s="60"/>
      <c r="B9" s="33"/>
      <c r="C9" s="214" t="s">
        <v>101</v>
      </c>
      <c r="D9" s="108"/>
      <c r="E9" s="109"/>
      <c r="F9" s="239" t="s">
        <v>102</v>
      </c>
      <c r="G9" s="240"/>
      <c r="H9" s="203"/>
      <c r="I9" s="78"/>
      <c r="J9" s="78"/>
      <c r="K9" s="110"/>
      <c r="L9" s="105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5"/>
    </row>
    <row r="10" spans="1:24" ht="15" customHeight="1" x14ac:dyDescent="0.35">
      <c r="A10" s="60"/>
      <c r="B10" s="33"/>
      <c r="C10" s="216"/>
      <c r="D10" s="111" t="s">
        <v>103</v>
      </c>
      <c r="E10" s="112" t="s">
        <v>104</v>
      </c>
      <c r="F10" s="111" t="s">
        <v>105</v>
      </c>
      <c r="G10" s="113">
        <v>1</v>
      </c>
      <c r="H10" s="203"/>
      <c r="I10" s="114">
        <f>(G10*H10)</f>
        <v>0</v>
      </c>
      <c r="J10" s="78"/>
      <c r="K10" s="110"/>
      <c r="L10" s="105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5"/>
    </row>
    <row r="11" spans="1:24" ht="15" customHeight="1" x14ac:dyDescent="0.35">
      <c r="A11" s="60"/>
      <c r="B11" s="33"/>
      <c r="C11" s="115" t="s">
        <v>74</v>
      </c>
      <c r="D11" s="116"/>
      <c r="E11" s="117"/>
      <c r="F11" s="116"/>
      <c r="G11" s="116"/>
      <c r="H11" s="118"/>
      <c r="I11" s="119">
        <f>MIN(25,(SUM(I10)))</f>
        <v>0</v>
      </c>
      <c r="J11" s="119">
        <f>I11</f>
        <v>0</v>
      </c>
      <c r="K11" s="120"/>
      <c r="L11" s="105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5"/>
    </row>
    <row r="12" spans="1:24" ht="13.75" customHeight="1" x14ac:dyDescent="0.35">
      <c r="A12" s="60"/>
      <c r="B12" s="33"/>
      <c r="C12" s="214" t="s">
        <v>106</v>
      </c>
      <c r="D12" s="121"/>
      <c r="E12" s="122"/>
      <c r="F12" s="239" t="s">
        <v>33</v>
      </c>
      <c r="G12" s="240"/>
      <c r="H12" s="203"/>
      <c r="I12" s="78"/>
      <c r="J12" s="78"/>
      <c r="K12" s="110"/>
      <c r="L12" s="105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5"/>
    </row>
    <row r="13" spans="1:24" ht="15" customHeight="1" x14ac:dyDescent="0.35">
      <c r="A13" s="60"/>
      <c r="B13" s="33"/>
      <c r="C13" s="215"/>
      <c r="D13" s="111" t="s">
        <v>107</v>
      </c>
      <c r="E13" s="62" t="s">
        <v>108</v>
      </c>
      <c r="F13" s="111" t="s">
        <v>109</v>
      </c>
      <c r="G13" s="113">
        <v>0.5</v>
      </c>
      <c r="H13" s="203"/>
      <c r="I13" s="114">
        <f>G13*H13</f>
        <v>0</v>
      </c>
      <c r="J13" s="78"/>
      <c r="K13" s="110"/>
      <c r="L13" s="105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5"/>
    </row>
    <row r="14" spans="1:24" ht="15" customHeight="1" x14ac:dyDescent="0.35">
      <c r="A14" s="60"/>
      <c r="B14" s="33"/>
      <c r="C14" s="216"/>
      <c r="D14" s="111" t="s">
        <v>110</v>
      </c>
      <c r="E14" s="112" t="s">
        <v>111</v>
      </c>
      <c r="F14" s="111" t="s">
        <v>109</v>
      </c>
      <c r="G14" s="113">
        <v>1.5</v>
      </c>
      <c r="H14" s="203"/>
      <c r="I14" s="114">
        <f>G14*H14</f>
        <v>0</v>
      </c>
      <c r="J14" s="78"/>
      <c r="K14" s="110"/>
      <c r="L14" s="105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5"/>
    </row>
    <row r="15" spans="1:24" ht="15" customHeight="1" x14ac:dyDescent="0.35">
      <c r="A15" s="60"/>
      <c r="B15" s="33"/>
      <c r="C15" s="115" t="s">
        <v>74</v>
      </c>
      <c r="D15" s="116"/>
      <c r="E15" s="123"/>
      <c r="F15" s="116"/>
      <c r="G15" s="116"/>
      <c r="H15" s="118"/>
      <c r="I15" s="119">
        <f>MIN(40,(SUM(I13:I14)))</f>
        <v>0</v>
      </c>
      <c r="J15" s="119">
        <f>I15</f>
        <v>0</v>
      </c>
      <c r="K15" s="120"/>
      <c r="L15" s="105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5"/>
    </row>
    <row r="16" spans="1:24" ht="15" customHeight="1" x14ac:dyDescent="0.35">
      <c r="A16" s="60"/>
      <c r="B16" s="33"/>
      <c r="C16" s="214" t="s">
        <v>112</v>
      </c>
      <c r="D16" s="121"/>
      <c r="E16" s="122"/>
      <c r="F16" s="239" t="s">
        <v>113</v>
      </c>
      <c r="G16" s="240"/>
      <c r="H16" s="203"/>
      <c r="I16" s="78"/>
      <c r="J16" s="78"/>
      <c r="K16" s="110"/>
      <c r="L16" s="105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5"/>
    </row>
    <row r="17" spans="1:24" ht="13.75" customHeight="1" x14ac:dyDescent="0.35">
      <c r="A17" s="60"/>
      <c r="B17" s="33"/>
      <c r="C17" s="215"/>
      <c r="D17" s="111" t="s">
        <v>114</v>
      </c>
      <c r="E17" s="62" t="s">
        <v>115</v>
      </c>
      <c r="F17" s="111" t="s">
        <v>109</v>
      </c>
      <c r="G17" s="113">
        <v>1</v>
      </c>
      <c r="H17" s="203"/>
      <c r="I17" s="114">
        <f>G17*H17</f>
        <v>0</v>
      </c>
      <c r="J17" s="78"/>
      <c r="K17" s="110"/>
      <c r="L17" s="105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5"/>
    </row>
    <row r="18" spans="1:24" ht="15" customHeight="1" x14ac:dyDescent="0.35">
      <c r="A18" s="60"/>
      <c r="B18" s="33"/>
      <c r="C18" s="215"/>
      <c r="D18" s="111" t="s">
        <v>116</v>
      </c>
      <c r="E18" s="62" t="s">
        <v>117</v>
      </c>
      <c r="F18" s="111" t="s">
        <v>109</v>
      </c>
      <c r="G18" s="113">
        <v>0.3</v>
      </c>
      <c r="H18" s="203"/>
      <c r="I18" s="114">
        <f>G18*H18</f>
        <v>0</v>
      </c>
      <c r="J18" s="78"/>
      <c r="K18" s="110"/>
      <c r="L18" s="105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5"/>
    </row>
    <row r="19" spans="1:24" ht="13.75" customHeight="1" x14ac:dyDescent="0.35">
      <c r="A19" s="60"/>
      <c r="B19" s="33"/>
      <c r="C19" s="216"/>
      <c r="D19" s="111" t="s">
        <v>118</v>
      </c>
      <c r="E19" s="62" t="s">
        <v>119</v>
      </c>
      <c r="F19" s="111" t="s">
        <v>109</v>
      </c>
      <c r="G19" s="113">
        <v>0.75</v>
      </c>
      <c r="H19" s="203"/>
      <c r="I19" s="114">
        <f>G19*H19</f>
        <v>0</v>
      </c>
      <c r="J19" s="78"/>
      <c r="K19" s="110"/>
      <c r="L19" s="105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5"/>
    </row>
    <row r="20" spans="1:24" ht="15" customHeight="1" x14ac:dyDescent="0.35">
      <c r="A20" s="60"/>
      <c r="B20" s="33"/>
      <c r="C20" s="115" t="s">
        <v>74</v>
      </c>
      <c r="D20" s="123"/>
      <c r="E20" s="123"/>
      <c r="F20" s="123"/>
      <c r="G20" s="123"/>
      <c r="H20" s="124"/>
      <c r="I20" s="119">
        <f>MIN(15,(SUM(I17:I19)))</f>
        <v>0</v>
      </c>
      <c r="J20" s="119">
        <f>I20</f>
        <v>0</v>
      </c>
      <c r="K20" s="125"/>
      <c r="L20" s="105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5"/>
    </row>
    <row r="21" spans="1:24" ht="13.75" customHeight="1" x14ac:dyDescent="0.35">
      <c r="A21" s="60"/>
      <c r="B21" s="33"/>
      <c r="C21" s="214" t="s">
        <v>120</v>
      </c>
      <c r="D21" s="121"/>
      <c r="E21" s="122"/>
      <c r="F21" s="239" t="s">
        <v>121</v>
      </c>
      <c r="G21" s="240"/>
      <c r="H21" s="203"/>
      <c r="I21" s="78"/>
      <c r="J21" s="78"/>
      <c r="K21" s="110"/>
      <c r="L21" s="105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5"/>
    </row>
    <row r="22" spans="1:24" ht="13.75" customHeight="1" x14ac:dyDescent="0.35">
      <c r="A22" s="60"/>
      <c r="B22" s="33"/>
      <c r="C22" s="215"/>
      <c r="D22" s="111" t="s">
        <v>122</v>
      </c>
      <c r="E22" s="62" t="s">
        <v>123</v>
      </c>
      <c r="F22" s="111" t="s">
        <v>124</v>
      </c>
      <c r="G22" s="113">
        <v>0.3</v>
      </c>
      <c r="H22" s="203"/>
      <c r="I22" s="114">
        <f>G22*H22</f>
        <v>0</v>
      </c>
      <c r="J22" s="78"/>
      <c r="K22" s="110"/>
      <c r="L22" s="105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5"/>
    </row>
    <row r="23" spans="1:24" ht="13.75" customHeight="1" x14ac:dyDescent="0.35">
      <c r="A23" s="60"/>
      <c r="B23" s="33"/>
      <c r="C23" s="215"/>
      <c r="D23" s="111" t="s">
        <v>125</v>
      </c>
      <c r="E23" s="62" t="s">
        <v>126</v>
      </c>
      <c r="F23" s="111" t="s">
        <v>127</v>
      </c>
      <c r="G23" s="113">
        <v>0.5</v>
      </c>
      <c r="H23" s="203"/>
      <c r="I23" s="114">
        <f>G23*H23</f>
        <v>0</v>
      </c>
      <c r="J23" s="78"/>
      <c r="K23" s="110"/>
      <c r="L23" s="105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5"/>
    </row>
    <row r="24" spans="1:24" ht="16.5" customHeight="1" x14ac:dyDescent="0.35">
      <c r="A24" s="60"/>
      <c r="B24" s="33"/>
      <c r="C24" s="215"/>
      <c r="D24" s="111" t="s">
        <v>128</v>
      </c>
      <c r="E24" s="62" t="s">
        <v>129</v>
      </c>
      <c r="F24" s="111" t="s">
        <v>124</v>
      </c>
      <c r="G24" s="113">
        <v>0.4</v>
      </c>
      <c r="H24" s="203"/>
      <c r="I24" s="114">
        <f>G24*H24</f>
        <v>0</v>
      </c>
      <c r="J24" s="78"/>
      <c r="K24" s="110"/>
      <c r="L24" s="105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5"/>
    </row>
    <row r="25" spans="1:24" ht="25.5" customHeight="1" x14ac:dyDescent="0.35">
      <c r="A25" s="60"/>
      <c r="B25" s="33"/>
      <c r="C25" s="215"/>
      <c r="D25" s="111" t="s">
        <v>130</v>
      </c>
      <c r="E25" s="62" t="s">
        <v>131</v>
      </c>
      <c r="F25" s="111" t="s">
        <v>124</v>
      </c>
      <c r="G25" s="113">
        <v>0.3</v>
      </c>
      <c r="H25" s="203"/>
      <c r="I25" s="114">
        <f>G25*H25</f>
        <v>0</v>
      </c>
      <c r="J25" s="78"/>
      <c r="K25" s="110"/>
      <c r="L25" s="105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5"/>
    </row>
    <row r="26" spans="1:24" ht="13.75" customHeight="1" x14ac:dyDescent="0.35">
      <c r="A26" s="60"/>
      <c r="B26" s="33"/>
      <c r="C26" s="216"/>
      <c r="D26" s="111" t="s">
        <v>132</v>
      </c>
      <c r="E26" s="62" t="s">
        <v>133</v>
      </c>
      <c r="F26" s="111" t="s">
        <v>134</v>
      </c>
      <c r="G26" s="113">
        <v>3</v>
      </c>
      <c r="H26" s="203"/>
      <c r="I26" s="114">
        <f>G26*H26</f>
        <v>0</v>
      </c>
      <c r="J26" s="78"/>
      <c r="K26" s="110"/>
      <c r="L26" s="105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5"/>
    </row>
    <row r="27" spans="1:24" ht="15" customHeight="1" x14ac:dyDescent="0.35">
      <c r="A27" s="60"/>
      <c r="B27" s="33"/>
      <c r="C27" s="115" t="s">
        <v>74</v>
      </c>
      <c r="D27" s="116"/>
      <c r="E27" s="123"/>
      <c r="F27" s="116"/>
      <c r="G27" s="116"/>
      <c r="H27" s="118"/>
      <c r="I27" s="119">
        <f>MIN(5,(SUM(I22:I26)))</f>
        <v>0</v>
      </c>
      <c r="J27" s="119">
        <f>I27</f>
        <v>0</v>
      </c>
      <c r="K27" s="120"/>
      <c r="L27" s="105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5"/>
    </row>
    <row r="28" spans="1:24" ht="13.75" customHeight="1" x14ac:dyDescent="0.35">
      <c r="A28" s="60"/>
      <c r="B28" s="33"/>
      <c r="C28" s="214" t="s">
        <v>135</v>
      </c>
      <c r="D28" s="81"/>
      <c r="E28" s="75"/>
      <c r="F28" s="218" t="s">
        <v>136</v>
      </c>
      <c r="G28" s="219"/>
      <c r="H28" s="203"/>
      <c r="I28" s="78"/>
      <c r="J28" s="78"/>
      <c r="K28" s="110"/>
      <c r="L28" s="105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5"/>
    </row>
    <row r="29" spans="1:24" ht="25.5" customHeight="1" x14ac:dyDescent="0.35">
      <c r="A29" s="60"/>
      <c r="B29" s="33"/>
      <c r="C29" s="215"/>
      <c r="D29" s="61" t="s">
        <v>137</v>
      </c>
      <c r="E29" s="62" t="s">
        <v>138</v>
      </c>
      <c r="F29" s="61" t="s">
        <v>139</v>
      </c>
      <c r="G29" s="63">
        <v>3</v>
      </c>
      <c r="H29" s="203"/>
      <c r="I29" s="114">
        <f>G29*H29</f>
        <v>0</v>
      </c>
      <c r="J29" s="78"/>
      <c r="K29" s="110"/>
      <c r="L29" s="105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5"/>
    </row>
    <row r="30" spans="1:24" ht="25.5" customHeight="1" x14ac:dyDescent="0.35">
      <c r="A30" s="60"/>
      <c r="B30" s="33"/>
      <c r="C30" s="216"/>
      <c r="D30" s="61" t="s">
        <v>140</v>
      </c>
      <c r="E30" s="62" t="s">
        <v>141</v>
      </c>
      <c r="F30" s="61" t="s">
        <v>142</v>
      </c>
      <c r="G30" s="63">
        <v>1</v>
      </c>
      <c r="H30" s="203"/>
      <c r="I30" s="114">
        <f>G30*H30</f>
        <v>0</v>
      </c>
      <c r="J30" s="78"/>
      <c r="K30" s="110"/>
      <c r="L30" s="105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5"/>
    </row>
    <row r="31" spans="1:24" ht="13.75" customHeight="1" x14ac:dyDescent="0.35">
      <c r="A31" s="60"/>
      <c r="B31" s="33"/>
      <c r="C31" s="126" t="s">
        <v>74</v>
      </c>
      <c r="D31" s="79"/>
      <c r="E31" s="69"/>
      <c r="F31" s="79"/>
      <c r="G31" s="79"/>
      <c r="H31" s="118"/>
      <c r="I31" s="119">
        <f>MIN(10,(SUM(I29:I30)))</f>
        <v>0</v>
      </c>
      <c r="J31" s="119">
        <f>I31</f>
        <v>0</v>
      </c>
      <c r="K31" s="120"/>
      <c r="L31" s="105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5"/>
    </row>
    <row r="32" spans="1:24" ht="13.75" customHeight="1" x14ac:dyDescent="0.35">
      <c r="A32" s="60"/>
      <c r="B32" s="33"/>
      <c r="C32" s="214" t="s">
        <v>143</v>
      </c>
      <c r="D32" s="81"/>
      <c r="E32" s="75"/>
      <c r="F32" s="218" t="s">
        <v>76</v>
      </c>
      <c r="G32" s="219"/>
      <c r="H32" s="203"/>
      <c r="I32" s="78"/>
      <c r="J32" s="78"/>
      <c r="K32" s="110"/>
      <c r="L32" s="105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5"/>
    </row>
    <row r="33" spans="1:24" ht="13.75" customHeight="1" x14ac:dyDescent="0.35">
      <c r="A33" s="60"/>
      <c r="B33" s="33"/>
      <c r="C33" s="215"/>
      <c r="D33" s="61" t="s">
        <v>144</v>
      </c>
      <c r="E33" s="62" t="s">
        <v>145</v>
      </c>
      <c r="F33" s="61" t="s">
        <v>146</v>
      </c>
      <c r="G33" s="63">
        <v>1.75</v>
      </c>
      <c r="H33" s="203"/>
      <c r="I33" s="114">
        <f>G33*H33</f>
        <v>0</v>
      </c>
      <c r="J33" s="78"/>
      <c r="K33" s="110"/>
      <c r="L33" s="105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5"/>
    </row>
    <row r="34" spans="1:24" ht="13.75" customHeight="1" x14ac:dyDescent="0.35">
      <c r="A34" s="60"/>
      <c r="B34" s="33"/>
      <c r="C34" s="215"/>
      <c r="D34" s="61" t="s">
        <v>147</v>
      </c>
      <c r="E34" s="62" t="s">
        <v>148</v>
      </c>
      <c r="F34" s="61" t="s">
        <v>146</v>
      </c>
      <c r="G34" s="63">
        <v>0.5</v>
      </c>
      <c r="H34" s="203"/>
      <c r="I34" s="114">
        <f>G34*H34</f>
        <v>0</v>
      </c>
      <c r="J34" s="78"/>
      <c r="K34" s="110"/>
      <c r="L34" s="105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5"/>
    </row>
    <row r="35" spans="1:24" ht="13.75" customHeight="1" x14ac:dyDescent="0.35">
      <c r="A35" s="60"/>
      <c r="B35" s="33"/>
      <c r="C35" s="215"/>
      <c r="D35" s="61" t="s">
        <v>149</v>
      </c>
      <c r="E35" s="62" t="s">
        <v>150</v>
      </c>
      <c r="F35" s="61" t="s">
        <v>146</v>
      </c>
      <c r="G35" s="63">
        <v>0.25</v>
      </c>
      <c r="H35" s="203"/>
      <c r="I35" s="114">
        <f>G35*H35</f>
        <v>0</v>
      </c>
      <c r="J35" s="78"/>
      <c r="K35" s="110"/>
      <c r="L35" s="105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5"/>
    </row>
    <row r="36" spans="1:24" ht="13.75" customHeight="1" x14ac:dyDescent="0.35">
      <c r="A36" s="60"/>
      <c r="B36" s="33"/>
      <c r="C36" s="216"/>
      <c r="D36" s="61" t="s">
        <v>151</v>
      </c>
      <c r="E36" s="62" t="s">
        <v>152</v>
      </c>
      <c r="F36" s="61" t="s">
        <v>146</v>
      </c>
      <c r="G36" s="63">
        <v>1.5</v>
      </c>
      <c r="H36" s="203"/>
      <c r="I36" s="114">
        <f>G36*H36</f>
        <v>0</v>
      </c>
      <c r="J36" s="78"/>
      <c r="K36" s="110"/>
      <c r="L36" s="105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5"/>
    </row>
    <row r="37" spans="1:24" ht="15.75" customHeight="1" x14ac:dyDescent="0.35">
      <c r="A37" s="60"/>
      <c r="B37" s="33"/>
      <c r="C37" s="82" t="s">
        <v>74</v>
      </c>
      <c r="D37" s="127"/>
      <c r="E37" s="128"/>
      <c r="F37" s="127"/>
      <c r="G37" s="127"/>
      <c r="H37" s="129"/>
      <c r="I37" s="119">
        <f>MIN(5,(SUM(I33:I36)))</f>
        <v>0</v>
      </c>
      <c r="J37" s="119">
        <f>I37</f>
        <v>0</v>
      </c>
      <c r="K37" s="130"/>
      <c r="L37" s="105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5"/>
    </row>
    <row r="38" spans="1:24" ht="15.75" customHeight="1" x14ac:dyDescent="0.35">
      <c r="A38" s="60"/>
      <c r="B38" s="33"/>
      <c r="C38" s="131"/>
      <c r="D38" s="131"/>
      <c r="E38" s="131"/>
      <c r="F38" s="131"/>
      <c r="G38" s="131"/>
      <c r="H38" s="131"/>
      <c r="I38" s="132"/>
      <c r="J38" s="132"/>
      <c r="K38" s="131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5"/>
    </row>
    <row r="39" spans="1:24" ht="32.25" customHeight="1" x14ac:dyDescent="0.35">
      <c r="A39" s="93"/>
      <c r="B39" s="94"/>
      <c r="C39" s="94"/>
      <c r="D39" s="94"/>
      <c r="E39" s="94"/>
      <c r="F39" s="94"/>
      <c r="G39" s="94"/>
      <c r="H39" s="133" t="s">
        <v>153</v>
      </c>
      <c r="I39" s="134">
        <f>SUM(I11,I15,I20,I27,I31,I37)</f>
        <v>0</v>
      </c>
      <c r="J39" s="135">
        <f>SUM(J11,J15,J20,J27,J31,J37)</f>
        <v>0</v>
      </c>
      <c r="K39" s="136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137"/>
    </row>
  </sheetData>
  <sheetProtection password="CA0B" sheet="1" objects="1" scenarios="1"/>
  <mergeCells count="20">
    <mergeCell ref="C32:C36"/>
    <mergeCell ref="H6:J6"/>
    <mergeCell ref="F32:G32"/>
    <mergeCell ref="F28:G28"/>
    <mergeCell ref="C28:C30"/>
    <mergeCell ref="B1:G1"/>
    <mergeCell ref="F9:G9"/>
    <mergeCell ref="F12:G12"/>
    <mergeCell ref="F16:G16"/>
    <mergeCell ref="F21:G21"/>
    <mergeCell ref="C9:C10"/>
    <mergeCell ref="C12:C14"/>
    <mergeCell ref="C16:C19"/>
    <mergeCell ref="C21:C26"/>
    <mergeCell ref="G6:G7"/>
    <mergeCell ref="C6:C7"/>
    <mergeCell ref="D6:D7"/>
    <mergeCell ref="E6:E7"/>
    <mergeCell ref="F6:F7"/>
    <mergeCell ref="C2:E2"/>
  </mergeCells>
  <pageMargins left="0.7" right="0.7" top="0.75" bottom="0.75" header="0.3" footer="0.3"/>
  <pageSetup orientation="landscape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workbookViewId="0">
      <selection activeCell="B2" sqref="B2:G2"/>
    </sheetView>
  </sheetViews>
  <sheetFormatPr defaultColWidth="8.6328125" defaultRowHeight="15" customHeight="1" x14ac:dyDescent="0.35"/>
  <cols>
    <col min="1" max="1" width="18.1796875" style="1" customWidth="1"/>
    <col min="2" max="2" width="20.7265625" style="1" customWidth="1"/>
    <col min="3" max="3" width="8.6328125" style="1" customWidth="1"/>
    <col min="4" max="4" width="34.1796875" style="1" customWidth="1"/>
    <col min="5" max="5" width="4.453125" style="1" customWidth="1"/>
    <col min="6" max="6" width="59.6328125" style="1" customWidth="1"/>
    <col min="7" max="7" width="14.6328125" style="1" customWidth="1"/>
    <col min="8" max="8" width="9.453125" style="1" customWidth="1"/>
    <col min="9" max="9" width="11.26953125" style="1" customWidth="1"/>
    <col min="10" max="10" width="16" style="1" customWidth="1"/>
    <col min="11" max="11" width="15.7265625" style="1" customWidth="1"/>
    <col min="12" max="12" width="60.08984375" style="1" customWidth="1"/>
    <col min="13" max="13" width="8.6328125" style="1" customWidth="1"/>
    <col min="14" max="16384" width="8.6328125" style="1"/>
  </cols>
  <sheetData>
    <row r="1" spans="1:12" ht="37.5" customHeight="1" x14ac:dyDescent="0.35">
      <c r="A1" s="2"/>
      <c r="B1" s="204" t="str">
        <f>Identificação!B1</f>
        <v>FORMULÁRIO DE CANDIDATURA AO CONCURSO DE RECRUTAMENTO DE UM PROFESSOR ADJUNTO
PARA A ÁREA DISCIPLINAR DE SAÚDE AMBIENTAL</v>
      </c>
      <c r="C1" s="205"/>
      <c r="D1" s="205"/>
      <c r="E1" s="205"/>
      <c r="F1" s="205"/>
      <c r="G1" s="205"/>
      <c r="H1" s="205"/>
      <c r="I1" s="205"/>
      <c r="J1" s="3"/>
      <c r="K1" s="3"/>
      <c r="L1" s="4"/>
    </row>
    <row r="2" spans="1:12" ht="8" customHeight="1" x14ac:dyDescent="0.35">
      <c r="A2" s="5"/>
      <c r="B2" s="251"/>
      <c r="C2" s="207"/>
      <c r="D2" s="207"/>
      <c r="E2" s="207"/>
      <c r="F2" s="207"/>
      <c r="G2" s="207"/>
      <c r="H2" s="6"/>
      <c r="I2" s="34"/>
      <c r="J2" s="6"/>
      <c r="K2" s="6"/>
      <c r="L2" s="7"/>
    </row>
    <row r="3" spans="1:12" ht="15.75" customHeight="1" thickBot="1" x14ac:dyDescent="0.4">
      <c r="A3" s="5"/>
      <c r="B3" s="192" t="s">
        <v>13</v>
      </c>
      <c r="C3" s="252">
        <f>Identificação!C7</f>
        <v>0</v>
      </c>
      <c r="D3" s="253"/>
      <c r="E3" s="253"/>
      <c r="F3" s="253"/>
      <c r="G3" s="253"/>
      <c r="H3" s="6"/>
      <c r="I3" s="34"/>
      <c r="J3" s="6"/>
      <c r="K3" s="6"/>
      <c r="L3" s="7"/>
    </row>
    <row r="4" spans="1:12" ht="12" customHeight="1" x14ac:dyDescent="0.35">
      <c r="A4" s="5"/>
      <c r="B4" s="34"/>
      <c r="C4" s="38"/>
      <c r="D4" s="39"/>
      <c r="E4" s="40"/>
      <c r="F4" s="41"/>
      <c r="G4" s="41"/>
      <c r="H4" s="6"/>
      <c r="I4" s="34"/>
      <c r="J4" s="6"/>
      <c r="K4" s="6"/>
      <c r="L4" s="7"/>
    </row>
    <row r="5" spans="1:12" ht="18.75" customHeight="1" x14ac:dyDescent="0.45">
      <c r="A5" s="5"/>
      <c r="B5" s="139" t="s">
        <v>155</v>
      </c>
      <c r="C5" s="6"/>
      <c r="D5" s="43"/>
      <c r="E5" s="44"/>
      <c r="F5" s="45"/>
      <c r="G5" s="139"/>
      <c r="H5" s="6"/>
      <c r="I5" s="34"/>
      <c r="J5" s="6"/>
      <c r="K5" s="6"/>
      <c r="L5" s="7"/>
    </row>
    <row r="6" spans="1:12" ht="18.75" customHeight="1" thickBot="1" x14ac:dyDescent="0.5">
      <c r="A6" s="5"/>
      <c r="B6" s="140"/>
      <c r="C6" s="141"/>
      <c r="D6" s="47"/>
      <c r="E6" s="48"/>
      <c r="F6" s="49"/>
      <c r="G6" s="49"/>
      <c r="H6" s="138"/>
      <c r="I6" s="50"/>
      <c r="J6" s="138"/>
      <c r="K6" s="138"/>
      <c r="L6" s="142"/>
    </row>
    <row r="7" spans="1:12" ht="26.5" customHeight="1" x14ac:dyDescent="0.45">
      <c r="A7" s="5"/>
      <c r="B7" s="140"/>
      <c r="C7" s="141"/>
      <c r="D7" s="254" t="s">
        <v>15</v>
      </c>
      <c r="E7" s="232" t="s">
        <v>16</v>
      </c>
      <c r="F7" s="232" t="s">
        <v>17</v>
      </c>
      <c r="G7" s="232" t="s">
        <v>18</v>
      </c>
      <c r="H7" s="232" t="s">
        <v>19</v>
      </c>
      <c r="I7" s="232" t="s">
        <v>194</v>
      </c>
      <c r="J7" s="233"/>
      <c r="K7" s="233"/>
      <c r="L7" s="143" t="s">
        <v>20</v>
      </c>
    </row>
    <row r="8" spans="1:12" ht="36" customHeight="1" x14ac:dyDescent="0.45">
      <c r="A8" s="5"/>
      <c r="B8" s="140"/>
      <c r="C8" s="141"/>
      <c r="D8" s="255"/>
      <c r="E8" s="245"/>
      <c r="F8" s="245"/>
      <c r="G8" s="245"/>
      <c r="H8" s="245"/>
      <c r="I8" s="52" t="s">
        <v>21</v>
      </c>
      <c r="J8" s="52" t="s">
        <v>22</v>
      </c>
      <c r="K8" s="52" t="s">
        <v>23</v>
      </c>
      <c r="L8" s="110"/>
    </row>
    <row r="9" spans="1:12" ht="18.75" customHeight="1" x14ac:dyDescent="0.45">
      <c r="A9" s="5"/>
      <c r="B9" s="140"/>
      <c r="C9" s="141"/>
      <c r="D9" s="53" t="s">
        <v>24</v>
      </c>
      <c r="E9" s="52" t="s">
        <v>25</v>
      </c>
      <c r="F9" s="52" t="s">
        <v>26</v>
      </c>
      <c r="G9" s="144" t="s">
        <v>27</v>
      </c>
      <c r="H9" s="52" t="s">
        <v>28</v>
      </c>
      <c r="I9" s="52" t="s">
        <v>29</v>
      </c>
      <c r="J9" s="52" t="s">
        <v>30</v>
      </c>
      <c r="K9" s="145" t="s">
        <v>31</v>
      </c>
      <c r="L9" s="107" t="s">
        <v>32</v>
      </c>
    </row>
    <row r="10" spans="1:12" ht="13.75" customHeight="1" x14ac:dyDescent="0.35">
      <c r="A10" s="5"/>
      <c r="B10" s="6"/>
      <c r="C10" s="6"/>
      <c r="D10" s="214" t="s">
        <v>156</v>
      </c>
      <c r="E10" s="75"/>
      <c r="F10" s="75"/>
      <c r="G10" s="218" t="s">
        <v>157</v>
      </c>
      <c r="H10" s="219"/>
      <c r="I10" s="195"/>
      <c r="J10" s="147"/>
      <c r="K10" s="24"/>
      <c r="L10" s="148"/>
    </row>
    <row r="11" spans="1:12" ht="13.75" customHeight="1" x14ac:dyDescent="0.35">
      <c r="A11" s="5"/>
      <c r="B11" s="6"/>
      <c r="C11" s="6"/>
      <c r="D11" s="215"/>
      <c r="E11" s="61" t="s">
        <v>158</v>
      </c>
      <c r="F11" s="62" t="s">
        <v>159</v>
      </c>
      <c r="G11" s="61" t="s">
        <v>105</v>
      </c>
      <c r="H11" s="63">
        <v>10</v>
      </c>
      <c r="I11" s="195"/>
      <c r="J11" s="147">
        <f t="shared" ref="J11:J19" si="0">H11*I11</f>
        <v>0</v>
      </c>
      <c r="K11" s="24"/>
      <c r="L11" s="148"/>
    </row>
    <row r="12" spans="1:12" ht="13.75" customHeight="1" x14ac:dyDescent="0.35">
      <c r="A12" s="5"/>
      <c r="B12" s="6"/>
      <c r="C12" s="6"/>
      <c r="D12" s="215"/>
      <c r="E12" s="61" t="s">
        <v>160</v>
      </c>
      <c r="F12" s="62" t="s">
        <v>161</v>
      </c>
      <c r="G12" s="61" t="s">
        <v>105</v>
      </c>
      <c r="H12" s="63">
        <v>5</v>
      </c>
      <c r="I12" s="195"/>
      <c r="J12" s="147">
        <f t="shared" si="0"/>
        <v>0</v>
      </c>
      <c r="K12" s="24"/>
      <c r="L12" s="148"/>
    </row>
    <row r="13" spans="1:12" ht="13.75" customHeight="1" x14ac:dyDescent="0.35">
      <c r="A13" s="5"/>
      <c r="B13" s="6"/>
      <c r="C13" s="6"/>
      <c r="D13" s="215"/>
      <c r="E13" s="61" t="s">
        <v>162</v>
      </c>
      <c r="F13" s="62" t="s">
        <v>163</v>
      </c>
      <c r="G13" s="61" t="s">
        <v>105</v>
      </c>
      <c r="H13" s="63">
        <v>3</v>
      </c>
      <c r="I13" s="195"/>
      <c r="J13" s="147">
        <f t="shared" si="0"/>
        <v>0</v>
      </c>
      <c r="K13" s="24"/>
      <c r="L13" s="148"/>
    </row>
    <row r="14" spans="1:12" ht="13.75" customHeight="1" x14ac:dyDescent="0.35">
      <c r="A14" s="5"/>
      <c r="B14" s="6"/>
      <c r="C14" s="6"/>
      <c r="D14" s="215"/>
      <c r="E14" s="61" t="s">
        <v>164</v>
      </c>
      <c r="F14" s="62" t="s">
        <v>165</v>
      </c>
      <c r="G14" s="61" t="s">
        <v>105</v>
      </c>
      <c r="H14" s="63">
        <v>5</v>
      </c>
      <c r="I14" s="195"/>
      <c r="J14" s="147">
        <f t="shared" si="0"/>
        <v>0</v>
      </c>
      <c r="K14" s="24"/>
      <c r="L14" s="148"/>
    </row>
    <row r="15" spans="1:12" ht="13.75" customHeight="1" x14ac:dyDescent="0.35">
      <c r="A15" s="5"/>
      <c r="B15" s="6"/>
      <c r="C15" s="6"/>
      <c r="D15" s="215"/>
      <c r="E15" s="61" t="s">
        <v>166</v>
      </c>
      <c r="F15" s="62" t="s">
        <v>167</v>
      </c>
      <c r="G15" s="61" t="s">
        <v>105</v>
      </c>
      <c r="H15" s="63">
        <v>4</v>
      </c>
      <c r="I15" s="195"/>
      <c r="J15" s="147">
        <f t="shared" si="0"/>
        <v>0</v>
      </c>
      <c r="K15" s="24"/>
      <c r="L15" s="148"/>
    </row>
    <row r="16" spans="1:12" ht="13.75" customHeight="1" x14ac:dyDescent="0.35">
      <c r="A16" s="5"/>
      <c r="B16" s="6"/>
      <c r="C16" s="6"/>
      <c r="D16" s="215"/>
      <c r="E16" s="61" t="s">
        <v>168</v>
      </c>
      <c r="F16" s="62" t="s">
        <v>169</v>
      </c>
      <c r="G16" s="61" t="s">
        <v>105</v>
      </c>
      <c r="H16" s="63">
        <v>5</v>
      </c>
      <c r="I16" s="195"/>
      <c r="J16" s="147">
        <f t="shared" si="0"/>
        <v>0</v>
      </c>
      <c r="K16" s="24"/>
      <c r="L16" s="148"/>
    </row>
    <row r="17" spans="1:12" ht="13.75" customHeight="1" x14ac:dyDescent="0.35">
      <c r="A17" s="5"/>
      <c r="B17" s="6"/>
      <c r="C17" s="6"/>
      <c r="D17" s="215"/>
      <c r="E17" s="61" t="s">
        <v>170</v>
      </c>
      <c r="F17" s="62" t="s">
        <v>171</v>
      </c>
      <c r="G17" s="61" t="s">
        <v>105</v>
      </c>
      <c r="H17" s="63">
        <v>2</v>
      </c>
      <c r="I17" s="195"/>
      <c r="J17" s="147">
        <f t="shared" si="0"/>
        <v>0</v>
      </c>
      <c r="K17" s="24"/>
      <c r="L17" s="148"/>
    </row>
    <row r="18" spans="1:12" ht="13.75" customHeight="1" x14ac:dyDescent="0.35">
      <c r="A18" s="5"/>
      <c r="B18" s="6"/>
      <c r="C18" s="6"/>
      <c r="D18" s="215"/>
      <c r="E18" s="61" t="s">
        <v>172</v>
      </c>
      <c r="F18" s="62" t="s">
        <v>173</v>
      </c>
      <c r="G18" s="61" t="s">
        <v>105</v>
      </c>
      <c r="H18" s="63">
        <v>1</v>
      </c>
      <c r="I18" s="195"/>
      <c r="J18" s="147">
        <f t="shared" si="0"/>
        <v>0</v>
      </c>
      <c r="K18" s="24"/>
      <c r="L18" s="148"/>
    </row>
    <row r="19" spans="1:12" ht="13.75" customHeight="1" x14ac:dyDescent="0.35">
      <c r="A19" s="5"/>
      <c r="B19" s="6"/>
      <c r="C19" s="6"/>
      <c r="D19" s="216"/>
      <c r="E19" s="61" t="s">
        <v>174</v>
      </c>
      <c r="F19" s="62" t="s">
        <v>175</v>
      </c>
      <c r="G19" s="61" t="s">
        <v>105</v>
      </c>
      <c r="H19" s="63">
        <v>2</v>
      </c>
      <c r="I19" s="195"/>
      <c r="J19" s="147">
        <f t="shared" si="0"/>
        <v>0</v>
      </c>
      <c r="K19" s="76"/>
      <c r="L19" s="148"/>
    </row>
    <row r="20" spans="1:12" ht="13.75" customHeight="1" x14ac:dyDescent="0.35">
      <c r="A20" s="5"/>
      <c r="B20" s="6"/>
      <c r="C20" s="6"/>
      <c r="D20" s="67" t="s">
        <v>74</v>
      </c>
      <c r="E20" s="149"/>
      <c r="F20" s="117"/>
      <c r="G20" s="116"/>
      <c r="H20" s="116"/>
      <c r="I20" s="196"/>
      <c r="J20" s="150">
        <f>MIN(40,(SUM(J11:J19)))</f>
        <v>0</v>
      </c>
      <c r="K20" s="151">
        <f>J20</f>
        <v>0</v>
      </c>
      <c r="L20" s="152"/>
    </row>
    <row r="21" spans="1:12" ht="13.75" customHeight="1" x14ac:dyDescent="0.35">
      <c r="A21" s="5"/>
      <c r="B21" s="6"/>
      <c r="C21" s="6"/>
      <c r="D21" s="246" t="s">
        <v>176</v>
      </c>
      <c r="E21" s="81"/>
      <c r="F21" s="75"/>
      <c r="G21" s="218" t="s">
        <v>177</v>
      </c>
      <c r="H21" s="219"/>
      <c r="I21" s="197"/>
      <c r="J21" s="147"/>
      <c r="K21" s="24"/>
      <c r="L21" s="148"/>
    </row>
    <row r="22" spans="1:12" ht="13.75" customHeight="1" x14ac:dyDescent="0.35">
      <c r="A22" s="5"/>
      <c r="B22" s="6"/>
      <c r="C22" s="6"/>
      <c r="D22" s="247"/>
      <c r="E22" s="61" t="s">
        <v>178</v>
      </c>
      <c r="F22" s="62" t="s">
        <v>179</v>
      </c>
      <c r="G22" s="61" t="s">
        <v>180</v>
      </c>
      <c r="H22" s="63">
        <v>10</v>
      </c>
      <c r="I22" s="198"/>
      <c r="J22" s="147">
        <f>H22*I22</f>
        <v>0</v>
      </c>
      <c r="K22" s="76"/>
      <c r="L22" s="148"/>
    </row>
    <row r="23" spans="1:12" ht="15.75" customHeight="1" thickBot="1" x14ac:dyDescent="0.4">
      <c r="A23" s="5"/>
      <c r="B23" s="6"/>
      <c r="C23" s="6"/>
      <c r="D23" s="82" t="s">
        <v>74</v>
      </c>
      <c r="E23" s="153"/>
      <c r="F23" s="153"/>
      <c r="G23" s="154"/>
      <c r="H23" s="154"/>
      <c r="I23" s="155"/>
      <c r="J23" s="150">
        <f>MIN(60,(SUM(J22)))</f>
        <v>0</v>
      </c>
      <c r="K23" s="156">
        <f>J23</f>
        <v>0</v>
      </c>
      <c r="L23" s="157"/>
    </row>
    <row r="24" spans="1:12" ht="15.75" customHeight="1" thickBot="1" x14ac:dyDescent="0.4">
      <c r="A24" s="26"/>
      <c r="B24" s="158"/>
      <c r="C24" s="158"/>
      <c r="D24" s="159"/>
      <c r="E24" s="248" t="s">
        <v>181</v>
      </c>
      <c r="F24" s="249"/>
      <c r="G24" s="249"/>
      <c r="H24" s="250"/>
      <c r="I24" s="160"/>
      <c r="J24" s="161">
        <f>SUM(J20,J23)</f>
        <v>0</v>
      </c>
      <c r="K24" s="162">
        <f>SUM(K20,K23)</f>
        <v>0</v>
      </c>
      <c r="L24" s="163"/>
    </row>
  </sheetData>
  <sheetProtection password="CA0B" sheet="1" objects="1" scenarios="1"/>
  <mergeCells count="14">
    <mergeCell ref="F7:F8"/>
    <mergeCell ref="G7:G8"/>
    <mergeCell ref="I7:K7"/>
    <mergeCell ref="B1:I1"/>
    <mergeCell ref="B2:G2"/>
    <mergeCell ref="C3:G3"/>
    <mergeCell ref="D7:D8"/>
    <mergeCell ref="E7:E8"/>
    <mergeCell ref="H7:H8"/>
    <mergeCell ref="D10:D19"/>
    <mergeCell ref="D21:D22"/>
    <mergeCell ref="G10:H10"/>
    <mergeCell ref="G21:H21"/>
    <mergeCell ref="E24:H24"/>
  </mergeCells>
  <pageMargins left="0.7" right="0.7" top="0.75" bottom="0.75" header="0.3" footer="0.3"/>
  <pageSetup orientation="landscape"/>
  <headerFooter>
    <oddFooter>&amp;C&amp;"Helvetica Neue,Regular"&amp;12&amp;K000000&amp;P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showGridLines="0" workbookViewId="0">
      <selection activeCell="C17" sqref="C17"/>
    </sheetView>
  </sheetViews>
  <sheetFormatPr defaultColWidth="15.36328125" defaultRowHeight="15" customHeight="1" x14ac:dyDescent="0.35"/>
  <cols>
    <col min="1" max="1" width="17.36328125" style="1" customWidth="1"/>
    <col min="2" max="2" width="8" style="1" customWidth="1"/>
    <col min="3" max="3" width="50.453125" style="1" customWidth="1"/>
    <col min="4" max="4" width="15.6328125" style="1" customWidth="1"/>
    <col min="5" max="5" width="19.36328125" style="1" customWidth="1"/>
    <col min="6" max="6" width="19" style="1" customWidth="1"/>
    <col min="7" max="7" width="18.453125" style="1" customWidth="1"/>
    <col min="8" max="8" width="8.453125" style="1" customWidth="1"/>
    <col min="9" max="9" width="7" style="1" customWidth="1"/>
    <col min="10" max="26" width="10" style="1" customWidth="1"/>
    <col min="27" max="27" width="15.36328125" style="1" customWidth="1"/>
    <col min="28" max="16384" width="15.36328125" style="1"/>
  </cols>
  <sheetData>
    <row r="1" spans="1:26" ht="36.75" customHeight="1" x14ac:dyDescent="0.35">
      <c r="A1" s="2"/>
      <c r="B1" s="204" t="str">
        <f>Identificação!B1</f>
        <v>FORMULÁRIO DE CANDIDATURA AO CONCURSO DE RECRUTAMENTO DE UM PROFESSOR ADJUNTO
PARA A ÁREA DISCIPLINAR DE SAÚDE AMBIENTAL</v>
      </c>
      <c r="C1" s="256"/>
      <c r="D1" s="256"/>
      <c r="E1" s="256"/>
      <c r="F1" s="256"/>
      <c r="G1" s="256"/>
      <c r="H1" s="256"/>
      <c r="I1" s="164"/>
      <c r="J1" s="164"/>
      <c r="K1" s="16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35">
      <c r="A2" s="5"/>
      <c r="B2" s="210"/>
      <c r="C2" s="207"/>
      <c r="D2" s="207"/>
      <c r="E2" s="207"/>
      <c r="F2" s="207"/>
      <c r="G2" s="207"/>
      <c r="H2" s="207"/>
      <c r="I2" s="20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6"/>
      <c r="C3" s="165" t="s">
        <v>13</v>
      </c>
      <c r="D3" s="252">
        <f>Identificação!C7</f>
        <v>0</v>
      </c>
      <c r="E3" s="253"/>
      <c r="F3" s="253"/>
      <c r="G3" s="253"/>
      <c r="H3" s="253"/>
      <c r="I3" s="16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35">
      <c r="A4" s="5"/>
      <c r="B4" s="6"/>
      <c r="C4" s="6"/>
      <c r="D4" s="167"/>
      <c r="E4" s="167"/>
      <c r="F4" s="167"/>
      <c r="G4" s="167"/>
      <c r="H4" s="16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5" customHeight="1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35">
      <c r="A6" s="5"/>
      <c r="B6" s="6"/>
      <c r="C6" s="6"/>
      <c r="D6" s="15"/>
      <c r="E6" s="15"/>
      <c r="F6" s="15"/>
      <c r="G6" s="16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37.5" customHeight="1" x14ac:dyDescent="0.35">
      <c r="A7" s="5"/>
      <c r="B7" s="6"/>
      <c r="C7" s="169"/>
      <c r="D7" s="170" t="s">
        <v>182</v>
      </c>
      <c r="E7" s="170" t="s">
        <v>183</v>
      </c>
      <c r="F7" s="171" t="s">
        <v>184</v>
      </c>
      <c r="G7" s="172" t="s">
        <v>185</v>
      </c>
      <c r="H7" s="17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4.75" customHeight="1" x14ac:dyDescent="0.35">
      <c r="A8" s="5"/>
      <c r="B8" s="22"/>
      <c r="C8" s="174" t="s">
        <v>186</v>
      </c>
      <c r="D8" s="175">
        <f>'Comp. Cient. Prof.'!J47</f>
        <v>0</v>
      </c>
      <c r="E8" s="175">
        <f>'Comp. Cient. Prof.'!K47</f>
        <v>0</v>
      </c>
      <c r="F8" s="176">
        <v>0.45</v>
      </c>
      <c r="G8" s="177">
        <f>E8*F8</f>
        <v>0</v>
      </c>
      <c r="H8" s="17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24.75" customHeight="1" x14ac:dyDescent="0.35">
      <c r="A9" s="5"/>
      <c r="B9" s="22"/>
      <c r="C9" s="174" t="s">
        <v>187</v>
      </c>
      <c r="D9" s="175">
        <f>'Comp. Pedagógica'!I39</f>
        <v>0</v>
      </c>
      <c r="E9" s="175">
        <f>'Comp. Pedagógica'!J39</f>
        <v>0</v>
      </c>
      <c r="F9" s="176">
        <v>0.45</v>
      </c>
      <c r="G9" s="177">
        <f>E9*F9</f>
        <v>0</v>
      </c>
      <c r="H9" s="17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4.75" customHeight="1" x14ac:dyDescent="0.35">
      <c r="A10" s="5"/>
      <c r="B10" s="22"/>
      <c r="C10" s="178" t="s">
        <v>154</v>
      </c>
      <c r="D10" s="179">
        <f>'Outras componentes'!J24</f>
        <v>0</v>
      </c>
      <c r="E10" s="179">
        <f>'Outras componentes'!K24</f>
        <v>0</v>
      </c>
      <c r="F10" s="180">
        <v>0.1</v>
      </c>
      <c r="G10" s="181">
        <f>E10*F10</f>
        <v>0</v>
      </c>
      <c r="H10" s="17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4.75" customHeight="1" x14ac:dyDescent="0.35">
      <c r="A11" s="5"/>
      <c r="B11" s="146"/>
      <c r="C11" s="182" t="s">
        <v>188</v>
      </c>
      <c r="D11" s="183">
        <f>D8+D9+D10</f>
        <v>0</v>
      </c>
      <c r="E11" s="184"/>
      <c r="F11" s="185"/>
      <c r="G11" s="186">
        <f>G8+G9+G10</f>
        <v>0</v>
      </c>
      <c r="H11" s="18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5" customHeight="1" x14ac:dyDescent="0.35">
      <c r="A12" s="5"/>
      <c r="B12" s="6"/>
      <c r="C12" s="167"/>
      <c r="D12" s="167"/>
      <c r="E12" s="167"/>
      <c r="F12" s="167"/>
      <c r="G12" s="16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5" customHeigh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5.75" customHeight="1" x14ac:dyDescent="0.35">
      <c r="A14" s="5"/>
      <c r="B14" s="6"/>
      <c r="C14" s="18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35">
      <c r="A15" s="5"/>
      <c r="B15" s="6"/>
      <c r="C15" s="194" t="s">
        <v>189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35">
      <c r="A16" s="5"/>
      <c r="B16" s="6"/>
      <c r="C16" s="194" t="s">
        <v>191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35">
      <c r="A17" s="5"/>
      <c r="B17" s="6"/>
      <c r="C17" s="194" t="s">
        <v>192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35">
      <c r="A18" s="5"/>
      <c r="B18" s="6"/>
      <c r="C18" s="194" t="s">
        <v>193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3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3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35">
      <c r="A23" s="26"/>
      <c r="B23" s="158"/>
      <c r="C23" s="189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90"/>
    </row>
  </sheetData>
  <sheetProtection password="CA0B" sheet="1" objects="1" scenarios="1"/>
  <mergeCells count="3">
    <mergeCell ref="B1:H1"/>
    <mergeCell ref="B2:I2"/>
    <mergeCell ref="D3:H3"/>
  </mergeCells>
  <pageMargins left="0.7" right="0.7" top="0.75" bottom="0.75" header="0.3" footer="0.3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Comp. Cient. Prof.</vt:lpstr>
      <vt:lpstr>Comp. Pedagógica</vt:lpstr>
      <vt:lpstr>Outras componentes</vt:lpstr>
      <vt:lpstr>Pontuação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Inês de Almeida</cp:lastModifiedBy>
  <dcterms:modified xsi:type="dcterms:W3CDTF">2024-08-22T08:52:49Z</dcterms:modified>
</cp:coreProperties>
</file>