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4\ESTeSC\PRPD-11-2024_Prof Adjunto_Fisioterapia_1p\4.Edital e formulário\"/>
    </mc:Choice>
  </mc:AlternateContent>
  <bookViews>
    <workbookView xWindow="0" yWindow="0" windowWidth="28800" windowHeight="12160"/>
  </bookViews>
  <sheets>
    <sheet name="Identificação" sheetId="2" r:id="rId1"/>
    <sheet name="Comp. Cient. Prof." sheetId="3" r:id="rId2"/>
    <sheet name="Comp. Pedagógica" sheetId="4" r:id="rId3"/>
    <sheet name="Outras componentes" sheetId="5" r:id="rId4"/>
    <sheet name="Pontuação final" sheetId="6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5" l="1"/>
  <c r="J22" i="5"/>
  <c r="I22" i="5"/>
  <c r="I19" i="5"/>
  <c r="I27" i="4"/>
  <c r="I32" i="4"/>
  <c r="I38" i="4"/>
  <c r="J38" i="3"/>
  <c r="J45" i="3"/>
  <c r="J42" i="3"/>
  <c r="J39" i="3"/>
  <c r="J57" i="3"/>
  <c r="I57" i="3"/>
  <c r="I33" i="3"/>
  <c r="B3" i="3"/>
  <c r="D3" i="6" l="1"/>
  <c r="B1" i="6"/>
  <c r="I21" i="5"/>
  <c r="I18" i="5"/>
  <c r="I17" i="5"/>
  <c r="I16" i="5"/>
  <c r="I15" i="5"/>
  <c r="I14" i="5"/>
  <c r="I13" i="5"/>
  <c r="I12" i="5"/>
  <c r="I11" i="5"/>
  <c r="I10" i="5"/>
  <c r="B3" i="5"/>
  <c r="A1" i="5"/>
  <c r="J38" i="4"/>
  <c r="I37" i="4"/>
  <c r="I36" i="4"/>
  <c r="I35" i="4"/>
  <c r="I34" i="4"/>
  <c r="J32" i="4"/>
  <c r="I31" i="4"/>
  <c r="I30" i="4"/>
  <c r="I29" i="4"/>
  <c r="J27" i="4"/>
  <c r="I26" i="4"/>
  <c r="I25" i="4"/>
  <c r="I24" i="4"/>
  <c r="I23" i="4"/>
  <c r="I22" i="4"/>
  <c r="J20" i="4"/>
  <c r="I19" i="4"/>
  <c r="I18" i="4"/>
  <c r="I17" i="4"/>
  <c r="J15" i="4"/>
  <c r="I14" i="4"/>
  <c r="I13" i="4"/>
  <c r="J11" i="4"/>
  <c r="I10" i="4"/>
  <c r="I11" i="4" s="1"/>
  <c r="B3" i="4"/>
  <c r="A1" i="4"/>
  <c r="I56" i="3"/>
  <c r="I55" i="3"/>
  <c r="I54" i="3"/>
  <c r="I53" i="3"/>
  <c r="J51" i="3"/>
  <c r="I50" i="3"/>
  <c r="I49" i="3"/>
  <c r="I48" i="3"/>
  <c r="I47" i="3"/>
  <c r="I44" i="3"/>
  <c r="I43" i="3"/>
  <c r="I41" i="3"/>
  <c r="I40" i="3"/>
  <c r="I37" i="3"/>
  <c r="I36" i="3"/>
  <c r="I32" i="3"/>
  <c r="I31" i="3"/>
  <c r="J30" i="3"/>
  <c r="I29" i="3"/>
  <c r="I28" i="3"/>
  <c r="I30" i="3" s="1"/>
  <c r="J27" i="3"/>
  <c r="I26" i="3"/>
  <c r="I25" i="3"/>
  <c r="I24" i="3"/>
  <c r="I23" i="3"/>
  <c r="J22" i="3"/>
  <c r="I21" i="3"/>
  <c r="I20" i="3"/>
  <c r="I22" i="3" s="1"/>
  <c r="J19" i="3"/>
  <c r="I18" i="3"/>
  <c r="I17" i="3"/>
  <c r="I16" i="3"/>
  <c r="I15" i="3"/>
  <c r="J13" i="3"/>
  <c r="I12" i="3"/>
  <c r="I11" i="3"/>
  <c r="I13" i="3" s="1"/>
  <c r="A1" i="3"/>
  <c r="J23" i="5" l="1"/>
  <c r="E10" i="6" s="1"/>
  <c r="I23" i="5"/>
  <c r="D10" i="6" s="1"/>
  <c r="G10" i="6" s="1"/>
  <c r="I15" i="4"/>
  <c r="I40" i="4"/>
  <c r="D9" i="6" s="1"/>
  <c r="G9" i="6" s="1"/>
  <c r="J40" i="4"/>
  <c r="E9" i="6" s="1"/>
  <c r="I20" i="4"/>
  <c r="I42" i="3"/>
  <c r="I39" i="3"/>
  <c r="I27" i="3"/>
  <c r="I19" i="3"/>
  <c r="I38" i="3"/>
  <c r="J34" i="3"/>
  <c r="J59" i="3" s="1"/>
  <c r="E8" i="6" s="1"/>
  <c r="I51" i="3"/>
  <c r="I34" i="3"/>
  <c r="I45" i="3" l="1"/>
  <c r="I59" i="3"/>
  <c r="D8" i="6" s="1"/>
  <c r="G8" i="6" s="1"/>
  <c r="G11" i="6" s="1"/>
  <c r="D11" i="6" l="1"/>
</calcChain>
</file>

<file path=xl/sharedStrings.xml><?xml version="1.0" encoding="utf-8"?>
<sst xmlns="http://schemas.openxmlformats.org/spreadsheetml/2006/main" count="321" uniqueCount="223">
  <si>
    <t xml:space="preserve">          IDENTIFICAÇÃO</t>
  </si>
  <si>
    <t>Nome do candidato: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</si>
  <si>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</si>
  <si>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</si>
  <si>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</si>
  <si>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</si>
  <si>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</si>
  <si>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</si>
  <si>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</si>
  <si>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</si>
  <si>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</si>
  <si>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</si>
  <si>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Instituição </t>
  </si>
  <si>
    <t>Nome do Candidato:</t>
  </si>
  <si>
    <t>I. COMPONENTE TÉCNICO-CIENTÍFICA E PROFISSIONAL (Ponderação na Pontuação Final - 45%)</t>
  </si>
  <si>
    <t>Dimensão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</si>
  <si>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</si>
  <si>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</si>
  <si>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</si>
  <si>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</si>
  <si>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</si>
  <si>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</si>
  <si>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</si>
  <si>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</si>
  <si>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</si>
  <si>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</si>
  <si>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</si>
  <si>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</si>
  <si>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</si>
  <si>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</si>
  <si>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</si>
  <si>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</si>
  <si>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</si>
  <si>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</si>
  <si>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1) Formação certificada, realizada no âmbito do Ensino Superior, considerada relevante para a área do concurso</t>
  </si>
  <si>
    <t>Máx.: 50 pontos</t>
  </si>
  <si>
    <t>C1</t>
  </si>
  <si>
    <t xml:space="preserve">Licenciatura na área de abertura do concurso </t>
  </si>
  <si>
    <t>Curso</t>
  </si>
  <si>
    <t>C2</t>
  </si>
  <si>
    <t>Mestrado na área de abertura concurso</t>
  </si>
  <si>
    <t>Sub-total</t>
  </si>
  <si>
    <t>2) Produção Científica</t>
  </si>
  <si>
    <t>a) Publicação de artigos em revista científica</t>
  </si>
  <si>
    <t>Máx.: 20 pontos</t>
  </si>
  <si>
    <t>C3</t>
  </si>
  <si>
    <t>Artigo</t>
  </si>
  <si>
    <t>C4</t>
  </si>
  <si>
    <t>ii) Artigo em revista não indexada</t>
  </si>
  <si>
    <t>C5</t>
  </si>
  <si>
    <t xml:space="preserve">iii) Publicação de livro </t>
  </si>
  <si>
    <t>Livro</t>
  </si>
  <si>
    <t>C6</t>
  </si>
  <si>
    <t>iv) Publicação de capítulo de livro</t>
  </si>
  <si>
    <t>Capítulo</t>
  </si>
  <si>
    <t>b) Publicação em livro de resumos de encontro científico</t>
  </si>
  <si>
    <t>Máx.: 2 pontos</t>
  </si>
  <si>
    <t>C7</t>
  </si>
  <si>
    <t>i) Livro de resumos indexado (SCOPUS/WEB of Science)</t>
  </si>
  <si>
    <t>Resumo</t>
  </si>
  <si>
    <t>C8</t>
  </si>
  <si>
    <t>ii) Livro de resumos não indexado</t>
  </si>
  <si>
    <t>c) Apresentação oral em eventos técnico-científicos</t>
  </si>
  <si>
    <t>Máx.: 5 pontos</t>
  </si>
  <si>
    <t>C9</t>
  </si>
  <si>
    <t>i) Evento técnico-científico internacional por convite (Lingua inglesa)</t>
  </si>
  <si>
    <t>Apresentação</t>
  </si>
  <si>
    <t>C10</t>
  </si>
  <si>
    <t>ii) Evento técnico-científico nacional por convite</t>
  </si>
  <si>
    <t>C11</t>
  </si>
  <si>
    <t>iii) Evento técnico-científico internacional  (Lingua inglesa)</t>
  </si>
  <si>
    <t>C12</t>
  </si>
  <si>
    <t>iv) Evento técnico-científico nacional</t>
  </si>
  <si>
    <t>d) Apresentação Poster em evento técnico-científico</t>
  </si>
  <si>
    <t>Máx.: 1,5 pontos</t>
  </si>
  <si>
    <t>C13</t>
  </si>
  <si>
    <t>i) Evento técnico-científico internacional (Lingua inglesa)</t>
  </si>
  <si>
    <t>Poster</t>
  </si>
  <si>
    <t>C14</t>
  </si>
  <si>
    <t>ii) Evento técnico-científico nacional</t>
  </si>
  <si>
    <t>e) Métrica cientifica (Scopus)</t>
  </si>
  <si>
    <t>C15</t>
  </si>
  <si>
    <t xml:space="preserve">i) Índice h </t>
  </si>
  <si>
    <t>h</t>
  </si>
  <si>
    <t>C16</t>
  </si>
  <si>
    <t xml:space="preserve">ii) Número de citações </t>
  </si>
  <si>
    <t>n.º</t>
  </si>
  <si>
    <t>Sub-Total</t>
  </si>
  <si>
    <r>
      <rPr>
        <b/>
        <sz val="10"/>
        <color indexed="8"/>
        <rFont val="Calibri"/>
        <family val="2"/>
      </rPr>
      <t> 3) Prémios científicos, académicos e profissionais, e distinções de sociedades científicas ou de entidades públicas e privadas</t>
    </r>
  </si>
  <si>
    <t>Máx.: 6 pontos</t>
  </si>
  <si>
    <t>C17</t>
  </si>
  <si>
    <t>i) Prémio ou distinção internacional</t>
  </si>
  <si>
    <t>Prémio</t>
  </si>
  <si>
    <t>C18</t>
  </si>
  <si>
    <t>ii) Prémio ou distinção nacional</t>
  </si>
  <si>
    <t>4) Organização, colaboração em eventos técnico-científicos</t>
  </si>
  <si>
    <t>a) Participação na Comissão Organizadora ou na Comissão Científica de eventos técnico-científicos</t>
  </si>
  <si>
    <t>C19</t>
  </si>
  <si>
    <t>Evento</t>
  </si>
  <si>
    <t>C20</t>
  </si>
  <si>
    <t>b) Moderação de sessão em evento técnico-científico</t>
  </si>
  <si>
    <t>Máx.: 0,5 pontos</t>
  </si>
  <si>
    <t>C21</t>
  </si>
  <si>
    <t>C22</t>
  </si>
  <si>
    <t>5) Participação na equipa de projetos financiados</t>
  </si>
  <si>
    <t>Máx.: 7 pontos</t>
  </si>
  <si>
    <t>C23</t>
  </si>
  <si>
    <t>i) Participação em projetos internacionais financiados como Investigador Principal</t>
  </si>
  <si>
    <t>Projeto</t>
  </si>
  <si>
    <t>C24</t>
  </si>
  <si>
    <t>ii) Participação em projetos internacionais financiados como Investigador</t>
  </si>
  <si>
    <t>C25</t>
  </si>
  <si>
    <t>iii) Participação em projetos nacionais financiados como Investigador Principal</t>
  </si>
  <si>
    <t>C26</t>
  </si>
  <si>
    <t>iv) Participação em projetos nacionais financiados como Investigador</t>
  </si>
  <si>
    <t>6) Coordenação/Edição e Revisão de publicações científicas</t>
  </si>
  <si>
    <t>Máx.: 1 pontos</t>
  </si>
  <si>
    <t>C28</t>
  </si>
  <si>
    <t>i) Revisor de artigos científicos submetidos a revistas indexadas</t>
  </si>
  <si>
    <t>C29</t>
  </si>
  <si>
    <t>ii) Revisor de artigos científicos submetidos a revistas não indexadas</t>
  </si>
  <si>
    <t>C30</t>
  </si>
  <si>
    <t>iii) Editor de revistas científicas indexadas</t>
  </si>
  <si>
    <t>Por revista</t>
  </si>
  <si>
    <t>C31</t>
  </si>
  <si>
    <t>iv) Editor de revistas científicas não indexadas</t>
  </si>
  <si>
    <t>Total  Componente Técnico - Científica  = &gt;</t>
  </si>
  <si>
    <t>II. COMPONENTE PEDAGÓGICA (Ponderação na Pontuação Final - 45%)</t>
  </si>
  <si>
    <t>1) Experiência profissional na docência</t>
  </si>
  <si>
    <t>Máx.: 25 pontos</t>
  </si>
  <si>
    <t>P1</t>
  </si>
  <si>
    <t>Por Semestre de docência no ensino superior na área a concurso</t>
  </si>
  <si>
    <t>Semestre</t>
  </si>
  <si>
    <t>2) Unidades curriculares lecionadas no ensino superior</t>
  </si>
  <si>
    <t>Máx.: 35 pontos</t>
  </si>
  <si>
    <t>P2</t>
  </si>
  <si>
    <t>Cursos de Mestrado e/ou Pós-graduações com mínimo de 30 ECTS ou 100 horas  na área a concurso</t>
  </si>
  <si>
    <t>u.c./ano</t>
  </si>
  <si>
    <t>P3</t>
  </si>
  <si>
    <t>Cursos de Licenciatura na área a concurso</t>
  </si>
  <si>
    <t>3) Coordenação Pedagógica</t>
  </si>
  <si>
    <t>Máx.: 15 pontos</t>
  </si>
  <si>
    <t>P4</t>
  </si>
  <si>
    <t>Titulares de unidades curriculares de curso de Licenciatura na área a concurso</t>
  </si>
  <si>
    <t>P5</t>
  </si>
  <si>
    <t>Titulares de unidades curriculares de curso de Mestrado e/ou Pós-graduações com mínimo de 30 ECTS ou 100 horas  na área a concurso</t>
  </si>
  <si>
    <t>P6</t>
  </si>
  <si>
    <t>Supervisão e orientação de Ensino Clínico e Estágios curriculares na área a concurso</t>
  </si>
  <si>
    <t>4) Atividades de Extensão Pedagógica</t>
  </si>
  <si>
    <t>P7</t>
  </si>
  <si>
    <t>Lecionação de seminários e cursos de formação na área a concurso</t>
  </si>
  <si>
    <t>ação</t>
  </si>
  <si>
    <t>P8</t>
  </si>
  <si>
    <t>Atividade de acompanhamento de alunos internacionais em programas de mobilidade, comprovada pela IES</t>
  </si>
  <si>
    <t>por ano letivo</t>
  </si>
  <si>
    <t>P9</t>
  </si>
  <si>
    <t>Participação em grupos ou comissões desde que nomeados pelos órgãos competentes da IES</t>
  </si>
  <si>
    <t>P10</t>
  </si>
  <si>
    <t>Membro de comissões que proponham criação de novos ciclos de estudo, incluindo pós-graduações</t>
  </si>
  <si>
    <t>P11</t>
  </si>
  <si>
    <t>Participação em Programas de Mobilidade de Ensino, devidamente aprovadas pela IES</t>
  </si>
  <si>
    <t>por mobilidade</t>
  </si>
  <si>
    <t>6) Orientação de teses, dissertações e trabalhos de fim de curso conducente a Grau Académico</t>
  </si>
  <si>
    <t>P12</t>
  </si>
  <si>
    <t>Orientação/coorientação de dissertação Doutoramento (concluída)</t>
  </si>
  <si>
    <t>por dissertação / projecto / relatório</t>
  </si>
  <si>
    <t>P13</t>
  </si>
  <si>
    <t>Orientação/coorientação de dissertação/projeto/relatório de estágio de mestrado (concluída)</t>
  </si>
  <si>
    <t>P14</t>
  </si>
  <si>
    <t>Orientação/coorientação de trabalho de investigação aplicada em licenciatura (concluída)</t>
  </si>
  <si>
    <t>por trabalho de investigação aplicada</t>
  </si>
  <si>
    <t>7) Participação em Júris  de provas para obtenção de Grau académico e título de Especialista</t>
  </si>
  <si>
    <t>P15</t>
  </si>
  <si>
    <t>Membro de júri de Provas públicas de doutoramento</t>
  </si>
  <si>
    <t>por cada júri</t>
  </si>
  <si>
    <t>P16</t>
  </si>
  <si>
    <t>Membro de júri de provas públicas para obtenção de grau académico em mestrado ou licenciatura por convite</t>
  </si>
  <si>
    <t>P17</t>
  </si>
  <si>
    <t>Presidente de júri de provas públicas para obtenção de grau académico em mestrado ou licenciatura</t>
  </si>
  <si>
    <t>P18</t>
  </si>
  <si>
    <t>Membro de Júri para atribuição do título de especialista</t>
  </si>
  <si>
    <t>Total  Componente Pedagógica  = &gt;</t>
  </si>
  <si>
    <t>I. OUTRAS ATIVIDADES RELEVANTES (Ponderação na Pontuação Final - 10%)</t>
  </si>
  <si>
    <t xml:space="preserve">1) Desempenho de cargos e funções em órgãos de gestão em instituições do ensino superior </t>
  </si>
  <si>
    <t>Máx: 40 pontos</t>
  </si>
  <si>
    <t>O1</t>
  </si>
  <si>
    <t>Presidente, Vice-Presidente, Diretor, Subdiretor de unidade orgânica/IES</t>
  </si>
  <si>
    <t>O2</t>
  </si>
  <si>
    <t>Presidente de órgãos de gestão (AR, CTC, CP)</t>
  </si>
  <si>
    <t>O3</t>
  </si>
  <si>
    <t>Vice-presidente e secretário de órgãos de gestão (AR, CTC, CP)</t>
  </si>
  <si>
    <t>O4</t>
  </si>
  <si>
    <t>Presidente de Comissão Científica</t>
  </si>
  <si>
    <t>O5</t>
  </si>
  <si>
    <t>Diretor de Departamento</t>
  </si>
  <si>
    <t>O6</t>
  </si>
  <si>
    <t>Coordenador de Mestrado</t>
  </si>
  <si>
    <t>O7</t>
  </si>
  <si>
    <t>Coordenador de cursos pós-graduados</t>
  </si>
  <si>
    <t>O8</t>
  </si>
  <si>
    <t>Membros de órgãos de gestão (AR, CTC, CP, C Geral, C Gestão)</t>
  </si>
  <si>
    <t>O9</t>
  </si>
  <si>
    <t>Coordenador de Relações Internacionais</t>
  </si>
  <si>
    <t>2) Experiência Clínica ou orientação de estágio na area do concurso</t>
  </si>
  <si>
    <t>Máx.: 60 pontos</t>
  </si>
  <si>
    <t>O10</t>
  </si>
  <si>
    <t>Exercício profissional em Fisioterapia</t>
  </si>
  <si>
    <t>ano</t>
  </si>
  <si>
    <t>Total  Componente Organizacional  = &gt;</t>
  </si>
  <si>
    <t>Pontuação Total</t>
  </si>
  <si>
    <t xml:space="preserve">Pontuação a Considerar </t>
  </si>
  <si>
    <t>Fator de ponderação</t>
  </si>
  <si>
    <t>Pontuação Ponderada</t>
  </si>
  <si>
    <t>Componente Técnico-Científica e Profissional</t>
  </si>
  <si>
    <t>Componente Pedagógica</t>
  </si>
  <si>
    <t>Outras atividades relevantes</t>
  </si>
  <si>
    <t>Pontuação Final</t>
  </si>
  <si>
    <t>Em caso de empate serão utilizados, sucessivamente, os seguintes critérios de desempate:</t>
  </si>
  <si>
    <t>i) Artigo em revista indexada (SCOPUS/WEB of Science)</t>
  </si>
  <si>
    <t>FORMULÁRIO DE CANDIDATURA AO CONCURSO DE RECRUTAMENTO DE UM PROFESSOR ADJUNTO
área disciplinar de Fisioterapia</t>
  </si>
  <si>
    <t>b) Ter concluído o título de especialista há mais tempo;</t>
  </si>
  <si>
    <t>c) Ter mais tempo de serviço docente na área da Fisioterapia.</t>
  </si>
  <si>
    <t>a)Ter concluído o grau de Doutor há mais tempo.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</si>
</sst>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\)"/>
  </numFmts>
  <fonts count="15" x14ac:knownFonts="1">
    <font>
      <sz val="11"/>
      <color indexed="8"/>
      <name val="Calibri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11"/>
      <name val="Calibri"/>
      <family val="2"/>
    </font>
    <font>
      <sz val="8"/>
      <color indexed="8"/>
      <name val="Calibri"/>
      <family val="2"/>
    </font>
    <font>
      <b/>
      <i/>
      <sz val="11"/>
      <color indexed="8"/>
      <name val="Arial Narrow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77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3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3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3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n">
        <color indexed="13"/>
      </right>
      <top style="medium">
        <color indexed="8"/>
      </top>
      <bottom/>
      <diagonal/>
    </border>
    <border>
      <left/>
      <right style="thick">
        <color indexed="8"/>
      </right>
      <top/>
      <bottom style="thin">
        <color indexed="13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3"/>
      </right>
      <top/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/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/>
      <right/>
      <top style="medium">
        <color indexed="8"/>
      </top>
      <bottom style="thin">
        <color indexed="13"/>
      </bottom>
      <diagonal/>
    </border>
    <border>
      <left/>
      <right style="thick">
        <color indexed="8"/>
      </right>
      <top style="medium">
        <color indexed="8"/>
      </top>
      <bottom style="thin">
        <color indexed="13"/>
      </bottom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4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>
      <alignment horizontal="right"/>
    </xf>
    <xf numFmtId="0" fontId="0" fillId="2" borderId="7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 applyAlignment="1">
      <alignment horizontal="right" vertical="center"/>
    </xf>
    <xf numFmtId="0" fontId="0" fillId="2" borderId="12" xfId="0" applyFill="1" applyBorder="1" applyAlignment="1">
      <alignment horizontal="right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/>
    <xf numFmtId="0" fontId="0" fillId="2" borderId="12" xfId="0" applyFill="1" applyBorder="1"/>
    <xf numFmtId="49" fontId="6" fillId="2" borderId="13" xfId="0" applyNumberFormat="1" applyFont="1" applyFill="1" applyBorder="1" applyAlignment="1">
      <alignment horizontal="right"/>
    </xf>
    <xf numFmtId="0" fontId="0" fillId="2" borderId="13" xfId="0" applyFill="1" applyBorder="1"/>
    <xf numFmtId="0" fontId="0" fillId="2" borderId="16" xfId="0" applyFill="1" applyBorder="1"/>
    <xf numFmtId="0" fontId="3" fillId="2" borderId="17" xfId="0" applyFont="1" applyFill="1" applyBorder="1" applyAlignment="1">
      <alignment horizontal="right"/>
    </xf>
    <xf numFmtId="0" fontId="0" fillId="2" borderId="18" xfId="0" applyFill="1" applyBorder="1"/>
    <xf numFmtId="0" fontId="0" fillId="2" borderId="19" xfId="0" applyFill="1" applyBorder="1"/>
    <xf numFmtId="0" fontId="0" fillId="2" borderId="5" xfId="0" applyFill="1" applyBorder="1" applyAlignment="1">
      <alignment vertical="center" wrapText="1"/>
    </xf>
    <xf numFmtId="0" fontId="0" fillId="2" borderId="20" xfId="0" applyFill="1" applyBorder="1"/>
    <xf numFmtId="0" fontId="0" fillId="2" borderId="21" xfId="0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2" fontId="0" fillId="2" borderId="21" xfId="0" applyNumberFormat="1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 wrapText="1"/>
    </xf>
    <xf numFmtId="49" fontId="8" fillId="2" borderId="5" xfId="0" applyNumberFormat="1" applyFont="1" applyFill="1" applyBorder="1"/>
    <xf numFmtId="164" fontId="8" fillId="2" borderId="5" xfId="0" applyNumberFormat="1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164" fontId="8" fillId="2" borderId="20" xfId="0" applyNumberFormat="1" applyFont="1" applyFill="1" applyBorder="1" applyAlignment="1">
      <alignment horizontal="left" vertical="center" wrapText="1"/>
    </xf>
    <xf numFmtId="2" fontId="9" fillId="2" borderId="20" xfId="0" applyNumberFormat="1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22" xfId="0" applyFill="1" applyBorder="1"/>
    <xf numFmtId="49" fontId="10" fillId="3" borderId="1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0" fillId="2" borderId="23" xfId="0" applyFill="1" applyBorder="1"/>
    <xf numFmtId="49" fontId="10" fillId="3" borderId="33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34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0" fillId="2" borderId="34" xfId="0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vertical="center" wrapText="1"/>
    </xf>
    <xf numFmtId="0" fontId="10" fillId="2" borderId="30" xfId="0" applyFont="1" applyFill="1" applyBorder="1" applyAlignment="1">
      <alignment horizontal="left" vertical="center" wrapText="1"/>
    </xf>
    <xf numFmtId="49" fontId="12" fillId="4" borderId="33" xfId="0" applyNumberFormat="1" applyFont="1" applyFill="1" applyBorder="1" applyAlignment="1">
      <alignment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horizontal="center" vertical="center" wrapText="1"/>
    </xf>
    <xf numFmtId="2" fontId="3" fillId="4" borderId="13" xfId="0" applyNumberFormat="1" applyFont="1" applyFill="1" applyBorder="1" applyAlignment="1">
      <alignment vertical="center" wrapText="1"/>
    </xf>
    <xf numFmtId="0" fontId="0" fillId="4" borderId="34" xfId="0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 wrapText="1"/>
    </xf>
    <xf numFmtId="2" fontId="3" fillId="2" borderId="13" xfId="0" applyNumberFormat="1" applyFont="1" applyFill="1" applyBorder="1"/>
    <xf numFmtId="49" fontId="0" fillId="2" borderId="13" xfId="0" applyNumberFormat="1" applyFill="1" applyBorder="1" applyAlignment="1">
      <alignment horizontal="center"/>
    </xf>
    <xf numFmtId="0" fontId="11" fillId="2" borderId="13" xfId="0" applyFont="1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49" fontId="12" fillId="4" borderId="33" xfId="0" applyNumberFormat="1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2" fillId="4" borderId="39" xfId="0" applyNumberFormat="1" applyFont="1" applyFill="1" applyBorder="1" applyAlignment="1">
      <alignment vertical="center" wrapText="1"/>
    </xf>
    <xf numFmtId="0" fontId="10" fillId="4" borderId="40" xfId="0" applyFont="1" applyFill="1" applyBorder="1" applyAlignment="1">
      <alignment vertical="center" wrapText="1"/>
    </xf>
    <xf numFmtId="2" fontId="3" fillId="4" borderId="40" xfId="0" applyNumberFormat="1" applyFont="1" applyFill="1" applyBorder="1" applyAlignment="1">
      <alignment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2" fontId="0" fillId="2" borderId="21" xfId="0" applyNumberFormat="1" applyFill="1" applyBorder="1" applyAlignment="1">
      <alignment vertical="center" wrapText="1"/>
    </xf>
    <xf numFmtId="0" fontId="0" fillId="2" borderId="42" xfId="0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center" wrapText="1"/>
    </xf>
    <xf numFmtId="0" fontId="0" fillId="2" borderId="43" xfId="0" applyFill="1" applyBorder="1" applyAlignment="1">
      <alignment vertical="center"/>
    </xf>
    <xf numFmtId="0" fontId="0" fillId="2" borderId="44" xfId="0" applyFill="1" applyBorder="1" applyAlignment="1">
      <alignment vertical="center" wrapText="1"/>
    </xf>
    <xf numFmtId="0" fontId="0" fillId="2" borderId="17" xfId="0" applyFill="1" applyBorder="1"/>
    <xf numFmtId="0" fontId="0" fillId="2" borderId="17" xfId="0" applyFill="1" applyBorder="1" applyAlignment="1">
      <alignment vertical="center" wrapText="1"/>
    </xf>
    <xf numFmtId="0" fontId="0" fillId="2" borderId="17" xfId="0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center" vertical="center"/>
    </xf>
    <xf numFmtId="2" fontId="3" fillId="2" borderId="47" xfId="0" applyNumberFormat="1" applyFont="1" applyFill="1" applyBorder="1" applyAlignment="1">
      <alignment horizontal="right" vertical="center"/>
    </xf>
    <xf numFmtId="2" fontId="3" fillId="2" borderId="48" xfId="0" applyNumberFormat="1" applyFont="1" applyFill="1" applyBorder="1" applyAlignment="1">
      <alignment horizontal="right" vertical="center"/>
    </xf>
    <xf numFmtId="2" fontId="14" fillId="2" borderId="49" xfId="0" applyNumberFormat="1" applyFont="1" applyFill="1" applyBorder="1" applyAlignment="1">
      <alignment vertical="center"/>
    </xf>
    <xf numFmtId="49" fontId="10" fillId="3" borderId="52" xfId="0" applyNumberFormat="1" applyFont="1" applyFill="1" applyBorder="1" applyAlignment="1">
      <alignment horizontal="center" vertical="center" wrapText="1"/>
    </xf>
    <xf numFmtId="0" fontId="0" fillId="2" borderId="53" xfId="0" applyFill="1" applyBorder="1"/>
    <xf numFmtId="0" fontId="0" fillId="3" borderId="34" xfId="0" applyFill="1" applyBorder="1"/>
    <xf numFmtId="49" fontId="10" fillId="3" borderId="34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34" xfId="0" applyFill="1" applyBorder="1"/>
    <xf numFmtId="49" fontId="11" fillId="2" borderId="13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0" fillId="2" borderId="13" xfId="0" applyNumberFormat="1" applyFill="1" applyBorder="1"/>
    <xf numFmtId="49" fontId="12" fillId="4" borderId="33" xfId="0" applyNumberFormat="1" applyFont="1" applyFill="1" applyBorder="1" applyAlignment="1">
      <alignment horizontal="left" vertical="center"/>
    </xf>
    <xf numFmtId="0" fontId="0" fillId="4" borderId="13" xfId="0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0" fillId="4" borderId="13" xfId="0" applyFill="1" applyBorder="1" applyAlignment="1">
      <alignment horizontal="center" vertical="center"/>
    </xf>
    <xf numFmtId="2" fontId="3" fillId="4" borderId="13" xfId="0" applyNumberFormat="1" applyFont="1" applyFill="1" applyBorder="1"/>
    <xf numFmtId="0" fontId="0" fillId="4" borderId="34" xfId="0" applyFill="1" applyBorder="1"/>
    <xf numFmtId="0" fontId="10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/>
    </xf>
    <xf numFmtId="0" fontId="0" fillId="2" borderId="13" xfId="0" applyNumberFormat="1" applyFill="1" applyBorder="1" applyAlignment="1">
      <alignment vertical="center"/>
    </xf>
    <xf numFmtId="0" fontId="12" fillId="4" borderId="13" xfId="0" applyFont="1" applyFill="1" applyBorder="1" applyAlignment="1">
      <alignment horizontal="center" vertical="center"/>
    </xf>
    <xf numFmtId="2" fontId="3" fillId="4" borderId="13" xfId="0" applyNumberFormat="1" applyFont="1" applyFill="1" applyBorder="1" applyAlignment="1">
      <alignment vertical="center"/>
    </xf>
    <xf numFmtId="0" fontId="12" fillId="4" borderId="34" xfId="0" applyFont="1" applyFill="1" applyBorder="1" applyAlignment="1">
      <alignment vertical="center"/>
    </xf>
    <xf numFmtId="0" fontId="0" fillId="2" borderId="13" xfId="0" applyFill="1" applyBorder="1" applyAlignment="1">
      <alignment horizontal="right" vertical="center"/>
    </xf>
    <xf numFmtId="0" fontId="0" fillId="2" borderId="13" xfId="0" applyNumberFormat="1" applyFill="1" applyBorder="1" applyAlignment="1">
      <alignment horizontal="right" vertical="center"/>
    </xf>
    <xf numFmtId="0" fontId="0" fillId="4" borderId="40" xfId="0" applyFill="1" applyBorder="1" applyAlignment="1">
      <alignment vertical="center" wrapText="1"/>
    </xf>
    <xf numFmtId="0" fontId="12" fillId="4" borderId="40" xfId="0" applyFont="1" applyFill="1" applyBorder="1" applyAlignment="1">
      <alignment vertical="center" wrapText="1"/>
    </xf>
    <xf numFmtId="0" fontId="0" fillId="4" borderId="40" xfId="0" applyFill="1" applyBorder="1" applyAlignment="1">
      <alignment horizontal="center" vertical="center"/>
    </xf>
    <xf numFmtId="2" fontId="3" fillId="4" borderId="40" xfId="0" applyNumberFormat="1" applyFont="1" applyFill="1" applyBorder="1"/>
    <xf numFmtId="0" fontId="0" fillId="4" borderId="41" xfId="0" applyFill="1" applyBorder="1"/>
    <xf numFmtId="0" fontId="0" fillId="2" borderId="21" xfId="0" applyFill="1" applyBorder="1"/>
    <xf numFmtId="0" fontId="0" fillId="2" borderId="54" xfId="0" applyFill="1" applyBorder="1"/>
    <xf numFmtId="0" fontId="0" fillId="2" borderId="55" xfId="0" applyFill="1" applyBorder="1"/>
    <xf numFmtId="49" fontId="2" fillId="2" borderId="56" xfId="0" applyNumberFormat="1" applyFont="1" applyFill="1" applyBorder="1" applyAlignment="1">
      <alignment horizontal="right" vertical="center" wrapText="1"/>
    </xf>
    <xf numFmtId="2" fontId="3" fillId="2" borderId="57" xfId="0" applyNumberFormat="1" applyFont="1" applyFill="1" applyBorder="1" applyAlignment="1">
      <alignment horizontal="right" vertical="center"/>
    </xf>
    <xf numFmtId="0" fontId="2" fillId="2" borderId="58" xfId="0" applyFont="1" applyFill="1" applyBorder="1" applyAlignment="1">
      <alignment vertical="center" wrapText="1"/>
    </xf>
    <xf numFmtId="0" fontId="0" fillId="2" borderId="59" xfId="0" applyFill="1" applyBorder="1" applyAlignment="1">
      <alignment horizontal="center" vertical="center"/>
    </xf>
    <xf numFmtId="49" fontId="8" fillId="2" borderId="4" xfId="0" applyNumberFormat="1" applyFont="1" applyFill="1" applyBorder="1"/>
    <xf numFmtId="0" fontId="8" fillId="2" borderId="4" xfId="0" applyFont="1" applyFill="1" applyBorder="1" applyAlignment="1">
      <alignment horizontal="right"/>
    </xf>
    <xf numFmtId="49" fontId="10" fillId="3" borderId="52" xfId="0" applyNumberFormat="1" applyFont="1" applyFill="1" applyBorder="1" applyAlignment="1">
      <alignment vertical="center" wrapText="1"/>
    </xf>
    <xf numFmtId="49" fontId="10" fillId="2" borderId="33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top" wrapText="1"/>
    </xf>
    <xf numFmtId="2" fontId="11" fillId="2" borderId="13" xfId="0" applyNumberFormat="1" applyFont="1" applyFill="1" applyBorder="1" applyAlignment="1">
      <alignment horizontal="right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11" fillId="4" borderId="40" xfId="0" applyFont="1" applyFill="1" applyBorder="1" applyAlignment="1">
      <alignment vertical="center"/>
    </xf>
    <xf numFmtId="0" fontId="12" fillId="4" borderId="40" xfId="0" applyFont="1" applyFill="1" applyBorder="1" applyAlignment="1">
      <alignment vertical="center"/>
    </xf>
    <xf numFmtId="0" fontId="12" fillId="4" borderId="40" xfId="0" applyFont="1" applyFill="1" applyBorder="1" applyAlignment="1">
      <alignment horizontal="center" vertical="center"/>
    </xf>
    <xf numFmtId="0" fontId="0" fillId="4" borderId="40" xfId="0" applyFill="1" applyBorder="1"/>
    <xf numFmtId="0" fontId="0" fillId="2" borderId="60" xfId="0" applyFill="1" applyBorder="1"/>
    <xf numFmtId="0" fontId="3" fillId="2" borderId="62" xfId="0" applyFont="1" applyFill="1" applyBorder="1" applyAlignment="1">
      <alignment horizontal="center"/>
    </xf>
    <xf numFmtId="2" fontId="3" fillId="2" borderId="63" xfId="0" applyNumberFormat="1" applyFont="1" applyFill="1" applyBorder="1" applyAlignment="1">
      <alignment horizontal="right"/>
    </xf>
    <xf numFmtId="2" fontId="3" fillId="2" borderId="64" xfId="0" applyNumberFormat="1" applyFont="1" applyFill="1" applyBorder="1" applyAlignment="1">
      <alignment vertical="center" wrapText="1"/>
    </xf>
    <xf numFmtId="2" fontId="14" fillId="2" borderId="65" xfId="0" applyNumberFormat="1" applyFont="1" applyFill="1" applyBorder="1"/>
    <xf numFmtId="0" fontId="2" fillId="2" borderId="2" xfId="0" applyFont="1" applyFill="1" applyBorder="1" applyAlignment="1">
      <alignment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top" wrapText="1"/>
    </xf>
    <xf numFmtId="0" fontId="1" fillId="2" borderId="66" xfId="0" applyFont="1" applyFill="1" applyBorder="1" applyAlignment="1">
      <alignment vertical="center"/>
    </xf>
    <xf numFmtId="49" fontId="2" fillId="5" borderId="13" xfId="0" applyNumberFormat="1" applyFont="1" applyFill="1" applyBorder="1" applyAlignment="1">
      <alignment horizontal="center" vertical="center" wrapText="1"/>
    </xf>
    <xf numFmtId="49" fontId="2" fillId="5" borderId="67" xfId="0" applyNumberFormat="1" applyFont="1" applyFill="1" applyBorder="1" applyAlignment="1">
      <alignment horizontal="center" vertical="center" wrapText="1"/>
    </xf>
    <xf numFmtId="49" fontId="2" fillId="5" borderId="68" xfId="0" applyNumberFormat="1" applyFont="1" applyFill="1" applyBorder="1" applyAlignment="1">
      <alignment horizontal="center" vertical="center" wrapText="1"/>
    </xf>
    <xf numFmtId="0" fontId="0" fillId="2" borderId="69" xfId="0" applyFill="1" applyBorder="1"/>
    <xf numFmtId="49" fontId="2" fillId="2" borderId="13" xfId="0" applyNumberFormat="1" applyFont="1" applyFill="1" applyBorder="1"/>
    <xf numFmtId="2" fontId="1" fillId="2" borderId="13" xfId="0" applyNumberFormat="1" applyFont="1" applyFill="1" applyBorder="1" applyAlignment="1">
      <alignment horizontal="center" vertical="center"/>
    </xf>
    <xf numFmtId="2" fontId="1" fillId="2" borderId="67" xfId="0" applyNumberFormat="1" applyFont="1" applyFill="1" applyBorder="1" applyAlignment="1">
      <alignment horizontal="center" vertical="center"/>
    </xf>
    <xf numFmtId="2" fontId="1" fillId="2" borderId="70" xfId="0" applyNumberFormat="1" applyFont="1" applyFill="1" applyBorder="1" applyAlignment="1">
      <alignment horizontal="center" vertical="center"/>
    </xf>
    <xf numFmtId="49" fontId="2" fillId="2" borderId="40" xfId="0" applyNumberFormat="1" applyFont="1" applyFill="1" applyBorder="1"/>
    <xf numFmtId="2" fontId="1" fillId="2" borderId="40" xfId="0" applyNumberFormat="1" applyFont="1" applyFill="1" applyBorder="1" applyAlignment="1">
      <alignment horizontal="center" vertical="center"/>
    </xf>
    <xf numFmtId="2" fontId="1" fillId="2" borderId="71" xfId="0" applyNumberFormat="1" applyFont="1" applyFill="1" applyBorder="1" applyAlignment="1">
      <alignment horizontal="center" vertical="center"/>
    </xf>
    <xf numFmtId="2" fontId="1" fillId="2" borderId="72" xfId="0" applyNumberFormat="1" applyFont="1" applyFill="1" applyBorder="1" applyAlignment="1">
      <alignment horizontal="center" vertical="center"/>
    </xf>
    <xf numFmtId="49" fontId="2" fillId="2" borderId="73" xfId="0" applyNumberFormat="1" applyFont="1" applyFill="1" applyBorder="1"/>
    <xf numFmtId="2" fontId="2" fillId="2" borderId="74" xfId="0" applyNumberFormat="1" applyFont="1" applyFill="1" applyBorder="1" applyAlignment="1">
      <alignment horizontal="center" vertical="center"/>
    </xf>
    <xf numFmtId="0" fontId="2" fillId="5" borderId="74" xfId="0" applyFont="1" applyFill="1" applyBorder="1" applyAlignment="1">
      <alignment vertical="center"/>
    </xf>
    <xf numFmtId="0" fontId="2" fillId="5" borderId="75" xfId="0" applyFont="1" applyFill="1" applyBorder="1" applyAlignment="1">
      <alignment vertical="center"/>
    </xf>
    <xf numFmtId="2" fontId="2" fillId="2" borderId="7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justify" vertical="center"/>
    </xf>
    <xf numFmtId="49" fontId="11" fillId="2" borderId="5" xfId="0" applyNumberFormat="1" applyFont="1" applyFill="1" applyBorder="1"/>
    <xf numFmtId="0" fontId="11" fillId="2" borderId="5" xfId="0" applyFont="1" applyFill="1" applyBorder="1"/>
    <xf numFmtId="0" fontId="11" fillId="2" borderId="17" xfId="0" applyFont="1" applyFill="1" applyBorder="1"/>
    <xf numFmtId="0" fontId="0" fillId="2" borderId="59" xfId="0" applyFill="1" applyBorder="1"/>
    <xf numFmtId="49" fontId="0" fillId="2" borderId="5" xfId="0" applyNumberFormat="1" applyFill="1" applyBorder="1" applyAlignment="1">
      <alignment vertical="center" wrapText="1"/>
    </xf>
    <xf numFmtId="49" fontId="0" fillId="2" borderId="4" xfId="0" applyNumberForma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left" vertical="center" wrapText="1"/>
    </xf>
    <xf numFmtId="0" fontId="0" fillId="2" borderId="20" xfId="0" applyFill="1" applyBorder="1"/>
    <xf numFmtId="49" fontId="10" fillId="2" borderId="35" xfId="0" applyNumberFormat="1" applyFont="1" applyFill="1" applyBorder="1" applyAlignment="1">
      <alignment horizontal="left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49" fontId="10" fillId="3" borderId="24" xfId="0" applyNumberFormat="1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49" fontId="10" fillId="3" borderId="25" xfId="0" applyNumberFormat="1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45" xfId="0" applyFont="1" applyFill="1" applyBorder="1" applyAlignment="1">
      <alignment horizontal="right" vertical="center" wrapText="1"/>
    </xf>
    <xf numFmtId="49" fontId="10" fillId="2" borderId="36" xfId="0" applyNumberFormat="1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49" fontId="10" fillId="3" borderId="26" xfId="0" applyNumberFormat="1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49" fontId="10" fillId="3" borderId="29" xfId="0" applyNumberFormat="1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49" fontId="10" fillId="2" borderId="36" xfId="0" applyNumberFormat="1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49" fontId="10" fillId="3" borderId="51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49" fontId="10" fillId="3" borderId="50" xfId="0" applyNumberFormat="1" applyFont="1" applyFill="1" applyBorder="1" applyAlignment="1">
      <alignment vertical="center" wrapText="1"/>
    </xf>
    <xf numFmtId="0" fontId="10" fillId="3" borderId="33" xfId="0" applyFont="1" applyFill="1" applyBorder="1" applyAlignment="1">
      <alignment vertical="center" wrapText="1"/>
    </xf>
    <xf numFmtId="49" fontId="10" fillId="3" borderId="51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49" fontId="10" fillId="3" borderId="50" xfId="0" applyNumberFormat="1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49" fontId="10" fillId="2" borderId="33" xfId="0" applyNumberFormat="1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2" fillId="2" borderId="60" xfId="0" applyNumberFormat="1" applyFont="1" applyFill="1" applyBorder="1" applyAlignment="1">
      <alignment horizontal="right" vertical="center" wrapText="1"/>
    </xf>
    <xf numFmtId="0" fontId="2" fillId="2" borderId="60" xfId="0" applyFont="1" applyFill="1" applyBorder="1" applyAlignment="1">
      <alignment horizontal="right" vertical="center" wrapText="1"/>
    </xf>
    <xf numFmtId="0" fontId="2" fillId="2" borderId="6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E7E6E6"/>
      <rgbColor rgb="FFCFCFCF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workbookViewId="0">
      <selection activeCell="C27" sqref="C27:C28"/>
    </sheetView>
  </sheetViews>
  <sheetFormatPr defaultColWidth="15.36328125" defaultRowHeight="14.5" customHeight="1" x14ac:dyDescent="0.35"/>
  <cols>
    <col min="1" max="1" width="9.6328125" style="1" customWidth="1"/>
    <col min="2" max="2" width="36.36328125" style="1" customWidth="1"/>
    <col min="3" max="3" width="19.36328125" style="1" customWidth="1"/>
    <col min="4" max="7" width="14.36328125" style="1" customWidth="1"/>
    <col min="8" max="8" width="11.6328125" style="1" customWidth="1"/>
    <col min="9" max="9" width="8.36328125" style="1" customWidth="1"/>
    <col min="10" max="10" width="15.36328125" style="1" customWidth="1"/>
    <col min="11" max="16384" width="15.36328125" style="1"/>
  </cols>
  <sheetData>
    <row r="1" spans="1:9" ht="15.75" customHeight="1" x14ac:dyDescent="0.35">
      <c r="A1" s="2"/>
      <c r="B1" s="182" t="s">
        <v>219</v>
      </c>
      <c r="C1" s="183"/>
      <c r="D1" s="183"/>
      <c r="E1" s="183"/>
      <c r="F1" s="183"/>
      <c r="G1" s="183"/>
      <c r="H1" s="183"/>
      <c r="I1" s="184"/>
    </row>
    <row r="2" spans="1:9" ht="15.75" customHeight="1" x14ac:dyDescent="0.35">
      <c r="A2" s="5"/>
      <c r="B2" s="185"/>
      <c r="C2" s="185"/>
      <c r="D2" s="185"/>
      <c r="E2" s="185"/>
      <c r="F2" s="185"/>
      <c r="G2" s="185"/>
      <c r="H2" s="185"/>
      <c r="I2" s="186"/>
    </row>
    <row r="3" spans="1:9" ht="15.75" customHeight="1" x14ac:dyDescent="0.35">
      <c r="A3" s="5"/>
      <c r="B3" s="185"/>
      <c r="C3" s="185"/>
      <c r="D3" s="185"/>
      <c r="E3" s="185"/>
      <c r="F3" s="185"/>
      <c r="G3" s="185"/>
      <c r="H3" s="185"/>
      <c r="I3" s="186"/>
    </row>
    <row r="4" spans="1:9" ht="15.75" customHeight="1" x14ac:dyDescent="0.35">
      <c r="A4" s="5"/>
      <c r="B4" s="8"/>
      <c r="C4" s="8"/>
      <c r="D4" s="8"/>
      <c r="E4" s="8"/>
      <c r="F4" s="8"/>
      <c r="G4" s="8"/>
      <c r="H4" s="8"/>
      <c r="I4" s="9"/>
    </row>
    <row r="5" spans="1:9" ht="15.75" customHeight="1" x14ac:dyDescent="0.35">
      <c r="A5" s="5"/>
      <c r="B5" s="187" t="s">
        <v>0</v>
      </c>
      <c r="C5" s="188"/>
      <c r="D5" s="188"/>
      <c r="E5" s="188"/>
      <c r="F5" s="188"/>
      <c r="G5" s="188"/>
      <c r="H5" s="188"/>
      <c r="I5" s="189"/>
    </row>
    <row r="6" spans="1:9" ht="15.75" customHeight="1" x14ac:dyDescent="0.35">
      <c r="A6" s="5"/>
      <c r="B6" s="10"/>
      <c r="C6" s="11"/>
      <c r="D6" s="11"/>
      <c r="E6" s="6"/>
      <c r="F6" s="6"/>
      <c r="G6" s="6"/>
      <c r="H6" s="6"/>
      <c r="I6" s="7"/>
    </row>
    <row r="7" spans="1:9" ht="24" customHeight="1" x14ac:dyDescent="0.35">
      <c r="A7" s="5"/>
      <c r="B7" s="12" t="s">
        <v>1</v>
      </c>
      <c r="C7" s="233"/>
      <c r="D7" s="233"/>
      <c r="E7" s="233"/>
      <c r="F7" s="233"/>
      <c r="G7" s="233"/>
      <c r="H7" s="233"/>
      <c r="I7" s="234"/>
    </row>
    <row r="8" spans="1:9" ht="24" customHeight="1" x14ac:dyDescent="0.35">
      <c r="A8" s="5"/>
      <c r="B8" s="12" t="s">
        <v>2</v>
      </c>
      <c r="C8" s="235"/>
      <c r="D8" s="236"/>
      <c r="E8" s="236"/>
      <c r="F8" s="237"/>
      <c r="G8" s="237"/>
      <c r="H8" s="237"/>
      <c r="I8" s="238"/>
    </row>
    <row r="9" spans="1:9" ht="24" customHeight="1" x14ac:dyDescent="0.35">
      <c r="A9" s="5"/>
      <c r="B9" s="16"/>
      <c r="C9" s="190" t="s">
        <v>3</v>
      </c>
      <c r="D9" s="191"/>
      <c r="E9" s="191"/>
      <c r="F9" s="6"/>
      <c r="G9" s="6"/>
      <c r="H9" s="6"/>
      <c r="I9" s="7"/>
    </row>
    <row r="10" spans="1:9" ht="24" customHeight="1" x14ac:dyDescent="0.35">
      <c r="A10" s="5"/>
      <c r="B10" s="6"/>
      <c r="C10" s="13"/>
      <c r="D10" s="13"/>
      <c r="E10" s="13"/>
      <c r="F10" s="13"/>
      <c r="G10" s="13"/>
      <c r="H10" s="6"/>
      <c r="I10" s="7"/>
    </row>
    <row r="11" spans="1:9" ht="35.25" customHeight="1" x14ac:dyDescent="0.35">
      <c r="A11" s="5"/>
      <c r="B11" s="17"/>
      <c r="C11" s="18" t="s">
        <v>4</v>
      </c>
      <c r="D11" s="19" t="s">
        <v>5</v>
      </c>
      <c r="E11" s="19" t="s">
        <v>6</v>
      </c>
      <c r="F11" s="19" t="s">
        <v>7</v>
      </c>
      <c r="G11" s="19" t="s">
        <v>8</v>
      </c>
      <c r="H11" s="20"/>
      <c r="I11" s="7"/>
    </row>
    <row r="12" spans="1:9" ht="24" customHeight="1" x14ac:dyDescent="0.35">
      <c r="A12" s="5"/>
      <c r="B12" s="21"/>
      <c r="C12" s="22" t="s">
        <v>9</v>
      </c>
      <c r="D12" s="239"/>
      <c r="E12" s="239"/>
      <c r="F12" s="239"/>
      <c r="G12" s="239"/>
      <c r="H12" s="20"/>
      <c r="I12" s="7"/>
    </row>
    <row r="13" spans="1:9" ht="13.5" customHeight="1" x14ac:dyDescent="0.35">
      <c r="A13" s="5"/>
      <c r="B13" s="6"/>
      <c r="C13" s="14"/>
      <c r="D13" s="14"/>
      <c r="E13" s="14"/>
      <c r="F13" s="14"/>
      <c r="G13" s="14"/>
      <c r="H13" s="6"/>
      <c r="I13" s="7"/>
    </row>
    <row r="14" spans="1:9" ht="16.5" customHeight="1" x14ac:dyDescent="0.35">
      <c r="A14" s="5"/>
      <c r="B14" s="17"/>
      <c r="C14" s="22" t="s">
        <v>10</v>
      </c>
      <c r="D14" s="239"/>
      <c r="E14" s="239"/>
      <c r="F14" s="239"/>
      <c r="G14" s="239"/>
      <c r="H14" s="20"/>
      <c r="I14" s="7"/>
    </row>
    <row r="15" spans="1:9" ht="8.25" customHeight="1" x14ac:dyDescent="0.35">
      <c r="A15" s="5"/>
      <c r="B15" s="6"/>
      <c r="C15" s="15"/>
      <c r="D15" s="15"/>
      <c r="E15" s="15"/>
      <c r="F15" s="15"/>
      <c r="G15" s="15"/>
      <c r="H15" s="6"/>
      <c r="I15" s="7"/>
    </row>
    <row r="16" spans="1:9" ht="24" customHeight="1" x14ac:dyDescent="0.35">
      <c r="A16" s="5"/>
      <c r="B16" s="12" t="s">
        <v>11</v>
      </c>
      <c r="C16" s="233"/>
      <c r="D16" s="233"/>
      <c r="E16" s="233"/>
      <c r="F16" s="233"/>
      <c r="G16" s="233"/>
      <c r="H16" s="233"/>
      <c r="I16" s="234"/>
    </row>
    <row r="17" spans="1:9" ht="24" customHeight="1" x14ac:dyDescent="0.35">
      <c r="A17" s="5"/>
      <c r="B17" s="12" t="s">
        <v>12</v>
      </c>
      <c r="C17" s="236"/>
      <c r="D17" s="236"/>
      <c r="E17" s="236"/>
      <c r="F17" s="236"/>
      <c r="G17" s="236"/>
      <c r="H17" s="236"/>
      <c r="I17" s="240"/>
    </row>
    <row r="18" spans="1:9" ht="13.5" customHeight="1" x14ac:dyDescent="0.35">
      <c r="A18" s="24"/>
      <c r="B18" s="25"/>
      <c r="C18" s="26"/>
      <c r="D18" s="26"/>
      <c r="E18" s="26"/>
      <c r="F18" s="26"/>
      <c r="G18" s="26"/>
      <c r="H18" s="26"/>
      <c r="I18" s="27"/>
    </row>
  </sheetData>
  <sheetProtection password="B79E" sheet="1" objects="1" scenarios="1"/>
  <mergeCells count="3">
    <mergeCell ref="B1:I3"/>
    <mergeCell ref="B5:I5"/>
    <mergeCell ref="C9:E9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workbookViewId="0">
      <selection activeCell="E21" sqref="E21"/>
    </sheetView>
  </sheetViews>
  <sheetFormatPr defaultColWidth="8.81640625" defaultRowHeight="13" customHeight="1" x14ac:dyDescent="0.35"/>
  <cols>
    <col min="1" max="1" width="18.81640625" style="1" customWidth="1"/>
    <col min="2" max="2" width="8.81640625" style="1" customWidth="1"/>
    <col min="3" max="3" width="31" style="1" customWidth="1"/>
    <col min="4" max="4" width="10.36328125" style="1" customWidth="1"/>
    <col min="5" max="5" width="55.26953125" style="1" customWidth="1"/>
    <col min="6" max="6" width="15.36328125" style="1" customWidth="1"/>
    <col min="7" max="7" width="17.6328125" style="1" customWidth="1"/>
    <col min="8" max="8" width="25.453125" style="1" customWidth="1"/>
    <col min="9" max="9" width="14.81640625" style="1" customWidth="1"/>
    <col min="10" max="10" width="24.453125" style="1" customWidth="1"/>
    <col min="11" max="11" width="79.6328125" style="1" customWidth="1"/>
    <col min="12" max="12" width="8.81640625" style="1" customWidth="1"/>
    <col min="13" max="16384" width="8.81640625" style="1"/>
  </cols>
  <sheetData>
    <row r="1" spans="1:11" ht="13" customHeight="1" x14ac:dyDescent="0.35">
      <c r="A1" s="182" t="str">
        <f>Identificação!B1</f>
        <v>FORMULÁRIO DE CANDIDATURA AO CONCURSO DE RECRUTAMENTO DE UM PROFESSOR ADJUNTO
área disciplinar de Fisioterapia</v>
      </c>
      <c r="B1" s="183"/>
      <c r="C1" s="183"/>
      <c r="D1" s="183"/>
      <c r="E1" s="183"/>
      <c r="F1" s="183"/>
      <c r="G1" s="183"/>
      <c r="H1" s="3"/>
      <c r="I1" s="3"/>
      <c r="J1" s="3"/>
      <c r="K1" s="4"/>
    </row>
    <row r="2" spans="1:11" ht="13" customHeight="1" x14ac:dyDescent="0.35">
      <c r="A2" s="192"/>
      <c r="B2" s="185"/>
      <c r="C2" s="185"/>
      <c r="D2" s="185"/>
      <c r="E2" s="185"/>
      <c r="F2" s="6"/>
      <c r="G2" s="28"/>
      <c r="H2" s="6"/>
      <c r="I2" s="6"/>
      <c r="J2" s="6"/>
      <c r="K2" s="7"/>
    </row>
    <row r="3" spans="1:11" ht="13" customHeight="1" thickBot="1" x14ac:dyDescent="0.4">
      <c r="A3" s="180" t="s">
        <v>13</v>
      </c>
      <c r="B3" s="193">
        <f>Identificação!C7</f>
        <v>0</v>
      </c>
      <c r="C3" s="194"/>
      <c r="D3" s="194"/>
      <c r="E3" s="194"/>
      <c r="F3" s="6"/>
      <c r="G3" s="28"/>
      <c r="H3" s="6"/>
      <c r="I3" s="6"/>
      <c r="J3" s="6"/>
      <c r="K3" s="7"/>
    </row>
    <row r="4" spans="1:11" ht="13" customHeight="1" x14ac:dyDescent="0.35">
      <c r="A4" s="28"/>
      <c r="B4" s="30"/>
      <c r="C4" s="31"/>
      <c r="D4" s="32"/>
      <c r="E4" s="33"/>
      <c r="F4" s="6"/>
      <c r="G4" s="28"/>
      <c r="H4" s="6"/>
      <c r="I4" s="6"/>
      <c r="J4" s="6"/>
      <c r="K4" s="7"/>
    </row>
    <row r="5" spans="1:11" ht="13" customHeight="1" x14ac:dyDescent="0.45">
      <c r="A5" s="34" t="s">
        <v>14</v>
      </c>
      <c r="B5" s="6"/>
      <c r="C5" s="35"/>
      <c r="D5" s="36"/>
      <c r="E5" s="37"/>
      <c r="F5" s="6"/>
      <c r="G5" s="28"/>
      <c r="H5" s="6"/>
      <c r="I5" s="6"/>
      <c r="J5" s="6"/>
      <c r="K5" s="7"/>
    </row>
    <row r="6" spans="1:11" ht="13" customHeight="1" thickBot="1" x14ac:dyDescent="0.5">
      <c r="A6" s="38"/>
      <c r="B6" s="39"/>
      <c r="C6" s="40"/>
      <c r="D6" s="41"/>
      <c r="E6" s="42"/>
      <c r="F6" s="29"/>
      <c r="G6" s="43"/>
      <c r="H6" s="29"/>
      <c r="I6" s="29"/>
      <c r="J6" s="29"/>
      <c r="K6" s="44"/>
    </row>
    <row r="7" spans="1:11" ht="13" customHeight="1" x14ac:dyDescent="0.45">
      <c r="A7" s="38"/>
      <c r="B7" s="39"/>
      <c r="C7" s="198" t="s">
        <v>15</v>
      </c>
      <c r="D7" s="200" t="s">
        <v>16</v>
      </c>
      <c r="E7" s="200" t="s">
        <v>17</v>
      </c>
      <c r="F7" s="200" t="s">
        <v>18</v>
      </c>
      <c r="G7" s="200" t="s">
        <v>19</v>
      </c>
      <c r="H7" s="207" t="s">
        <v>20</v>
      </c>
      <c r="I7" s="208"/>
      <c r="J7" s="209"/>
      <c r="K7" s="210" t="s">
        <v>21</v>
      </c>
    </row>
    <row r="8" spans="1:11" ht="13" customHeight="1" x14ac:dyDescent="0.45">
      <c r="A8" s="38"/>
      <c r="B8" s="39"/>
      <c r="C8" s="199"/>
      <c r="D8" s="201"/>
      <c r="E8" s="201"/>
      <c r="F8" s="201"/>
      <c r="G8" s="201"/>
      <c r="H8" s="45" t="s">
        <v>22</v>
      </c>
      <c r="I8" s="45" t="s">
        <v>23</v>
      </c>
      <c r="J8" s="45" t="s">
        <v>24</v>
      </c>
      <c r="K8" s="211"/>
    </row>
    <row r="9" spans="1:11" ht="13" customHeight="1" x14ac:dyDescent="0.45">
      <c r="A9" s="46"/>
      <c r="B9" s="6"/>
      <c r="C9" s="48" t="s">
        <v>25</v>
      </c>
      <c r="D9" s="45" t="s">
        <v>26</v>
      </c>
      <c r="E9" s="45" t="s">
        <v>27</v>
      </c>
      <c r="F9" s="45" t="s">
        <v>28</v>
      </c>
      <c r="G9" s="45" t="s">
        <v>29</v>
      </c>
      <c r="H9" s="45" t="s">
        <v>30</v>
      </c>
      <c r="I9" s="49" t="s">
        <v>31</v>
      </c>
      <c r="J9" s="49" t="s">
        <v>32</v>
      </c>
      <c r="K9" s="50" t="s">
        <v>33</v>
      </c>
    </row>
    <row r="10" spans="1:11" ht="13" customHeight="1" x14ac:dyDescent="0.35">
      <c r="A10" s="6"/>
      <c r="B10" s="6"/>
      <c r="C10" s="195" t="s">
        <v>34</v>
      </c>
      <c r="D10" s="51"/>
      <c r="E10" s="52"/>
      <c r="F10" s="205" t="s">
        <v>35</v>
      </c>
      <c r="G10" s="206"/>
      <c r="H10" s="23"/>
      <c r="I10" s="23"/>
      <c r="J10" s="23"/>
      <c r="K10" s="53"/>
    </row>
    <row r="11" spans="1:11" ht="13" customHeight="1" x14ac:dyDescent="0.35">
      <c r="A11" s="6"/>
      <c r="B11" s="6"/>
      <c r="C11" s="196"/>
      <c r="D11" s="54" t="s">
        <v>36</v>
      </c>
      <c r="E11" s="55" t="s">
        <v>37</v>
      </c>
      <c r="F11" s="54" t="s">
        <v>38</v>
      </c>
      <c r="G11" s="56">
        <v>40</v>
      </c>
      <c r="H11" s="241"/>
      <c r="I11" s="58">
        <f>G11*H11</f>
        <v>0</v>
      </c>
      <c r="J11" s="23"/>
      <c r="K11" s="23"/>
    </row>
    <row r="12" spans="1:11" ht="13" customHeight="1" x14ac:dyDescent="0.35">
      <c r="A12" s="6"/>
      <c r="B12" s="6"/>
      <c r="C12" s="197"/>
      <c r="D12" s="54" t="s">
        <v>39</v>
      </c>
      <c r="E12" s="55" t="s">
        <v>40</v>
      </c>
      <c r="F12" s="54" t="s">
        <v>38</v>
      </c>
      <c r="G12" s="56">
        <v>10</v>
      </c>
      <c r="H12" s="241"/>
      <c r="I12" s="58">
        <f>G12*H12</f>
        <v>0</v>
      </c>
      <c r="J12" s="23"/>
      <c r="K12" s="23"/>
    </row>
    <row r="13" spans="1:11" ht="13" customHeight="1" x14ac:dyDescent="0.35">
      <c r="A13" s="6"/>
      <c r="B13" s="6"/>
      <c r="C13" s="60" t="s">
        <v>41</v>
      </c>
      <c r="D13" s="61"/>
      <c r="E13" s="62"/>
      <c r="F13" s="61"/>
      <c r="G13" s="63"/>
      <c r="H13" s="63"/>
      <c r="I13" s="64">
        <f>MIN(50,(SUM(I11:I12)))</f>
        <v>0</v>
      </c>
      <c r="J13" s="64">
        <f>MIN(50,(SUM(J11:J12)))</f>
        <v>0</v>
      </c>
      <c r="K13" s="65"/>
    </row>
    <row r="14" spans="1:11" ht="13" customHeight="1" x14ac:dyDescent="0.35">
      <c r="A14" s="6"/>
      <c r="B14" s="6"/>
      <c r="C14" s="195" t="s">
        <v>42</v>
      </c>
      <c r="D14" s="51"/>
      <c r="E14" s="66" t="s">
        <v>43</v>
      </c>
      <c r="F14" s="205" t="s">
        <v>44</v>
      </c>
      <c r="G14" s="206"/>
      <c r="H14" s="242"/>
      <c r="I14" s="23"/>
      <c r="J14" s="67"/>
      <c r="K14" s="68"/>
    </row>
    <row r="15" spans="1:11" ht="13" customHeight="1" x14ac:dyDescent="0.35">
      <c r="A15" s="6"/>
      <c r="B15" s="6"/>
      <c r="C15" s="196"/>
      <c r="D15" s="54" t="s">
        <v>45</v>
      </c>
      <c r="E15" s="55" t="s">
        <v>218</v>
      </c>
      <c r="F15" s="54" t="s">
        <v>46</v>
      </c>
      <c r="G15" s="56">
        <v>2</v>
      </c>
      <c r="H15" s="241"/>
      <c r="I15" s="58">
        <f>G15*H15</f>
        <v>0</v>
      </c>
      <c r="J15" s="23"/>
      <c r="K15" s="53"/>
    </row>
    <row r="16" spans="1:11" ht="13" customHeight="1" x14ac:dyDescent="0.35">
      <c r="A16" s="6"/>
      <c r="B16" s="6"/>
      <c r="C16" s="196"/>
      <c r="D16" s="54" t="s">
        <v>47</v>
      </c>
      <c r="E16" s="55" t="s">
        <v>48</v>
      </c>
      <c r="F16" s="54" t="s">
        <v>46</v>
      </c>
      <c r="G16" s="56">
        <v>0.5</v>
      </c>
      <c r="H16" s="241"/>
      <c r="I16" s="58">
        <f>G16*H16</f>
        <v>0</v>
      </c>
      <c r="J16" s="23"/>
      <c r="K16" s="53"/>
    </row>
    <row r="17" spans="1:11" ht="13" customHeight="1" x14ac:dyDescent="0.35">
      <c r="A17" s="6"/>
      <c r="B17" s="6"/>
      <c r="C17" s="196"/>
      <c r="D17" s="54" t="s">
        <v>49</v>
      </c>
      <c r="E17" s="55" t="s">
        <v>50</v>
      </c>
      <c r="F17" s="54" t="s">
        <v>51</v>
      </c>
      <c r="G17" s="56">
        <v>1</v>
      </c>
      <c r="H17" s="241"/>
      <c r="I17" s="58">
        <f>G17*H17</f>
        <v>0</v>
      </c>
      <c r="J17" s="23"/>
      <c r="K17" s="53"/>
    </row>
    <row r="18" spans="1:11" ht="13" customHeight="1" x14ac:dyDescent="0.35">
      <c r="A18" s="6"/>
      <c r="B18" s="6"/>
      <c r="C18" s="196"/>
      <c r="D18" s="54" t="s">
        <v>52</v>
      </c>
      <c r="E18" s="55" t="s">
        <v>53</v>
      </c>
      <c r="F18" s="54" t="s">
        <v>54</v>
      </c>
      <c r="G18" s="56">
        <v>0.5</v>
      </c>
      <c r="H18" s="241"/>
      <c r="I18" s="58">
        <f>G18*H18</f>
        <v>0</v>
      </c>
      <c r="J18" s="23"/>
      <c r="K18" s="53"/>
    </row>
    <row r="19" spans="1:11" ht="13" customHeight="1" x14ac:dyDescent="0.35">
      <c r="A19" s="6"/>
      <c r="B19" s="6"/>
      <c r="C19" s="196"/>
      <c r="D19" s="51"/>
      <c r="E19" s="66" t="s">
        <v>55</v>
      </c>
      <c r="F19" s="205" t="s">
        <v>56</v>
      </c>
      <c r="G19" s="206"/>
      <c r="H19" s="242"/>
      <c r="I19" s="67">
        <f>MIN(20,(SUM(I15:I18)))</f>
        <v>0</v>
      </c>
      <c r="J19" s="67">
        <f>MIN(2,(SUM(J20:J21)))</f>
        <v>0</v>
      </c>
      <c r="K19" s="53"/>
    </row>
    <row r="20" spans="1:11" ht="13" customHeight="1" x14ac:dyDescent="0.35">
      <c r="A20" s="6"/>
      <c r="B20" s="6"/>
      <c r="C20" s="196"/>
      <c r="D20" s="54" t="s">
        <v>57</v>
      </c>
      <c r="E20" s="55" t="s">
        <v>58</v>
      </c>
      <c r="F20" s="54" t="s">
        <v>59</v>
      </c>
      <c r="G20" s="56">
        <v>0.5</v>
      </c>
      <c r="H20" s="241"/>
      <c r="I20" s="58">
        <f>G20*H20</f>
        <v>0</v>
      </c>
      <c r="J20" s="23"/>
      <c r="K20" s="53"/>
    </row>
    <row r="21" spans="1:11" ht="13" customHeight="1" x14ac:dyDescent="0.35">
      <c r="A21" s="6"/>
      <c r="B21" s="6"/>
      <c r="C21" s="196"/>
      <c r="D21" s="54" t="s">
        <v>60</v>
      </c>
      <c r="E21" s="55" t="s">
        <v>61</v>
      </c>
      <c r="F21" s="54" t="s">
        <v>59</v>
      </c>
      <c r="G21" s="56">
        <v>0.15</v>
      </c>
      <c r="H21" s="241"/>
      <c r="I21" s="58">
        <f>G21*H21</f>
        <v>0</v>
      </c>
      <c r="J21" s="23"/>
      <c r="K21" s="53"/>
    </row>
    <row r="22" spans="1:11" ht="13" customHeight="1" x14ac:dyDescent="0.35">
      <c r="A22" s="6"/>
      <c r="B22" s="6"/>
      <c r="C22" s="196"/>
      <c r="D22" s="51"/>
      <c r="E22" s="66" t="s">
        <v>62</v>
      </c>
      <c r="F22" s="205" t="s">
        <v>63</v>
      </c>
      <c r="G22" s="206"/>
      <c r="H22" s="242"/>
      <c r="I22" s="69">
        <f>MIN(2,(SUM(I20:I21)))</f>
        <v>0</v>
      </c>
      <c r="J22" s="67">
        <f>MIN(5,(SUM(J23:J26)))</f>
        <v>0</v>
      </c>
      <c r="K22" s="53"/>
    </row>
    <row r="23" spans="1:11" ht="13" customHeight="1" x14ac:dyDescent="0.35">
      <c r="A23" s="6"/>
      <c r="B23" s="6"/>
      <c r="C23" s="196"/>
      <c r="D23" s="70" t="s">
        <v>64</v>
      </c>
      <c r="E23" s="55" t="s">
        <v>65</v>
      </c>
      <c r="F23" s="54" t="s">
        <v>66</v>
      </c>
      <c r="G23" s="56">
        <v>1</v>
      </c>
      <c r="H23" s="241"/>
      <c r="I23" s="58">
        <f>G23*H23</f>
        <v>0</v>
      </c>
      <c r="J23" s="23"/>
      <c r="K23" s="53"/>
    </row>
    <row r="24" spans="1:11" ht="13" customHeight="1" x14ac:dyDescent="0.35">
      <c r="A24" s="6"/>
      <c r="B24" s="6"/>
      <c r="C24" s="196"/>
      <c r="D24" s="54" t="s">
        <v>67</v>
      </c>
      <c r="E24" s="55" t="s">
        <v>68</v>
      </c>
      <c r="F24" s="54" t="s">
        <v>66</v>
      </c>
      <c r="G24" s="56">
        <v>0.5</v>
      </c>
      <c r="H24" s="241"/>
      <c r="I24" s="58">
        <f>G24*H24</f>
        <v>0</v>
      </c>
      <c r="J24" s="23"/>
      <c r="K24" s="53"/>
    </row>
    <row r="25" spans="1:11" ht="13" customHeight="1" x14ac:dyDescent="0.35">
      <c r="A25" s="6"/>
      <c r="B25" s="6"/>
      <c r="C25" s="196"/>
      <c r="D25" s="54" t="s">
        <v>69</v>
      </c>
      <c r="E25" s="55" t="s">
        <v>70</v>
      </c>
      <c r="F25" s="54" t="s">
        <v>66</v>
      </c>
      <c r="G25" s="56">
        <v>0.75</v>
      </c>
      <c r="H25" s="241"/>
      <c r="I25" s="58">
        <f>G25*H25</f>
        <v>0</v>
      </c>
      <c r="J25" s="23"/>
      <c r="K25" s="53"/>
    </row>
    <row r="26" spans="1:11" ht="13" customHeight="1" x14ac:dyDescent="0.35">
      <c r="A26" s="6"/>
      <c r="B26" s="6"/>
      <c r="C26" s="196"/>
      <c r="D26" s="54" t="s">
        <v>71</v>
      </c>
      <c r="E26" s="55" t="s">
        <v>72</v>
      </c>
      <c r="F26" s="54" t="s">
        <v>66</v>
      </c>
      <c r="G26" s="56">
        <v>0.3</v>
      </c>
      <c r="H26" s="241"/>
      <c r="I26" s="58">
        <f>G26*H26</f>
        <v>0</v>
      </c>
      <c r="J26" s="23"/>
      <c r="K26" s="53"/>
    </row>
    <row r="27" spans="1:11" ht="13" customHeight="1" x14ac:dyDescent="0.35">
      <c r="A27" s="6"/>
      <c r="B27" s="6"/>
      <c r="C27" s="196"/>
      <c r="D27" s="51"/>
      <c r="E27" s="66" t="s">
        <v>73</v>
      </c>
      <c r="F27" s="205" t="s">
        <v>74</v>
      </c>
      <c r="G27" s="206"/>
      <c r="H27" s="242"/>
      <c r="I27" s="67">
        <f>MIN(5,(SUM(I23:I26)))</f>
        <v>0</v>
      </c>
      <c r="J27" s="67">
        <f>MIN(1.5,(SUM(J28:J29)))</f>
        <v>0</v>
      </c>
      <c r="K27" s="53"/>
    </row>
    <row r="28" spans="1:11" ht="13" customHeight="1" x14ac:dyDescent="0.35">
      <c r="A28" s="6"/>
      <c r="B28" s="6"/>
      <c r="C28" s="196"/>
      <c r="D28" s="54" t="s">
        <v>75</v>
      </c>
      <c r="E28" s="55" t="s">
        <v>76</v>
      </c>
      <c r="F28" s="54" t="s">
        <v>77</v>
      </c>
      <c r="G28" s="56">
        <v>0.5</v>
      </c>
      <c r="H28" s="241"/>
      <c r="I28" s="58">
        <f>G28*H28</f>
        <v>0</v>
      </c>
      <c r="J28" s="23"/>
      <c r="K28" s="53"/>
    </row>
    <row r="29" spans="1:11" ht="13" customHeight="1" x14ac:dyDescent="0.35">
      <c r="A29" s="6"/>
      <c r="B29" s="6"/>
      <c r="C29" s="196"/>
      <c r="D29" s="54" t="s">
        <v>78</v>
      </c>
      <c r="E29" s="55" t="s">
        <v>79</v>
      </c>
      <c r="F29" s="54" t="s">
        <v>77</v>
      </c>
      <c r="G29" s="56">
        <v>0.25</v>
      </c>
      <c r="H29" s="241"/>
      <c r="I29" s="58">
        <f>G29*H29</f>
        <v>0</v>
      </c>
      <c r="J29" s="23"/>
      <c r="K29" s="53"/>
    </row>
    <row r="30" spans="1:11" ht="13" customHeight="1" x14ac:dyDescent="0.35">
      <c r="A30" s="6"/>
      <c r="B30" s="6"/>
      <c r="C30" s="196"/>
      <c r="D30" s="57"/>
      <c r="E30" s="66" t="s">
        <v>80</v>
      </c>
      <c r="F30" s="205" t="s">
        <v>63</v>
      </c>
      <c r="G30" s="206"/>
      <c r="H30" s="242"/>
      <c r="I30" s="67">
        <f>MIN(1.5,SUM(I28:I29))</f>
        <v>0</v>
      </c>
      <c r="J30" s="67">
        <f>MIN(5,(SUM(J31:J32)))</f>
        <v>0</v>
      </c>
      <c r="K30" s="53"/>
    </row>
    <row r="31" spans="1:11" ht="13" customHeight="1" x14ac:dyDescent="0.35">
      <c r="A31" s="6"/>
      <c r="B31" s="6"/>
      <c r="C31" s="196"/>
      <c r="D31" s="54" t="s">
        <v>81</v>
      </c>
      <c r="E31" s="55" t="s">
        <v>82</v>
      </c>
      <c r="F31" s="54" t="s">
        <v>83</v>
      </c>
      <c r="G31" s="56">
        <v>1</v>
      </c>
      <c r="H31" s="241"/>
      <c r="I31" s="58">
        <f>G31*H31</f>
        <v>0</v>
      </c>
      <c r="J31" s="23"/>
      <c r="K31" s="53"/>
    </row>
    <row r="32" spans="1:11" ht="13" customHeight="1" x14ac:dyDescent="0.35">
      <c r="A32" s="6"/>
      <c r="B32" s="6"/>
      <c r="C32" s="196"/>
      <c r="D32" s="54" t="s">
        <v>84</v>
      </c>
      <c r="E32" s="55" t="s">
        <v>85</v>
      </c>
      <c r="F32" s="54" t="s">
        <v>86</v>
      </c>
      <c r="G32" s="56">
        <v>0.2</v>
      </c>
      <c r="H32" s="241"/>
      <c r="I32" s="58">
        <f>G32*H32</f>
        <v>0</v>
      </c>
      <c r="J32" s="23"/>
      <c r="K32" s="53"/>
    </row>
    <row r="33" spans="1:11" ht="13" customHeight="1" x14ac:dyDescent="0.35">
      <c r="A33" s="6"/>
      <c r="B33" s="6"/>
      <c r="C33" s="59"/>
      <c r="D33" s="57"/>
      <c r="E33" s="71"/>
      <c r="F33" s="57"/>
      <c r="G33" s="57"/>
      <c r="H33" s="242"/>
      <c r="I33" s="67">
        <f>MIN(5,SUM(I31:I32))</f>
        <v>0</v>
      </c>
      <c r="J33" s="23"/>
      <c r="K33" s="53"/>
    </row>
    <row r="34" spans="1:11" ht="13" customHeight="1" x14ac:dyDescent="0.35">
      <c r="A34" s="6"/>
      <c r="B34" s="6"/>
      <c r="C34" s="60" t="s">
        <v>87</v>
      </c>
      <c r="D34" s="72"/>
      <c r="E34" s="62"/>
      <c r="F34" s="72"/>
      <c r="G34" s="72"/>
      <c r="H34" s="63"/>
      <c r="I34" s="64">
        <f>SUM(I19,I22,I27,I30,I33)</f>
        <v>0</v>
      </c>
      <c r="J34" s="64">
        <f>J14+J19+J22+J27+J30</f>
        <v>0</v>
      </c>
      <c r="K34" s="65"/>
    </row>
    <row r="35" spans="1:11" ht="13" customHeight="1" x14ac:dyDescent="0.35">
      <c r="A35" s="6"/>
      <c r="B35" s="6"/>
      <c r="C35" s="195" t="s">
        <v>88</v>
      </c>
      <c r="D35" s="51"/>
      <c r="E35" s="51"/>
      <c r="F35" s="205" t="s">
        <v>89</v>
      </c>
      <c r="G35" s="206"/>
      <c r="H35" s="58"/>
      <c r="I35" s="58"/>
      <c r="J35" s="51"/>
      <c r="K35" s="53"/>
    </row>
    <row r="36" spans="1:11" ht="13" customHeight="1" x14ac:dyDescent="0.35">
      <c r="A36" s="6"/>
      <c r="B36" s="6"/>
      <c r="C36" s="196"/>
      <c r="D36" s="54" t="s">
        <v>90</v>
      </c>
      <c r="E36" s="55" t="s">
        <v>91</v>
      </c>
      <c r="F36" s="54" t="s">
        <v>92</v>
      </c>
      <c r="G36" s="56">
        <v>3</v>
      </c>
      <c r="H36" s="241"/>
      <c r="I36" s="58">
        <f>G36*H36</f>
        <v>0</v>
      </c>
      <c r="J36" s="23"/>
      <c r="K36" s="53"/>
    </row>
    <row r="37" spans="1:11" ht="13" customHeight="1" x14ac:dyDescent="0.35">
      <c r="A37" s="6"/>
      <c r="B37" s="6"/>
      <c r="C37" s="197"/>
      <c r="D37" s="54" t="s">
        <v>93</v>
      </c>
      <c r="E37" s="55" t="s">
        <v>94</v>
      </c>
      <c r="F37" s="54" t="s">
        <v>92</v>
      </c>
      <c r="G37" s="56">
        <v>2</v>
      </c>
      <c r="H37" s="241"/>
      <c r="I37" s="58">
        <f>G37*H37</f>
        <v>0</v>
      </c>
      <c r="J37" s="23"/>
      <c r="K37" s="53"/>
    </row>
    <row r="38" spans="1:11" ht="13" customHeight="1" x14ac:dyDescent="0.35">
      <c r="A38" s="6"/>
      <c r="B38" s="6"/>
      <c r="C38" s="60" t="s">
        <v>87</v>
      </c>
      <c r="D38" s="72"/>
      <c r="E38" s="62"/>
      <c r="F38" s="72"/>
      <c r="G38" s="72"/>
      <c r="H38" s="63"/>
      <c r="I38" s="64">
        <f>MIN(6,(SUM(I36:I37)))</f>
        <v>0</v>
      </c>
      <c r="J38" s="64">
        <f>MIN(6,(SUM(J36:J37)))</f>
        <v>0</v>
      </c>
      <c r="K38" s="65"/>
    </row>
    <row r="39" spans="1:11" ht="13" customHeight="1" x14ac:dyDescent="0.35">
      <c r="A39" s="6"/>
      <c r="B39" s="6"/>
      <c r="C39" s="195" t="s">
        <v>95</v>
      </c>
      <c r="D39" s="57"/>
      <c r="E39" s="66" t="s">
        <v>96</v>
      </c>
      <c r="F39" s="205" t="s">
        <v>56</v>
      </c>
      <c r="G39" s="206"/>
      <c r="H39" s="58"/>
      <c r="I39" s="67">
        <f>MIN(2,(SUM(I40:I41)))</f>
        <v>0</v>
      </c>
      <c r="J39" s="67">
        <f>MIN(2,(SUM(J40:J41)))</f>
        <v>0</v>
      </c>
      <c r="K39" s="53"/>
    </row>
    <row r="40" spans="1:11" ht="13" customHeight="1" x14ac:dyDescent="0.35">
      <c r="A40" s="6"/>
      <c r="B40" s="6"/>
      <c r="C40" s="196"/>
      <c r="D40" s="54" t="s">
        <v>97</v>
      </c>
      <c r="E40" s="55" t="s">
        <v>76</v>
      </c>
      <c r="F40" s="54" t="s">
        <v>98</v>
      </c>
      <c r="G40" s="56">
        <v>0.5</v>
      </c>
      <c r="H40" s="241"/>
      <c r="I40" s="58">
        <f>G40*H40</f>
        <v>0</v>
      </c>
      <c r="J40" s="23"/>
      <c r="K40" s="53"/>
    </row>
    <row r="41" spans="1:11" ht="13" customHeight="1" x14ac:dyDescent="0.35">
      <c r="A41" s="6"/>
      <c r="B41" s="6"/>
      <c r="C41" s="196"/>
      <c r="D41" s="54" t="s">
        <v>99</v>
      </c>
      <c r="E41" s="55" t="s">
        <v>79</v>
      </c>
      <c r="F41" s="54" t="s">
        <v>98</v>
      </c>
      <c r="G41" s="56">
        <v>0.25</v>
      </c>
      <c r="H41" s="241"/>
      <c r="I41" s="58">
        <f>G41*H41</f>
        <v>0</v>
      </c>
      <c r="J41" s="23"/>
      <c r="K41" s="53"/>
    </row>
    <row r="42" spans="1:11" ht="13" customHeight="1" x14ac:dyDescent="0.35">
      <c r="A42" s="6"/>
      <c r="B42" s="6"/>
      <c r="C42" s="196"/>
      <c r="D42" s="51"/>
      <c r="E42" s="66" t="s">
        <v>100</v>
      </c>
      <c r="F42" s="205" t="s">
        <v>101</v>
      </c>
      <c r="G42" s="206"/>
      <c r="H42" s="58"/>
      <c r="I42" s="67">
        <f>MIN(0.5,(SUM(I43:I44)))</f>
        <v>0</v>
      </c>
      <c r="J42" s="67">
        <f>MIN(0.5,(SUM(J43:J44)))</f>
        <v>0</v>
      </c>
      <c r="K42" s="53"/>
    </row>
    <row r="43" spans="1:11" ht="13" customHeight="1" x14ac:dyDescent="0.35">
      <c r="A43" s="6"/>
      <c r="B43" s="6"/>
      <c r="C43" s="196"/>
      <c r="D43" s="54" t="s">
        <v>102</v>
      </c>
      <c r="E43" s="55" t="s">
        <v>76</v>
      </c>
      <c r="F43" s="54" t="s">
        <v>98</v>
      </c>
      <c r="G43" s="56">
        <v>0.25</v>
      </c>
      <c r="H43" s="241"/>
      <c r="I43" s="58">
        <f>G43*H43</f>
        <v>0</v>
      </c>
      <c r="J43" s="23"/>
      <c r="K43" s="53"/>
    </row>
    <row r="44" spans="1:11" ht="13" customHeight="1" x14ac:dyDescent="0.35">
      <c r="A44" s="6"/>
      <c r="B44" s="6"/>
      <c r="C44" s="197"/>
      <c r="D44" s="54" t="s">
        <v>103</v>
      </c>
      <c r="E44" s="55" t="s">
        <v>79</v>
      </c>
      <c r="F44" s="54" t="s">
        <v>98</v>
      </c>
      <c r="G44" s="56">
        <v>0.15</v>
      </c>
      <c r="H44" s="241"/>
      <c r="I44" s="58">
        <f>G44*H44</f>
        <v>0</v>
      </c>
      <c r="J44" s="23"/>
      <c r="K44" s="53"/>
    </row>
    <row r="45" spans="1:11" ht="13" customHeight="1" x14ac:dyDescent="0.35">
      <c r="A45" s="6"/>
      <c r="B45" s="6"/>
      <c r="C45" s="60" t="s">
        <v>87</v>
      </c>
      <c r="D45" s="72"/>
      <c r="E45" s="62"/>
      <c r="F45" s="72"/>
      <c r="G45" s="72"/>
      <c r="H45" s="63"/>
      <c r="I45" s="64">
        <f>SUM(I39,I42)</f>
        <v>0</v>
      </c>
      <c r="J45" s="64">
        <f>J39+J42</f>
        <v>0</v>
      </c>
      <c r="K45" s="65"/>
    </row>
    <row r="46" spans="1:11" ht="13" customHeight="1" x14ac:dyDescent="0.35">
      <c r="A46" s="6"/>
      <c r="B46" s="6"/>
      <c r="C46" s="195" t="s">
        <v>104</v>
      </c>
      <c r="D46" s="51"/>
      <c r="E46" s="52"/>
      <c r="F46" s="205" t="s">
        <v>105</v>
      </c>
      <c r="G46" s="206"/>
      <c r="H46" s="67"/>
      <c r="I46" s="67"/>
      <c r="J46" s="67"/>
      <c r="K46" s="53"/>
    </row>
    <row r="47" spans="1:11" ht="13" customHeight="1" x14ac:dyDescent="0.35">
      <c r="A47" s="6"/>
      <c r="B47" s="6"/>
      <c r="C47" s="196"/>
      <c r="D47" s="54" t="s">
        <v>106</v>
      </c>
      <c r="E47" s="55" t="s">
        <v>107</v>
      </c>
      <c r="F47" s="54" t="s">
        <v>108</v>
      </c>
      <c r="G47" s="56">
        <v>2.5</v>
      </c>
      <c r="H47" s="241"/>
      <c r="I47" s="58">
        <f>G47*H47</f>
        <v>0</v>
      </c>
      <c r="J47" s="23"/>
      <c r="K47" s="53"/>
    </row>
    <row r="48" spans="1:11" ht="13" customHeight="1" x14ac:dyDescent="0.35">
      <c r="A48" s="6"/>
      <c r="B48" s="6"/>
      <c r="C48" s="196"/>
      <c r="D48" s="54" t="s">
        <v>109</v>
      </c>
      <c r="E48" s="55" t="s">
        <v>110</v>
      </c>
      <c r="F48" s="54" t="s">
        <v>108</v>
      </c>
      <c r="G48" s="56">
        <v>1.5</v>
      </c>
      <c r="H48" s="241"/>
      <c r="I48" s="58">
        <f>G48*H48</f>
        <v>0</v>
      </c>
      <c r="J48" s="23"/>
      <c r="K48" s="53"/>
    </row>
    <row r="49" spans="1:11" ht="13" customHeight="1" x14ac:dyDescent="0.35">
      <c r="A49" s="6"/>
      <c r="B49" s="6"/>
      <c r="C49" s="196"/>
      <c r="D49" s="54" t="s">
        <v>111</v>
      </c>
      <c r="E49" s="55" t="s">
        <v>112</v>
      </c>
      <c r="F49" s="54" t="s">
        <v>108</v>
      </c>
      <c r="G49" s="56">
        <v>2</v>
      </c>
      <c r="H49" s="241"/>
      <c r="I49" s="58">
        <f>G49*H49</f>
        <v>0</v>
      </c>
      <c r="J49" s="23"/>
      <c r="K49" s="53"/>
    </row>
    <row r="50" spans="1:11" ht="13" customHeight="1" x14ac:dyDescent="0.35">
      <c r="A50" s="6"/>
      <c r="B50" s="6"/>
      <c r="C50" s="197"/>
      <c r="D50" s="54" t="s">
        <v>113</v>
      </c>
      <c r="E50" s="55" t="s">
        <v>114</v>
      </c>
      <c r="F50" s="54" t="s">
        <v>108</v>
      </c>
      <c r="G50" s="56">
        <v>1.5</v>
      </c>
      <c r="H50" s="241"/>
      <c r="I50" s="58">
        <f>G50*H50</f>
        <v>0</v>
      </c>
      <c r="J50" s="23"/>
      <c r="K50" s="53"/>
    </row>
    <row r="51" spans="1:11" ht="13" customHeight="1" x14ac:dyDescent="0.35">
      <c r="A51" s="6"/>
      <c r="B51" s="6"/>
      <c r="C51" s="73" t="s">
        <v>41</v>
      </c>
      <c r="D51" s="74"/>
      <c r="E51" s="75"/>
      <c r="F51" s="74"/>
      <c r="G51" s="74"/>
      <c r="H51" s="63"/>
      <c r="I51" s="64">
        <f>MIN(7,(SUM(I47:I50)))</f>
        <v>0</v>
      </c>
      <c r="J51" s="64">
        <f>MIN(7,(SUM(J47:J50)))</f>
        <v>0</v>
      </c>
      <c r="K51" s="65"/>
    </row>
    <row r="52" spans="1:11" ht="13" customHeight="1" x14ac:dyDescent="0.35">
      <c r="A52" s="6"/>
      <c r="B52" s="6"/>
      <c r="C52" s="195" t="s">
        <v>115</v>
      </c>
      <c r="D52" s="76"/>
      <c r="E52" s="52"/>
      <c r="F52" s="205" t="s">
        <v>116</v>
      </c>
      <c r="G52" s="206"/>
      <c r="H52" s="58"/>
      <c r="I52" s="58"/>
      <c r="J52" s="51"/>
      <c r="K52" s="53"/>
    </row>
    <row r="53" spans="1:11" ht="13" customHeight="1" x14ac:dyDescent="0.35">
      <c r="A53" s="6"/>
      <c r="B53" s="6"/>
      <c r="C53" s="196"/>
      <c r="D53" s="54" t="s">
        <v>117</v>
      </c>
      <c r="E53" s="55" t="s">
        <v>118</v>
      </c>
      <c r="F53" s="54" t="s">
        <v>46</v>
      </c>
      <c r="G53" s="56">
        <v>0.25</v>
      </c>
      <c r="H53" s="241"/>
      <c r="I53" s="58">
        <f>G53*H53</f>
        <v>0</v>
      </c>
      <c r="J53" s="23"/>
      <c r="K53" s="53"/>
    </row>
    <row r="54" spans="1:11" ht="13" customHeight="1" x14ac:dyDescent="0.35">
      <c r="A54" s="6"/>
      <c r="B54" s="6"/>
      <c r="C54" s="196"/>
      <c r="D54" s="54" t="s">
        <v>119</v>
      </c>
      <c r="E54" s="55" t="s">
        <v>120</v>
      </c>
      <c r="F54" s="54" t="s">
        <v>46</v>
      </c>
      <c r="G54" s="56">
        <v>0.1</v>
      </c>
      <c r="H54" s="241"/>
      <c r="I54" s="58">
        <f>G54*H54</f>
        <v>0</v>
      </c>
      <c r="J54" s="23"/>
      <c r="K54" s="53"/>
    </row>
    <row r="55" spans="1:11" ht="13" customHeight="1" x14ac:dyDescent="0.35">
      <c r="A55" s="6"/>
      <c r="B55" s="6"/>
      <c r="C55" s="196"/>
      <c r="D55" s="54" t="s">
        <v>121</v>
      </c>
      <c r="E55" s="55" t="s">
        <v>122</v>
      </c>
      <c r="F55" s="54" t="s">
        <v>123</v>
      </c>
      <c r="G55" s="56">
        <v>1</v>
      </c>
      <c r="H55" s="241"/>
      <c r="I55" s="58">
        <f>G55*H55</f>
        <v>0</v>
      </c>
      <c r="J55" s="23"/>
      <c r="K55" s="53"/>
    </row>
    <row r="56" spans="1:11" ht="13" customHeight="1" x14ac:dyDescent="0.35">
      <c r="A56" s="6"/>
      <c r="B56" s="6"/>
      <c r="C56" s="197"/>
      <c r="D56" s="54" t="s">
        <v>124</v>
      </c>
      <c r="E56" s="55" t="s">
        <v>125</v>
      </c>
      <c r="F56" s="54" t="s">
        <v>123</v>
      </c>
      <c r="G56" s="56">
        <v>0.5</v>
      </c>
      <c r="H56" s="241"/>
      <c r="I56" s="58">
        <f>G56*H56</f>
        <v>0</v>
      </c>
      <c r="J56" s="23"/>
      <c r="K56" s="53"/>
    </row>
    <row r="57" spans="1:11" ht="13" customHeight="1" thickBot="1" x14ac:dyDescent="0.4">
      <c r="A57" s="6"/>
      <c r="B57" s="6"/>
      <c r="C57" s="77" t="s">
        <v>87</v>
      </c>
      <c r="D57" s="78"/>
      <c r="E57" s="78"/>
      <c r="F57" s="78"/>
      <c r="G57" s="78"/>
      <c r="H57" s="63"/>
      <c r="I57" s="79">
        <f>MIN(1,(SUM(I53:I56)))</f>
        <v>0</v>
      </c>
      <c r="J57" s="79">
        <f>MIN(1,(SUM(J53:J56)))</f>
        <v>0</v>
      </c>
      <c r="K57" s="80"/>
    </row>
    <row r="58" spans="1:11" ht="13" customHeight="1" thickBot="1" x14ac:dyDescent="0.4">
      <c r="A58" s="6"/>
      <c r="B58" s="6"/>
      <c r="C58" s="30"/>
      <c r="D58" s="81"/>
      <c r="E58" s="30"/>
      <c r="F58" s="31"/>
      <c r="G58" s="82"/>
      <c r="H58" s="83"/>
      <c r="I58" s="84"/>
      <c r="J58" s="85"/>
      <c r="K58" s="86"/>
    </row>
    <row r="59" spans="1:11" ht="13" customHeight="1" thickTop="1" thickBot="1" x14ac:dyDescent="0.4">
      <c r="A59" s="87"/>
      <c r="B59" s="87"/>
      <c r="C59" s="88"/>
      <c r="D59" s="89"/>
      <c r="E59" s="202" t="s">
        <v>126</v>
      </c>
      <c r="F59" s="203"/>
      <c r="G59" s="204"/>
      <c r="H59" s="90"/>
      <c r="I59" s="91">
        <f>SUM(I13,I34,I38,I45,I51,I57,I42)</f>
        <v>0</v>
      </c>
      <c r="J59" s="92">
        <f>SUM(J13+J34+J38+J45+J51+J57)</f>
        <v>0</v>
      </c>
      <c r="K59" s="93"/>
    </row>
  </sheetData>
  <sheetProtection password="B79E" sheet="1" objects="1" scenarios="1"/>
  <mergeCells count="28">
    <mergeCell ref="C52:C56"/>
    <mergeCell ref="H7:J7"/>
    <mergeCell ref="K7:K8"/>
    <mergeCell ref="F10:G10"/>
    <mergeCell ref="C14:C32"/>
    <mergeCell ref="C35:C37"/>
    <mergeCell ref="C39:C44"/>
    <mergeCell ref="C46:C50"/>
    <mergeCell ref="E59:G59"/>
    <mergeCell ref="F14:G14"/>
    <mergeCell ref="F19:G19"/>
    <mergeCell ref="F22:G22"/>
    <mergeCell ref="F27:G27"/>
    <mergeCell ref="F35:G35"/>
    <mergeCell ref="F39:G39"/>
    <mergeCell ref="F52:G52"/>
    <mergeCell ref="F42:G42"/>
    <mergeCell ref="F46:G46"/>
    <mergeCell ref="F30:G30"/>
    <mergeCell ref="A1:G1"/>
    <mergeCell ref="A2:E2"/>
    <mergeCell ref="B3:E3"/>
    <mergeCell ref="C10:C12"/>
    <mergeCell ref="C7:C8"/>
    <mergeCell ref="D7:D8"/>
    <mergeCell ref="E7:E8"/>
    <mergeCell ref="F7:F8"/>
    <mergeCell ref="G7:G8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showGridLines="0" topLeftCell="A19" workbookViewId="0">
      <selection activeCell="H34" activeCellId="7" sqref="H10 H13:H14 H18 H17:H18 H19 H22:H26 H29:H31 H34:H37"/>
    </sheetView>
  </sheetViews>
  <sheetFormatPr defaultColWidth="8.81640625" defaultRowHeight="14.5" customHeight="1" x14ac:dyDescent="0.35"/>
  <cols>
    <col min="1" max="1" width="17.81640625" style="1" customWidth="1"/>
    <col min="2" max="2" width="8.81640625" style="1" customWidth="1"/>
    <col min="3" max="3" width="32.36328125" style="1" customWidth="1"/>
    <col min="4" max="4" width="9.6328125" style="1" customWidth="1"/>
    <col min="5" max="5" width="87.36328125" style="1" customWidth="1"/>
    <col min="6" max="6" width="23.36328125" style="1" customWidth="1"/>
    <col min="7" max="7" width="12.36328125" style="1" customWidth="1"/>
    <col min="8" max="8" width="27.36328125" style="1" customWidth="1"/>
    <col min="9" max="9" width="21.81640625" style="1" customWidth="1"/>
    <col min="10" max="10" width="30.453125" style="1" customWidth="1"/>
    <col min="11" max="11" width="96.453125" style="1" customWidth="1"/>
    <col min="12" max="25" width="8.81640625" style="1" customWidth="1"/>
    <col min="26" max="16384" width="8.81640625" style="1"/>
  </cols>
  <sheetData>
    <row r="1" spans="1:24" ht="37.5" customHeight="1" x14ac:dyDescent="0.35">
      <c r="A1" s="182" t="str">
        <f>Identificação!B1</f>
        <v>FORMULÁRIO DE CANDIDATURA AO CONCURSO DE RECRUTAMENTO DE UM PROFESSOR ADJUNTO
área disciplinar de Fisioterapia</v>
      </c>
      <c r="B1" s="183"/>
      <c r="C1" s="183"/>
      <c r="D1" s="183"/>
      <c r="E1" s="183"/>
      <c r="F1" s="183"/>
      <c r="G1" s="18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 spans="1:24" ht="8" customHeight="1" x14ac:dyDescent="0.35">
      <c r="A2" s="192"/>
      <c r="B2" s="185"/>
      <c r="C2" s="185"/>
      <c r="D2" s="185"/>
      <c r="E2" s="185"/>
      <c r="F2" s="18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ht="15.75" customHeight="1" x14ac:dyDescent="0.35">
      <c r="A3" s="180" t="s">
        <v>13</v>
      </c>
      <c r="B3" s="193">
        <f>Identificação!C7</f>
        <v>0</v>
      </c>
      <c r="C3" s="194"/>
      <c r="D3" s="194"/>
      <c r="E3" s="194"/>
      <c r="F3" s="19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</row>
    <row r="4" spans="1:24" ht="12" customHeight="1" x14ac:dyDescent="0.35">
      <c r="A4" s="28"/>
      <c r="B4" s="30"/>
      <c r="C4" s="31"/>
      <c r="D4" s="32"/>
      <c r="E4" s="33"/>
      <c r="F4" s="3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7"/>
    </row>
    <row r="5" spans="1:24" ht="18.75" customHeight="1" x14ac:dyDescent="0.45">
      <c r="A5" s="34" t="s">
        <v>127</v>
      </c>
      <c r="B5" s="6"/>
      <c r="C5" s="35"/>
      <c r="D5" s="36"/>
      <c r="E5" s="37"/>
      <c r="F5" s="3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</row>
    <row r="6" spans="1:24" ht="18.75" customHeight="1" x14ac:dyDescent="0.45">
      <c r="A6" s="38"/>
      <c r="B6" s="39"/>
      <c r="C6" s="216" t="s">
        <v>15</v>
      </c>
      <c r="D6" s="218" t="s">
        <v>16</v>
      </c>
      <c r="E6" s="214" t="s">
        <v>17</v>
      </c>
      <c r="F6" s="218" t="s">
        <v>18</v>
      </c>
      <c r="G6" s="214" t="s">
        <v>19</v>
      </c>
      <c r="H6" s="207" t="s">
        <v>20</v>
      </c>
      <c r="I6" s="208"/>
      <c r="J6" s="209"/>
      <c r="K6" s="94" t="s">
        <v>21</v>
      </c>
      <c r="L6" s="9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</row>
    <row r="7" spans="1:24" ht="18.75" customHeight="1" x14ac:dyDescent="0.45">
      <c r="A7" s="38"/>
      <c r="B7" s="39"/>
      <c r="C7" s="217"/>
      <c r="D7" s="219"/>
      <c r="E7" s="215"/>
      <c r="F7" s="219"/>
      <c r="G7" s="215"/>
      <c r="H7" s="45" t="s">
        <v>22</v>
      </c>
      <c r="I7" s="45" t="s">
        <v>23</v>
      </c>
      <c r="J7" s="45" t="s">
        <v>24</v>
      </c>
      <c r="K7" s="96"/>
      <c r="L7" s="95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</row>
    <row r="8" spans="1:24" ht="18.75" customHeight="1" x14ac:dyDescent="0.45">
      <c r="A8" s="38"/>
      <c r="B8" s="39"/>
      <c r="C8" s="48" t="s">
        <v>25</v>
      </c>
      <c r="D8" s="45" t="s">
        <v>26</v>
      </c>
      <c r="E8" s="45" t="s">
        <v>27</v>
      </c>
      <c r="F8" s="45" t="s">
        <v>28</v>
      </c>
      <c r="G8" s="45" t="s">
        <v>29</v>
      </c>
      <c r="H8" s="45" t="s">
        <v>30</v>
      </c>
      <c r="I8" s="45" t="s">
        <v>31</v>
      </c>
      <c r="J8" s="49" t="s">
        <v>32</v>
      </c>
      <c r="K8" s="97" t="s">
        <v>33</v>
      </c>
      <c r="L8" s="9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/>
    </row>
    <row r="9" spans="1:24" ht="15" customHeight="1" x14ac:dyDescent="0.35">
      <c r="A9" s="6"/>
      <c r="B9" s="6"/>
      <c r="C9" s="195" t="s">
        <v>128</v>
      </c>
      <c r="D9" s="98"/>
      <c r="E9" s="99"/>
      <c r="F9" s="212" t="s">
        <v>129</v>
      </c>
      <c r="G9" s="213"/>
      <c r="H9" s="100"/>
      <c r="I9" s="23"/>
      <c r="J9" s="23"/>
      <c r="K9" s="101"/>
      <c r="L9" s="95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7"/>
    </row>
    <row r="10" spans="1:24" ht="13.75" customHeight="1" x14ac:dyDescent="0.35">
      <c r="A10" s="6"/>
      <c r="B10" s="6"/>
      <c r="C10" s="197"/>
      <c r="D10" s="102" t="s">
        <v>130</v>
      </c>
      <c r="E10" s="103" t="s">
        <v>131</v>
      </c>
      <c r="F10" s="102" t="s">
        <v>132</v>
      </c>
      <c r="G10" s="104">
        <v>1</v>
      </c>
      <c r="H10" s="243"/>
      <c r="I10" s="105">
        <f>(G10*H10)</f>
        <v>0</v>
      </c>
      <c r="J10" s="23"/>
      <c r="K10" s="101"/>
      <c r="L10" s="95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</row>
    <row r="11" spans="1:24" ht="13.75" customHeight="1" x14ac:dyDescent="0.35">
      <c r="A11" s="6"/>
      <c r="B11" s="6"/>
      <c r="C11" s="106" t="s">
        <v>87</v>
      </c>
      <c r="D11" s="107"/>
      <c r="E11" s="108"/>
      <c r="F11" s="107"/>
      <c r="G11" s="107"/>
      <c r="H11" s="109"/>
      <c r="I11" s="110">
        <f>MIN(25,(SUM(I10)))</f>
        <v>0</v>
      </c>
      <c r="J11" s="110">
        <f>MIN(25,(SUM(J10)))</f>
        <v>0</v>
      </c>
      <c r="K11" s="111"/>
      <c r="L11" s="95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</row>
    <row r="12" spans="1:24" ht="13.75" customHeight="1" x14ac:dyDescent="0.35">
      <c r="A12" s="6"/>
      <c r="B12" s="6"/>
      <c r="C12" s="195" t="s">
        <v>133</v>
      </c>
      <c r="D12" s="112"/>
      <c r="E12" s="113"/>
      <c r="F12" s="212" t="s">
        <v>134</v>
      </c>
      <c r="G12" s="213"/>
      <c r="H12" s="100"/>
      <c r="I12" s="23"/>
      <c r="J12" s="23"/>
      <c r="K12" s="101"/>
      <c r="L12" s="95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7"/>
    </row>
    <row r="13" spans="1:24" ht="15" customHeight="1" x14ac:dyDescent="0.35">
      <c r="A13" s="6"/>
      <c r="B13" s="6"/>
      <c r="C13" s="196"/>
      <c r="D13" s="102" t="s">
        <v>135</v>
      </c>
      <c r="E13" s="55" t="s">
        <v>136</v>
      </c>
      <c r="F13" s="102" t="s">
        <v>137</v>
      </c>
      <c r="G13" s="104">
        <v>1</v>
      </c>
      <c r="H13" s="243"/>
      <c r="I13" s="105">
        <f>G13*H13</f>
        <v>0</v>
      </c>
      <c r="J13" s="23"/>
      <c r="K13" s="101"/>
      <c r="L13" s="95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7"/>
    </row>
    <row r="14" spans="1:24" ht="15" customHeight="1" x14ac:dyDescent="0.35">
      <c r="A14" s="6"/>
      <c r="B14" s="6"/>
      <c r="C14" s="197"/>
      <c r="D14" s="102" t="s">
        <v>138</v>
      </c>
      <c r="E14" s="103" t="s">
        <v>139</v>
      </c>
      <c r="F14" s="102" t="s">
        <v>137</v>
      </c>
      <c r="G14" s="104">
        <v>1.5</v>
      </c>
      <c r="H14" s="243"/>
      <c r="I14" s="105">
        <f>G14*H14</f>
        <v>0</v>
      </c>
      <c r="J14" s="23"/>
      <c r="K14" s="101"/>
      <c r="L14" s="9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</row>
    <row r="15" spans="1:24" ht="15" customHeight="1" x14ac:dyDescent="0.35">
      <c r="A15" s="6"/>
      <c r="B15" s="6"/>
      <c r="C15" s="106" t="s">
        <v>87</v>
      </c>
      <c r="D15" s="107"/>
      <c r="E15" s="114"/>
      <c r="F15" s="107"/>
      <c r="G15" s="107"/>
      <c r="H15" s="109"/>
      <c r="I15" s="110">
        <f>MIN(35,(SUM(I13:I14)))</f>
        <v>0</v>
      </c>
      <c r="J15" s="110">
        <f>MIN(35,(SUM(J13:J14)))</f>
        <v>0</v>
      </c>
      <c r="K15" s="111"/>
      <c r="L15" s="9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</row>
    <row r="16" spans="1:24" ht="15" customHeight="1" x14ac:dyDescent="0.35">
      <c r="A16" s="6"/>
      <c r="B16" s="6"/>
      <c r="C16" s="195" t="s">
        <v>140</v>
      </c>
      <c r="D16" s="112"/>
      <c r="E16" s="113"/>
      <c r="F16" s="212" t="s">
        <v>141</v>
      </c>
      <c r="G16" s="213"/>
      <c r="H16" s="100"/>
      <c r="I16" s="23"/>
      <c r="J16" s="23"/>
      <c r="K16" s="101"/>
      <c r="L16" s="9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</row>
    <row r="17" spans="1:24" ht="13.75" customHeight="1" x14ac:dyDescent="0.35">
      <c r="A17" s="6"/>
      <c r="B17" s="6"/>
      <c r="C17" s="196"/>
      <c r="D17" s="102" t="s">
        <v>142</v>
      </c>
      <c r="E17" s="55" t="s">
        <v>143</v>
      </c>
      <c r="F17" s="102" t="s">
        <v>137</v>
      </c>
      <c r="G17" s="104">
        <v>0.5</v>
      </c>
      <c r="H17" s="243"/>
      <c r="I17" s="115">
        <f>G17*H17</f>
        <v>0</v>
      </c>
      <c r="J17" s="23"/>
      <c r="K17" s="101"/>
      <c r="L17" s="9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</row>
    <row r="18" spans="1:24" ht="29.5" customHeight="1" x14ac:dyDescent="0.35">
      <c r="A18" s="6"/>
      <c r="B18" s="6"/>
      <c r="C18" s="196"/>
      <c r="D18" s="102" t="s">
        <v>144</v>
      </c>
      <c r="E18" s="55" t="s">
        <v>145</v>
      </c>
      <c r="F18" s="102" t="s">
        <v>137</v>
      </c>
      <c r="G18" s="104">
        <v>0.3</v>
      </c>
      <c r="H18" s="243"/>
      <c r="I18" s="115">
        <f>G18*H18</f>
        <v>0</v>
      </c>
      <c r="J18" s="23"/>
      <c r="K18" s="101"/>
      <c r="L18" s="9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</row>
    <row r="19" spans="1:24" ht="13.75" customHeight="1" x14ac:dyDescent="0.35">
      <c r="A19" s="6"/>
      <c r="B19" s="6"/>
      <c r="C19" s="197"/>
      <c r="D19" s="102" t="s">
        <v>146</v>
      </c>
      <c r="E19" s="55" t="s">
        <v>147</v>
      </c>
      <c r="F19" s="102" t="s">
        <v>137</v>
      </c>
      <c r="G19" s="104">
        <v>1</v>
      </c>
      <c r="H19" s="243"/>
      <c r="I19" s="115">
        <f>G19*H19</f>
        <v>0</v>
      </c>
      <c r="J19" s="23"/>
      <c r="K19" s="101"/>
      <c r="L19" s="9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</row>
    <row r="20" spans="1:24" ht="13.75" customHeight="1" x14ac:dyDescent="0.35">
      <c r="A20" s="6"/>
      <c r="B20" s="6"/>
      <c r="C20" s="106" t="s">
        <v>87</v>
      </c>
      <c r="D20" s="114"/>
      <c r="E20" s="114"/>
      <c r="F20" s="114"/>
      <c r="G20" s="114"/>
      <c r="H20" s="116"/>
      <c r="I20" s="117">
        <f>MIN(15,(SUM(I17:I19)))</f>
        <v>0</v>
      </c>
      <c r="J20" s="117">
        <f>MIN(15,(SUM(J17:J19)))</f>
        <v>0</v>
      </c>
      <c r="K20" s="118"/>
      <c r="L20" s="9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</row>
    <row r="21" spans="1:24" ht="13.75" customHeight="1" x14ac:dyDescent="0.35">
      <c r="A21" s="6"/>
      <c r="B21" s="6"/>
      <c r="C21" s="195" t="s">
        <v>148</v>
      </c>
      <c r="D21" s="112"/>
      <c r="E21" s="113"/>
      <c r="F21" s="212" t="s">
        <v>63</v>
      </c>
      <c r="G21" s="213"/>
      <c r="H21" s="100"/>
      <c r="I21" s="119"/>
      <c r="J21" s="23"/>
      <c r="K21" s="101"/>
      <c r="L21" s="9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</row>
    <row r="22" spans="1:24" ht="13.75" customHeight="1" x14ac:dyDescent="0.35">
      <c r="A22" s="6"/>
      <c r="B22" s="6"/>
      <c r="C22" s="196"/>
      <c r="D22" s="102" t="s">
        <v>149</v>
      </c>
      <c r="E22" s="55" t="s">
        <v>150</v>
      </c>
      <c r="F22" s="102" t="s">
        <v>151</v>
      </c>
      <c r="G22" s="104">
        <v>0.3</v>
      </c>
      <c r="H22" s="243"/>
      <c r="I22" s="120">
        <f>G22*H22</f>
        <v>0</v>
      </c>
      <c r="J22" s="23"/>
      <c r="K22" s="101"/>
      <c r="L22" s="95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</row>
    <row r="23" spans="1:24" ht="13.75" customHeight="1" x14ac:dyDescent="0.35">
      <c r="A23" s="6"/>
      <c r="B23" s="6"/>
      <c r="C23" s="196"/>
      <c r="D23" s="102" t="s">
        <v>152</v>
      </c>
      <c r="E23" s="55" t="s">
        <v>153</v>
      </c>
      <c r="F23" s="102" t="s">
        <v>154</v>
      </c>
      <c r="G23" s="104">
        <v>0.4</v>
      </c>
      <c r="H23" s="243"/>
      <c r="I23" s="120">
        <f>G23*H23</f>
        <v>0</v>
      </c>
      <c r="J23" s="23"/>
      <c r="K23" s="101"/>
      <c r="L23" s="9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</row>
    <row r="24" spans="1:24" ht="16.5" customHeight="1" x14ac:dyDescent="0.35">
      <c r="A24" s="6"/>
      <c r="B24" s="6"/>
      <c r="C24" s="196"/>
      <c r="D24" s="102" t="s">
        <v>155</v>
      </c>
      <c r="E24" s="55" t="s">
        <v>156</v>
      </c>
      <c r="F24" s="102" t="s">
        <v>151</v>
      </c>
      <c r="G24" s="104">
        <v>0.4</v>
      </c>
      <c r="H24" s="243"/>
      <c r="I24" s="120">
        <f>G24*H24</f>
        <v>0</v>
      </c>
      <c r="J24" s="23"/>
      <c r="K24" s="101"/>
      <c r="L24" s="95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7"/>
    </row>
    <row r="25" spans="1:24" ht="13.75" customHeight="1" x14ac:dyDescent="0.35">
      <c r="A25" s="6"/>
      <c r="B25" s="6"/>
      <c r="C25" s="196"/>
      <c r="D25" s="102" t="s">
        <v>157</v>
      </c>
      <c r="E25" s="55" t="s">
        <v>158</v>
      </c>
      <c r="F25" s="102" t="s">
        <v>151</v>
      </c>
      <c r="G25" s="104">
        <v>0.5</v>
      </c>
      <c r="H25" s="243"/>
      <c r="I25" s="120">
        <f>G25*H25</f>
        <v>0</v>
      </c>
      <c r="J25" s="23"/>
      <c r="K25" s="101"/>
      <c r="L25" s="95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</row>
    <row r="26" spans="1:24" ht="13.75" customHeight="1" x14ac:dyDescent="0.35">
      <c r="A26" s="6"/>
      <c r="B26" s="6"/>
      <c r="C26" s="197"/>
      <c r="D26" s="102" t="s">
        <v>159</v>
      </c>
      <c r="E26" s="55" t="s">
        <v>160</v>
      </c>
      <c r="F26" s="102" t="s">
        <v>161</v>
      </c>
      <c r="G26" s="104">
        <v>1</v>
      </c>
      <c r="H26" s="243"/>
      <c r="I26" s="120">
        <f>G26*H26</f>
        <v>0</v>
      </c>
      <c r="J26" s="23"/>
      <c r="K26" s="101"/>
      <c r="L26" s="95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</row>
    <row r="27" spans="1:24" ht="13.75" customHeight="1" x14ac:dyDescent="0.35">
      <c r="A27" s="6"/>
      <c r="B27" s="6"/>
      <c r="C27" s="106" t="s">
        <v>87</v>
      </c>
      <c r="D27" s="107"/>
      <c r="E27" s="114"/>
      <c r="F27" s="107"/>
      <c r="G27" s="107"/>
      <c r="H27" s="109"/>
      <c r="I27" s="110">
        <f>MIN(5,(SUM(I22:I26)))</f>
        <v>0</v>
      </c>
      <c r="J27" s="110">
        <f>MIN(5,(SUM(J22:J26)))</f>
        <v>0</v>
      </c>
      <c r="K27" s="111"/>
      <c r="L27" s="95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</row>
    <row r="28" spans="1:24" ht="13.75" customHeight="1" x14ac:dyDescent="0.35">
      <c r="A28" s="6"/>
      <c r="B28" s="6"/>
      <c r="C28" s="195" t="s">
        <v>162</v>
      </c>
      <c r="D28" s="76"/>
      <c r="E28" s="52"/>
      <c r="F28" s="205" t="s">
        <v>141</v>
      </c>
      <c r="G28" s="206"/>
      <c r="H28" s="100"/>
      <c r="I28" s="23"/>
      <c r="J28" s="23"/>
      <c r="K28" s="101"/>
      <c r="L28" s="95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7"/>
    </row>
    <row r="29" spans="1:24" ht="26" customHeight="1" x14ac:dyDescent="0.35">
      <c r="A29" s="6"/>
      <c r="B29" s="6"/>
      <c r="C29" s="196"/>
      <c r="D29" s="54" t="s">
        <v>163</v>
      </c>
      <c r="E29" s="55" t="s">
        <v>164</v>
      </c>
      <c r="F29" s="54" t="s">
        <v>165</v>
      </c>
      <c r="G29" s="56">
        <v>3</v>
      </c>
      <c r="H29" s="243"/>
      <c r="I29" s="115">
        <f>G29*H29</f>
        <v>0</v>
      </c>
      <c r="J29" s="23"/>
      <c r="K29" s="101"/>
      <c r="L29" s="95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7"/>
    </row>
    <row r="30" spans="1:24" ht="26" customHeight="1" x14ac:dyDescent="0.35">
      <c r="A30" s="6"/>
      <c r="B30" s="6"/>
      <c r="C30" s="196"/>
      <c r="D30" s="54" t="s">
        <v>166</v>
      </c>
      <c r="E30" s="55" t="s">
        <v>167</v>
      </c>
      <c r="F30" s="54" t="s">
        <v>165</v>
      </c>
      <c r="G30" s="56">
        <v>2</v>
      </c>
      <c r="H30" s="243"/>
      <c r="I30" s="115">
        <f>G30*H30</f>
        <v>0</v>
      </c>
      <c r="J30" s="23"/>
      <c r="K30" s="101"/>
      <c r="L30" s="95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7"/>
    </row>
    <row r="31" spans="1:24" ht="26" customHeight="1" x14ac:dyDescent="0.35">
      <c r="A31" s="6"/>
      <c r="B31" s="6"/>
      <c r="C31" s="197"/>
      <c r="D31" s="54" t="s">
        <v>168</v>
      </c>
      <c r="E31" s="55" t="s">
        <v>169</v>
      </c>
      <c r="F31" s="54" t="s">
        <v>170</v>
      </c>
      <c r="G31" s="56">
        <v>1</v>
      </c>
      <c r="H31" s="243"/>
      <c r="I31" s="115">
        <f>G31*H31</f>
        <v>0</v>
      </c>
      <c r="J31" s="23"/>
      <c r="K31" s="101"/>
      <c r="L31" s="95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7"/>
    </row>
    <row r="32" spans="1:24" ht="13.75" customHeight="1" x14ac:dyDescent="0.35">
      <c r="A32" s="6"/>
      <c r="B32" s="6"/>
      <c r="C32" s="73" t="s">
        <v>87</v>
      </c>
      <c r="D32" s="72"/>
      <c r="E32" s="62"/>
      <c r="F32" s="72"/>
      <c r="G32" s="72"/>
      <c r="H32" s="109"/>
      <c r="I32" s="110">
        <f>MIN(15,(SUM(I29:I31)))</f>
        <v>0</v>
      </c>
      <c r="J32" s="110">
        <f>MIN(15,(SUM(J29:J31)))</f>
        <v>0</v>
      </c>
      <c r="K32" s="111"/>
      <c r="L32" s="9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7"/>
    </row>
    <row r="33" spans="1:24" ht="13.75" customHeight="1" x14ac:dyDescent="0.35">
      <c r="A33" s="6"/>
      <c r="B33" s="6"/>
      <c r="C33" s="195" t="s">
        <v>171</v>
      </c>
      <c r="D33" s="76"/>
      <c r="E33" s="52"/>
      <c r="F33" s="205" t="s">
        <v>63</v>
      </c>
      <c r="G33" s="206"/>
      <c r="H33" s="100"/>
      <c r="I33" s="23"/>
      <c r="J33" s="23"/>
      <c r="K33" s="101"/>
      <c r="L33" s="9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7"/>
    </row>
    <row r="34" spans="1:24" ht="13.75" customHeight="1" x14ac:dyDescent="0.35">
      <c r="A34" s="6"/>
      <c r="B34" s="6"/>
      <c r="C34" s="196"/>
      <c r="D34" s="54" t="s">
        <v>172</v>
      </c>
      <c r="E34" s="55" t="s">
        <v>173</v>
      </c>
      <c r="F34" s="54" t="s">
        <v>174</v>
      </c>
      <c r="G34" s="56">
        <v>3</v>
      </c>
      <c r="H34" s="243"/>
      <c r="I34" s="105">
        <f>G34*H34</f>
        <v>0</v>
      </c>
      <c r="J34" s="23"/>
      <c r="K34" s="101"/>
      <c r="L34" s="95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7"/>
    </row>
    <row r="35" spans="1:24" ht="17" customHeight="1" x14ac:dyDescent="0.35">
      <c r="A35" s="6"/>
      <c r="B35" s="6"/>
      <c r="C35" s="196"/>
      <c r="D35" s="54" t="s">
        <v>175</v>
      </c>
      <c r="E35" s="55" t="s">
        <v>176</v>
      </c>
      <c r="F35" s="54" t="s">
        <v>174</v>
      </c>
      <c r="G35" s="56">
        <v>1</v>
      </c>
      <c r="H35" s="243"/>
      <c r="I35" s="105">
        <f>G35*H35</f>
        <v>0</v>
      </c>
      <c r="J35" s="23"/>
      <c r="K35" s="101"/>
      <c r="L35" s="95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7"/>
    </row>
    <row r="36" spans="1:24" ht="13.75" customHeight="1" x14ac:dyDescent="0.35">
      <c r="A36" s="6"/>
      <c r="B36" s="6"/>
      <c r="C36" s="196"/>
      <c r="D36" s="54" t="s">
        <v>177</v>
      </c>
      <c r="E36" s="55" t="s">
        <v>178</v>
      </c>
      <c r="F36" s="54" t="s">
        <v>174</v>
      </c>
      <c r="G36" s="56">
        <v>0.5</v>
      </c>
      <c r="H36" s="243"/>
      <c r="I36" s="105">
        <f>G36*H36</f>
        <v>0</v>
      </c>
      <c r="J36" s="23"/>
      <c r="K36" s="101"/>
      <c r="L36" s="95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7"/>
    </row>
    <row r="37" spans="1:24" ht="13.75" customHeight="1" x14ac:dyDescent="0.35">
      <c r="A37" s="6"/>
      <c r="B37" s="6"/>
      <c r="C37" s="197"/>
      <c r="D37" s="54" t="s">
        <v>179</v>
      </c>
      <c r="E37" s="55" t="s">
        <v>180</v>
      </c>
      <c r="F37" s="54" t="s">
        <v>174</v>
      </c>
      <c r="G37" s="56">
        <v>1.5</v>
      </c>
      <c r="H37" s="243"/>
      <c r="I37" s="105">
        <f>G37*H37</f>
        <v>0</v>
      </c>
      <c r="J37" s="23"/>
      <c r="K37" s="101"/>
      <c r="L37" s="95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7"/>
    </row>
    <row r="38" spans="1:24" ht="14.25" customHeight="1" x14ac:dyDescent="0.35">
      <c r="A38" s="6"/>
      <c r="B38" s="6"/>
      <c r="C38" s="77" t="s">
        <v>87</v>
      </c>
      <c r="D38" s="121"/>
      <c r="E38" s="122"/>
      <c r="F38" s="121"/>
      <c r="G38" s="121"/>
      <c r="H38" s="123"/>
      <c r="I38" s="124">
        <f>MIN(5,(SUM(I34:I37)))</f>
        <v>0</v>
      </c>
      <c r="J38" s="124">
        <f>MIN(5,(SUM(J34:J37)))</f>
        <v>0</v>
      </c>
      <c r="K38" s="125"/>
      <c r="L38" s="95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7"/>
    </row>
    <row r="39" spans="1:24" ht="15" customHeight="1" x14ac:dyDescent="0.35">
      <c r="A39" s="6"/>
      <c r="B39" s="6"/>
      <c r="C39" s="126"/>
      <c r="D39" s="126"/>
      <c r="E39" s="126"/>
      <c r="F39" s="126"/>
      <c r="G39" s="126"/>
      <c r="H39" s="126"/>
      <c r="I39" s="127"/>
      <c r="J39" s="127"/>
      <c r="K39" s="126"/>
      <c r="L39" s="128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7"/>
    </row>
    <row r="40" spans="1:24" ht="38.5" customHeight="1" x14ac:dyDescent="0.35">
      <c r="A40" s="87"/>
      <c r="B40" s="87"/>
      <c r="C40" s="87"/>
      <c r="D40" s="87"/>
      <c r="E40" s="87"/>
      <c r="F40" s="87"/>
      <c r="G40" s="87"/>
      <c r="H40" s="129" t="s">
        <v>181</v>
      </c>
      <c r="I40" s="130">
        <f>SUM(I11,I15,I20,I27,I32,I38)</f>
        <v>0</v>
      </c>
      <c r="J40" s="130">
        <f>SUM(J11,J15,J20,J27,J32,J38)</f>
        <v>0</v>
      </c>
      <c r="K40" s="131"/>
      <c r="L40" s="90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132"/>
    </row>
  </sheetData>
  <sheetProtection password="B79E" sheet="1" objects="1" scenarios="1"/>
  <mergeCells count="21">
    <mergeCell ref="G6:G7"/>
    <mergeCell ref="C28:C31"/>
    <mergeCell ref="C6:C7"/>
    <mergeCell ref="D6:D7"/>
    <mergeCell ref="E6:E7"/>
    <mergeCell ref="F6:F7"/>
    <mergeCell ref="C33:C37"/>
    <mergeCell ref="H6:J6"/>
    <mergeCell ref="F33:G33"/>
    <mergeCell ref="F28:G28"/>
    <mergeCell ref="A1:G1"/>
    <mergeCell ref="A2:F2"/>
    <mergeCell ref="B3:F3"/>
    <mergeCell ref="F9:G9"/>
    <mergeCell ref="F12:G12"/>
    <mergeCell ref="F16:G16"/>
    <mergeCell ref="F21:G21"/>
    <mergeCell ref="C9:C10"/>
    <mergeCell ref="C12:C14"/>
    <mergeCell ref="C16:C19"/>
    <mergeCell ref="C21:C2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>
      <selection activeCell="I12" sqref="I12"/>
    </sheetView>
  </sheetViews>
  <sheetFormatPr defaultColWidth="8.81640625" defaultRowHeight="14.5" customHeight="1" x14ac:dyDescent="0.35"/>
  <cols>
    <col min="1" max="1" width="22.08984375" style="1" customWidth="1"/>
    <col min="2" max="2" width="3.6328125" style="1" customWidth="1"/>
    <col min="3" max="3" width="25.36328125" style="1" customWidth="1"/>
    <col min="4" max="4" width="4.6328125" style="1" customWidth="1"/>
    <col min="5" max="5" width="54.1796875" style="1" customWidth="1"/>
    <col min="6" max="6" width="14.6328125" style="1" customWidth="1"/>
    <col min="7" max="7" width="9.453125" style="1" customWidth="1"/>
    <col min="8" max="8" width="25.453125" style="1" customWidth="1"/>
    <col min="9" max="9" width="15.6328125" style="1" customWidth="1"/>
    <col min="10" max="10" width="16" style="1" customWidth="1"/>
    <col min="11" max="11" width="77.36328125" style="1" customWidth="1"/>
    <col min="12" max="12" width="8.81640625" style="1" customWidth="1"/>
    <col min="13" max="16384" width="8.81640625" style="1"/>
  </cols>
  <sheetData>
    <row r="1" spans="1:11" ht="37.5" customHeight="1" x14ac:dyDescent="0.35">
      <c r="A1" s="221" t="str">
        <f>Identificação!B1</f>
        <v>FORMULÁRIO DE CANDIDATURA AO CONCURSO DE RECRUTAMENTO DE UM PROFESSOR ADJUNTO
área disciplinar de Fisioterapia</v>
      </c>
      <c r="B1" s="183"/>
      <c r="C1" s="183"/>
      <c r="D1" s="183"/>
      <c r="E1" s="183"/>
      <c r="F1" s="183"/>
      <c r="G1" s="183"/>
      <c r="H1" s="183"/>
      <c r="I1" s="3"/>
      <c r="J1" s="3"/>
      <c r="K1" s="4"/>
    </row>
    <row r="2" spans="1:11" ht="8" customHeight="1" x14ac:dyDescent="0.35">
      <c r="A2" s="222"/>
      <c r="B2" s="185"/>
      <c r="C2" s="185"/>
      <c r="D2" s="185"/>
      <c r="E2" s="185"/>
      <c r="F2" s="185"/>
      <c r="G2" s="6"/>
      <c r="H2" s="28"/>
      <c r="I2" s="6"/>
      <c r="J2" s="6"/>
      <c r="K2" s="7"/>
    </row>
    <row r="3" spans="1:11" ht="15.75" customHeight="1" thickBot="1" x14ac:dyDescent="0.4">
      <c r="A3" s="181" t="s">
        <v>13</v>
      </c>
      <c r="B3" s="193">
        <f>Identificação!C7</f>
        <v>0</v>
      </c>
      <c r="C3" s="194"/>
      <c r="D3" s="194"/>
      <c r="E3" s="194"/>
      <c r="F3" s="194"/>
      <c r="G3" s="6"/>
      <c r="H3" s="28"/>
      <c r="I3" s="6"/>
      <c r="J3" s="6"/>
      <c r="K3" s="7"/>
    </row>
    <row r="4" spans="1:11" ht="18.75" customHeight="1" x14ac:dyDescent="0.45">
      <c r="A4" s="133" t="s">
        <v>182</v>
      </c>
      <c r="B4" s="6"/>
      <c r="C4" s="35"/>
      <c r="D4" s="36"/>
      <c r="E4" s="37"/>
      <c r="F4" s="34"/>
      <c r="G4" s="6"/>
      <c r="H4" s="28"/>
      <c r="I4" s="6"/>
      <c r="J4" s="6"/>
      <c r="K4" s="7"/>
    </row>
    <row r="5" spans="1:11" ht="18.75" customHeight="1" thickBot="1" x14ac:dyDescent="0.5">
      <c r="A5" s="134"/>
      <c r="B5" s="39"/>
      <c r="C5" s="40"/>
      <c r="D5" s="41"/>
      <c r="E5" s="42"/>
      <c r="F5" s="42"/>
      <c r="G5" s="29"/>
      <c r="H5" s="43"/>
      <c r="I5" s="29"/>
      <c r="J5" s="29"/>
      <c r="K5" s="44"/>
    </row>
    <row r="6" spans="1:11" ht="18.75" customHeight="1" x14ac:dyDescent="0.45">
      <c r="A6" s="134"/>
      <c r="B6" s="39"/>
      <c r="C6" s="223" t="s">
        <v>15</v>
      </c>
      <c r="D6" s="218" t="s">
        <v>16</v>
      </c>
      <c r="E6" s="218" t="s">
        <v>17</v>
      </c>
      <c r="F6" s="218" t="s">
        <v>18</v>
      </c>
      <c r="G6" s="218" t="s">
        <v>19</v>
      </c>
      <c r="H6" s="218" t="s">
        <v>20</v>
      </c>
      <c r="I6" s="220"/>
      <c r="J6" s="220"/>
      <c r="K6" s="135" t="s">
        <v>21</v>
      </c>
    </row>
    <row r="7" spans="1:11" ht="36" customHeight="1" x14ac:dyDescent="0.45">
      <c r="A7" s="134"/>
      <c r="B7" s="39"/>
      <c r="C7" s="224"/>
      <c r="D7" s="219"/>
      <c r="E7" s="219"/>
      <c r="F7" s="219"/>
      <c r="G7" s="219"/>
      <c r="H7" s="45" t="s">
        <v>22</v>
      </c>
      <c r="I7" s="45" t="s">
        <v>23</v>
      </c>
      <c r="J7" s="45" t="s">
        <v>24</v>
      </c>
      <c r="K7" s="107"/>
    </row>
    <row r="8" spans="1:11" ht="18.75" customHeight="1" x14ac:dyDescent="0.45">
      <c r="A8" s="134"/>
      <c r="B8" s="39"/>
      <c r="C8" s="136" t="s">
        <v>25</v>
      </c>
      <c r="D8" s="137" t="s">
        <v>26</v>
      </c>
      <c r="E8" s="137" t="s">
        <v>27</v>
      </c>
      <c r="F8" s="138" t="s">
        <v>28</v>
      </c>
      <c r="G8" s="137" t="s">
        <v>29</v>
      </c>
      <c r="H8" s="137" t="s">
        <v>30</v>
      </c>
      <c r="I8" s="137" t="s">
        <v>31</v>
      </c>
      <c r="J8" s="139" t="s">
        <v>32</v>
      </c>
      <c r="K8" s="139" t="s">
        <v>33</v>
      </c>
    </row>
    <row r="9" spans="1:11" ht="13.75" customHeight="1" x14ac:dyDescent="0.35">
      <c r="A9" s="5"/>
      <c r="B9" s="6"/>
      <c r="C9" s="225" t="s">
        <v>183</v>
      </c>
      <c r="D9" s="52"/>
      <c r="E9" s="52"/>
      <c r="F9" s="227" t="s">
        <v>184</v>
      </c>
      <c r="G9" s="228"/>
      <c r="H9" s="140"/>
      <c r="I9" s="140"/>
      <c r="J9" s="23"/>
      <c r="K9" s="141"/>
    </row>
    <row r="10" spans="1:11" ht="26" x14ac:dyDescent="0.35">
      <c r="A10" s="5"/>
      <c r="B10" s="6"/>
      <c r="C10" s="226"/>
      <c r="D10" s="54" t="s">
        <v>185</v>
      </c>
      <c r="E10" s="55" t="s">
        <v>186</v>
      </c>
      <c r="F10" s="54" t="s">
        <v>132</v>
      </c>
      <c r="G10" s="56">
        <v>1</v>
      </c>
      <c r="H10" s="241"/>
      <c r="I10" s="140">
        <f t="shared" ref="I10:I18" si="0">G10*H10</f>
        <v>0</v>
      </c>
      <c r="J10" s="57"/>
      <c r="K10" s="141"/>
    </row>
    <row r="11" spans="1:11" ht="13.75" customHeight="1" x14ac:dyDescent="0.35">
      <c r="A11" s="5"/>
      <c r="B11" s="6"/>
      <c r="C11" s="226"/>
      <c r="D11" s="54" t="s">
        <v>187</v>
      </c>
      <c r="E11" s="55" t="s">
        <v>188</v>
      </c>
      <c r="F11" s="54" t="s">
        <v>132</v>
      </c>
      <c r="G11" s="56">
        <v>1</v>
      </c>
      <c r="H11" s="241"/>
      <c r="I11" s="140">
        <f t="shared" si="0"/>
        <v>0</v>
      </c>
      <c r="J11" s="57"/>
      <c r="K11" s="141"/>
    </row>
    <row r="12" spans="1:11" ht="13.75" customHeight="1" x14ac:dyDescent="0.35">
      <c r="A12" s="5"/>
      <c r="B12" s="6"/>
      <c r="C12" s="226"/>
      <c r="D12" s="54" t="s">
        <v>189</v>
      </c>
      <c r="E12" s="55" t="s">
        <v>190</v>
      </c>
      <c r="F12" s="54" t="s">
        <v>132</v>
      </c>
      <c r="G12" s="56">
        <v>1</v>
      </c>
      <c r="H12" s="241"/>
      <c r="I12" s="140">
        <f t="shared" si="0"/>
        <v>0</v>
      </c>
      <c r="J12" s="57"/>
      <c r="K12" s="141"/>
    </row>
    <row r="13" spans="1:11" ht="13.75" customHeight="1" x14ac:dyDescent="0.35">
      <c r="A13" s="5"/>
      <c r="B13" s="6"/>
      <c r="C13" s="226"/>
      <c r="D13" s="54" t="s">
        <v>191</v>
      </c>
      <c r="E13" s="55" t="s">
        <v>192</v>
      </c>
      <c r="F13" s="54" t="s">
        <v>132</v>
      </c>
      <c r="G13" s="56">
        <v>1.5</v>
      </c>
      <c r="H13" s="241"/>
      <c r="I13" s="140">
        <f t="shared" si="0"/>
        <v>0</v>
      </c>
      <c r="J13" s="57"/>
      <c r="K13" s="141"/>
    </row>
    <row r="14" spans="1:11" ht="13.75" customHeight="1" x14ac:dyDescent="0.35">
      <c r="A14" s="5"/>
      <c r="B14" s="6"/>
      <c r="C14" s="226"/>
      <c r="D14" s="54" t="s">
        <v>193</v>
      </c>
      <c r="E14" s="55" t="s">
        <v>194</v>
      </c>
      <c r="F14" s="54" t="s">
        <v>132</v>
      </c>
      <c r="G14" s="56">
        <v>1.5</v>
      </c>
      <c r="H14" s="241"/>
      <c r="I14" s="140">
        <f t="shared" si="0"/>
        <v>0</v>
      </c>
      <c r="J14" s="57"/>
      <c r="K14" s="141"/>
    </row>
    <row r="15" spans="1:11" ht="13.75" customHeight="1" x14ac:dyDescent="0.35">
      <c r="A15" s="5"/>
      <c r="B15" s="6"/>
      <c r="C15" s="226"/>
      <c r="D15" s="54" t="s">
        <v>195</v>
      </c>
      <c r="E15" s="55" t="s">
        <v>196</v>
      </c>
      <c r="F15" s="54" t="s">
        <v>132</v>
      </c>
      <c r="G15" s="56">
        <v>1</v>
      </c>
      <c r="H15" s="241"/>
      <c r="I15" s="140">
        <f t="shared" si="0"/>
        <v>0</v>
      </c>
      <c r="J15" s="57"/>
      <c r="K15" s="141"/>
    </row>
    <row r="16" spans="1:11" ht="13.75" customHeight="1" x14ac:dyDescent="0.35">
      <c r="A16" s="5"/>
      <c r="B16" s="6"/>
      <c r="C16" s="226"/>
      <c r="D16" s="54" t="s">
        <v>197</v>
      </c>
      <c r="E16" s="55" t="s">
        <v>198</v>
      </c>
      <c r="F16" s="54" t="s">
        <v>132</v>
      </c>
      <c r="G16" s="56">
        <v>1</v>
      </c>
      <c r="H16" s="241"/>
      <c r="I16" s="140">
        <f t="shared" si="0"/>
        <v>0</v>
      </c>
      <c r="J16" s="57"/>
      <c r="K16" s="141"/>
    </row>
    <row r="17" spans="1:11" ht="13.75" customHeight="1" x14ac:dyDescent="0.35">
      <c r="A17" s="5"/>
      <c r="B17" s="6"/>
      <c r="C17" s="226"/>
      <c r="D17" s="54" t="s">
        <v>199</v>
      </c>
      <c r="E17" s="55" t="s">
        <v>200</v>
      </c>
      <c r="F17" s="54" t="s">
        <v>132</v>
      </c>
      <c r="G17" s="56">
        <v>0.25</v>
      </c>
      <c r="H17" s="241"/>
      <c r="I17" s="140">
        <f t="shared" si="0"/>
        <v>0</v>
      </c>
      <c r="J17" s="57"/>
      <c r="K17" s="141"/>
    </row>
    <row r="18" spans="1:11" ht="13.75" customHeight="1" x14ac:dyDescent="0.35">
      <c r="A18" s="5"/>
      <c r="B18" s="6"/>
      <c r="C18" s="226"/>
      <c r="D18" s="54" t="s">
        <v>201</v>
      </c>
      <c r="E18" s="55" t="s">
        <v>202</v>
      </c>
      <c r="F18" s="54" t="s">
        <v>132</v>
      </c>
      <c r="G18" s="56">
        <v>1</v>
      </c>
      <c r="H18" s="241"/>
      <c r="I18" s="140">
        <f t="shared" si="0"/>
        <v>0</v>
      </c>
      <c r="J18" s="57"/>
      <c r="K18" s="141"/>
    </row>
    <row r="19" spans="1:11" ht="13.75" customHeight="1" x14ac:dyDescent="0.35">
      <c r="A19" s="5"/>
      <c r="B19" s="6"/>
      <c r="C19" s="60" t="s">
        <v>87</v>
      </c>
      <c r="D19" s="142"/>
      <c r="E19" s="108"/>
      <c r="F19" s="107"/>
      <c r="G19" s="107"/>
      <c r="H19" s="107"/>
      <c r="I19" s="244">
        <f>MIN(40,(SUM(I10:I18)))</f>
        <v>0</v>
      </c>
      <c r="J19" s="143">
        <f>MIN(40,(SUM(J10:J18)))</f>
        <v>0</v>
      </c>
      <c r="K19" s="107"/>
    </row>
    <row r="20" spans="1:11" ht="25" customHeight="1" x14ac:dyDescent="0.35">
      <c r="A20" s="5"/>
      <c r="B20" s="6"/>
      <c r="C20" s="225" t="s">
        <v>203</v>
      </c>
      <c r="D20" s="99"/>
      <c r="E20" s="99"/>
      <c r="F20" s="212" t="s">
        <v>204</v>
      </c>
      <c r="G20" s="213"/>
      <c r="H20" s="144"/>
      <c r="I20" s="23"/>
      <c r="J20" s="23"/>
      <c r="K20" s="101"/>
    </row>
    <row r="21" spans="1:11" ht="14.75" customHeight="1" x14ac:dyDescent="0.35">
      <c r="A21" s="5"/>
      <c r="B21" s="6"/>
      <c r="C21" s="226"/>
      <c r="D21" s="102" t="s">
        <v>205</v>
      </c>
      <c r="E21" s="103" t="s">
        <v>206</v>
      </c>
      <c r="F21" s="102" t="s">
        <v>207</v>
      </c>
      <c r="G21" s="104">
        <v>6</v>
      </c>
      <c r="H21" s="241"/>
      <c r="I21" s="140">
        <f>G21*H21</f>
        <v>0</v>
      </c>
      <c r="J21" s="57"/>
      <c r="K21" s="141"/>
    </row>
    <row r="22" spans="1:11" ht="15" customHeight="1" thickBot="1" x14ac:dyDescent="0.4">
      <c r="A22" s="5"/>
      <c r="B22" s="6"/>
      <c r="C22" s="77" t="s">
        <v>87</v>
      </c>
      <c r="D22" s="145"/>
      <c r="E22" s="146"/>
      <c r="F22" s="147"/>
      <c r="G22" s="147"/>
      <c r="H22" s="148"/>
      <c r="I22" s="244">
        <f>MIN(60,(SUM(I21:I21)))</f>
        <v>0</v>
      </c>
      <c r="J22" s="143">
        <f>MIN(60,(SUM(J21:J21)))</f>
        <v>0</v>
      </c>
      <c r="K22" s="107"/>
    </row>
    <row r="23" spans="1:11" ht="15.75" customHeight="1" thickBot="1" x14ac:dyDescent="0.4">
      <c r="A23" s="24"/>
      <c r="B23" s="87"/>
      <c r="C23" s="149"/>
      <c r="D23" s="229" t="s">
        <v>208</v>
      </c>
      <c r="E23" s="230"/>
      <c r="F23" s="230"/>
      <c r="G23" s="231"/>
      <c r="H23" s="150"/>
      <c r="I23" s="151">
        <f>I19+I22</f>
        <v>0</v>
      </c>
      <c r="J23" s="152">
        <f>SUM(J19,J22)</f>
        <v>0</v>
      </c>
      <c r="K23" s="153"/>
    </row>
  </sheetData>
  <sheetProtection password="B79E" sheet="1" objects="1" scenarios="1"/>
  <mergeCells count="14">
    <mergeCell ref="C9:C18"/>
    <mergeCell ref="F9:G9"/>
    <mergeCell ref="D23:G23"/>
    <mergeCell ref="C20:C21"/>
    <mergeCell ref="F20:G20"/>
    <mergeCell ref="E6:E7"/>
    <mergeCell ref="F6:F7"/>
    <mergeCell ref="H6:J6"/>
    <mergeCell ref="A1:H1"/>
    <mergeCell ref="A2:F2"/>
    <mergeCell ref="B3:F3"/>
    <mergeCell ref="C6:C7"/>
    <mergeCell ref="D6:D7"/>
    <mergeCell ref="G6:G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workbookViewId="0">
      <selection activeCell="D22" sqref="D22"/>
    </sheetView>
  </sheetViews>
  <sheetFormatPr defaultColWidth="15.36328125" defaultRowHeight="14.5" customHeight="1" x14ac:dyDescent="0.35"/>
  <cols>
    <col min="1" max="1" width="17.36328125" style="1" customWidth="1"/>
    <col min="2" max="2" width="8" style="1" customWidth="1"/>
    <col min="3" max="3" width="50.6328125" style="1" customWidth="1"/>
    <col min="4" max="4" width="15.6328125" style="1" customWidth="1"/>
    <col min="5" max="5" width="19.36328125" style="1" customWidth="1"/>
    <col min="6" max="6" width="19" style="1" customWidth="1"/>
    <col min="7" max="7" width="18.453125" style="1" customWidth="1"/>
    <col min="8" max="8" width="8.36328125" style="1" customWidth="1"/>
    <col min="9" max="9" width="7" style="1" customWidth="1"/>
    <col min="10" max="26" width="10" style="1" customWidth="1"/>
    <col min="27" max="27" width="15.36328125" style="1" customWidth="1"/>
    <col min="28" max="16384" width="15.36328125" style="1"/>
  </cols>
  <sheetData>
    <row r="1" spans="1:26" ht="36.75" customHeight="1" x14ac:dyDescent="0.35">
      <c r="A1" s="2"/>
      <c r="B1" s="182" t="str">
        <f>Identificação!B1</f>
        <v>FORMULÁRIO DE CANDIDATURA AO CONCURSO DE RECRUTAMENTO DE UM PROFESSOR ADJUNTO
área disciplinar de Fisioterapia</v>
      </c>
      <c r="C1" s="232"/>
      <c r="D1" s="232"/>
      <c r="E1" s="232"/>
      <c r="F1" s="232"/>
      <c r="G1" s="232"/>
      <c r="H1" s="232"/>
      <c r="I1" s="154"/>
      <c r="J1" s="154"/>
      <c r="K1" s="15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 x14ac:dyDescent="0.35">
      <c r="A2" s="5"/>
      <c r="B2" s="188"/>
      <c r="C2" s="185"/>
      <c r="D2" s="185"/>
      <c r="E2" s="185"/>
      <c r="F2" s="185"/>
      <c r="G2" s="185"/>
      <c r="H2" s="185"/>
      <c r="I2" s="18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35">
      <c r="A3" s="5"/>
      <c r="B3" s="6"/>
      <c r="C3" s="155" t="s">
        <v>13</v>
      </c>
      <c r="D3" s="193">
        <f>Identificação!C7</f>
        <v>0</v>
      </c>
      <c r="E3" s="194"/>
      <c r="F3" s="194"/>
      <c r="G3" s="194"/>
      <c r="H3" s="194"/>
      <c r="I3" s="15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4" customHeight="1" x14ac:dyDescent="0.35">
      <c r="A4" s="5"/>
      <c r="B4" s="6"/>
      <c r="C4" s="6"/>
      <c r="D4" s="126"/>
      <c r="E4" s="126"/>
      <c r="F4" s="126"/>
      <c r="G4" s="126"/>
      <c r="H4" s="12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3.5" customHeight="1" x14ac:dyDescent="0.3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35">
      <c r="A6" s="5"/>
      <c r="B6" s="6"/>
      <c r="C6" s="6"/>
      <c r="D6" s="13"/>
      <c r="E6" s="13"/>
      <c r="F6" s="13"/>
      <c r="G6" s="12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37.5" customHeight="1" x14ac:dyDescent="0.35">
      <c r="A7" s="5"/>
      <c r="B7" s="6"/>
      <c r="C7" s="157"/>
      <c r="D7" s="158" t="s">
        <v>209</v>
      </c>
      <c r="E7" s="158" t="s">
        <v>210</v>
      </c>
      <c r="F7" s="159" t="s">
        <v>211</v>
      </c>
      <c r="G7" s="160" t="s">
        <v>212</v>
      </c>
      <c r="H7" s="161"/>
      <c r="I7" s="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24.75" customHeight="1" x14ac:dyDescent="0.35">
      <c r="A8" s="5"/>
      <c r="B8" s="21"/>
      <c r="C8" s="162" t="s">
        <v>213</v>
      </c>
      <c r="D8" s="163">
        <f>'Comp. Cient. Prof.'!I59</f>
        <v>0</v>
      </c>
      <c r="E8" s="163">
        <f>'Comp. Cient. Prof.'!J59</f>
        <v>0</v>
      </c>
      <c r="F8" s="164">
        <v>0.45</v>
      </c>
      <c r="G8" s="165">
        <f>D8*F8</f>
        <v>0</v>
      </c>
      <c r="H8" s="16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24.75" customHeight="1" x14ac:dyDescent="0.35">
      <c r="A9" s="5"/>
      <c r="B9" s="21"/>
      <c r="C9" s="162" t="s">
        <v>214</v>
      </c>
      <c r="D9" s="163">
        <f>'Comp. Pedagógica'!I40</f>
        <v>0</v>
      </c>
      <c r="E9" s="163">
        <f>'Comp. Pedagógica'!J40</f>
        <v>0</v>
      </c>
      <c r="F9" s="164">
        <v>0.45</v>
      </c>
      <c r="G9" s="165">
        <f>D9*F9</f>
        <v>0</v>
      </c>
      <c r="H9" s="16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4.75" customHeight="1" x14ac:dyDescent="0.35">
      <c r="A10" s="5"/>
      <c r="B10" s="21"/>
      <c r="C10" s="166" t="s">
        <v>215</v>
      </c>
      <c r="D10" s="167">
        <f>'Outras componentes'!I23</f>
        <v>0</v>
      </c>
      <c r="E10" s="167">
        <f>'Outras componentes'!J23</f>
        <v>0</v>
      </c>
      <c r="F10" s="168">
        <v>0.1</v>
      </c>
      <c r="G10" s="169">
        <f>D10*F10</f>
        <v>0</v>
      </c>
      <c r="H10" s="16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4.75" customHeight="1" x14ac:dyDescent="0.35">
      <c r="A11" s="5"/>
      <c r="B11" s="47"/>
      <c r="C11" s="170" t="s">
        <v>216</v>
      </c>
      <c r="D11" s="171">
        <f>D8+D9+D10</f>
        <v>0</v>
      </c>
      <c r="E11" s="172"/>
      <c r="F11" s="173"/>
      <c r="G11" s="174">
        <f>G8+G9+G10</f>
        <v>0</v>
      </c>
      <c r="H11" s="9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4" customHeight="1" x14ac:dyDescent="0.35">
      <c r="A12" s="5"/>
      <c r="B12" s="6"/>
      <c r="C12" s="126"/>
      <c r="D12" s="126"/>
      <c r="E12" s="126"/>
      <c r="F12" s="126"/>
      <c r="G12" s="12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3.5" customHeight="1" x14ac:dyDescent="0.3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5.5" customHeight="1" x14ac:dyDescent="0.35">
      <c r="A14" s="5"/>
      <c r="B14" s="6"/>
      <c r="C14" s="17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3.75" customHeight="1" x14ac:dyDescent="0.35">
      <c r="A15" s="5"/>
      <c r="B15" s="6"/>
      <c r="C15" s="176" t="s">
        <v>217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4" customHeight="1" x14ac:dyDescent="0.35">
      <c r="A16" s="5"/>
      <c r="B16" s="6"/>
      <c r="C16" s="176" t="s">
        <v>222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4" customHeight="1" x14ac:dyDescent="0.35">
      <c r="A17" s="5"/>
      <c r="B17" s="6"/>
      <c r="C17" s="176" t="s">
        <v>220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4" customHeight="1" x14ac:dyDescent="0.35">
      <c r="A18" s="5"/>
      <c r="B18" s="6"/>
      <c r="C18" s="176" t="s">
        <v>221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3.75" customHeight="1" x14ac:dyDescent="0.35">
      <c r="A19" s="5"/>
      <c r="B19" s="6"/>
      <c r="C19" s="17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3.5" customHeight="1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3.5" customHeight="1" x14ac:dyDescent="0.3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3.5" customHeight="1" x14ac:dyDescent="0.3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3.75" customHeight="1" x14ac:dyDescent="0.35">
      <c r="A23" s="24"/>
      <c r="B23" s="87"/>
      <c r="C23" s="178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179"/>
    </row>
  </sheetData>
  <sheetProtection password="B79E" sheet="1" objects="1" scenarios="1"/>
  <mergeCells count="3">
    <mergeCell ref="B1:H1"/>
    <mergeCell ref="B2:I2"/>
    <mergeCell ref="D3:H3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Identificação</vt:lpstr>
      <vt:lpstr>Comp. Cient. Prof.</vt:lpstr>
      <vt:lpstr>Comp. Pedagógica</vt:lpstr>
      <vt:lpstr>Outras componentes</vt:lpstr>
      <vt:lpstr>Pontuação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Inês de Almeida</cp:lastModifiedBy>
  <dcterms:modified xsi:type="dcterms:W3CDTF">2025-01-02T15:54:22Z</dcterms:modified>
</cp:coreProperties>
</file>