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dgrh\Concursos\Docentes\2024\ESEC\PRPD-15-2024_Prof Adjunto_CienciasDeportMotricidade\7.Ata n.º 1 + form\"/>
    </mc:Choice>
  </mc:AlternateContent>
  <bookViews>
    <workbookView xWindow="0" yWindow="0" windowWidth="28800" windowHeight="12160" tabRatio="756"/>
  </bookViews>
  <sheets>
    <sheet name="Identification" sheetId="1" r:id="rId1"/>
    <sheet name="Filling Rules" sheetId="7" r:id="rId2"/>
    <sheet name="Qualifications, Degrees Academ" sheetId="6" r:id="rId3"/>
    <sheet name="Technical-Scientific Component" sheetId="2" r:id="rId4"/>
    <sheet name="Pedagogic Component" sheetId="3" r:id="rId5"/>
    <sheet name="Professional and Organisational" sheetId="4" r:id="rId6"/>
    <sheet name="Total Score" sheetId="5" r:id="rId7"/>
  </sheets>
  <definedNames>
    <definedName name="_xlnm.Print_Area" localSheetId="1">'Filling Rules'!$B$1:$O$20</definedName>
    <definedName name="_xlnm.Print_Area" localSheetId="0">Identification!$B$1:$J$9</definedName>
    <definedName name="_xlnm.Print_Area" localSheetId="4">'Pedagogic Component'!$A$1:$P$47</definedName>
    <definedName name="_xlnm.Print_Area" localSheetId="5">'Professional and Organisational'!$A$1:$P$26</definedName>
    <definedName name="_xlnm.Print_Area" localSheetId="2">'Qualifications, Degrees Academ'!$A$1:$P$29</definedName>
    <definedName name="_xlnm.Print_Area" localSheetId="3">'Technical-Scientific Component'!$A$1:$P$108</definedName>
    <definedName name="_xlnm.Print_Area" localSheetId="6">'Total Score'!$A$1:$L$27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2" l="1"/>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l="1"/>
  <c r="K14" i="2" s="1"/>
  <c r="G11" i="3" l="1"/>
  <c r="H11" i="3"/>
  <c r="B11" i="3"/>
  <c r="K22" i="4" l="1"/>
  <c r="O22" i="4"/>
  <c r="J78" i="2"/>
  <c r="N56" i="2"/>
  <c r="N57" i="2"/>
  <c r="N58" i="2"/>
  <c r="N59" i="2"/>
  <c r="N60" i="2"/>
  <c r="N61" i="2"/>
  <c r="N62" i="2"/>
  <c r="N63" i="2"/>
  <c r="N64" i="2"/>
  <c r="N65" i="2"/>
  <c r="N66" i="2"/>
  <c r="N67" i="2"/>
  <c r="N68" i="2"/>
  <c r="N69" i="2"/>
  <c r="N70" i="2"/>
  <c r="N71" i="2"/>
  <c r="N72" i="2"/>
  <c r="N73" i="2"/>
  <c r="N74" i="2"/>
  <c r="N75" i="2"/>
  <c r="N76" i="2"/>
  <c r="N77" i="2"/>
  <c r="N78" i="2"/>
  <c r="N79" i="2"/>
  <c r="N80"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83" i="2"/>
  <c r="N84" i="2"/>
  <c r="N85" i="2"/>
  <c r="N86" i="2"/>
  <c r="N87" i="2"/>
  <c r="N88" i="2"/>
  <c r="N89" i="2"/>
  <c r="N90" i="2"/>
  <c r="N91" i="2"/>
  <c r="J93" i="2"/>
  <c r="N93" i="2"/>
  <c r="J83" i="2"/>
  <c r="J84" i="2"/>
  <c r="J85" i="2"/>
  <c r="J86" i="2"/>
  <c r="J87" i="2"/>
  <c r="J88" i="2"/>
  <c r="J89" i="2"/>
  <c r="J65" i="2"/>
  <c r="J66" i="2"/>
  <c r="J67" i="2"/>
  <c r="J68" i="2"/>
  <c r="J69" i="2"/>
  <c r="J70" i="2"/>
  <c r="J71" i="2"/>
  <c r="J72" i="2"/>
  <c r="J73" i="2"/>
  <c r="J74" i="2"/>
  <c r="J75" i="2"/>
  <c r="J76" i="2"/>
  <c r="J77" i="2"/>
  <c r="J62" i="2"/>
  <c r="J63" i="2"/>
  <c r="J64" i="2"/>
  <c r="J90" i="2"/>
  <c r="J91" i="2"/>
  <c r="J92" i="2"/>
  <c r="J94" i="2"/>
  <c r="J95" i="2"/>
  <c r="J96" i="2"/>
  <c r="J97" i="2"/>
  <c r="J98" i="2"/>
  <c r="J99" i="2"/>
  <c r="J100" i="2"/>
  <c r="J101" i="2"/>
  <c r="J102" i="2"/>
  <c r="J103" i="2"/>
  <c r="J104" i="2"/>
  <c r="J105" i="2"/>
  <c r="J55" i="2"/>
  <c r="J56" i="2"/>
  <c r="J57" i="2"/>
  <c r="J58" i="2"/>
  <c r="J59" i="2"/>
  <c r="J60" i="2"/>
  <c r="J61" i="2"/>
  <c r="J79" i="2"/>
  <c r="J80" i="2"/>
  <c r="N36" i="3" l="1"/>
  <c r="N37" i="3"/>
  <c r="N38" i="3"/>
  <c r="N39" i="3"/>
  <c r="N40" i="3"/>
  <c r="N41" i="3"/>
  <c r="N42" i="3"/>
  <c r="N43" i="3"/>
  <c r="N44" i="3"/>
  <c r="N35" i="3"/>
  <c r="N30" i="3"/>
  <c r="N31" i="3"/>
  <c r="N32" i="3"/>
  <c r="N29" i="3"/>
  <c r="N22" i="3"/>
  <c r="N23" i="3"/>
  <c r="N24" i="3"/>
  <c r="N25" i="3"/>
  <c r="N26" i="3"/>
  <c r="N27" i="3"/>
  <c r="N21" i="3"/>
  <c r="N15" i="3"/>
  <c r="N16" i="3"/>
  <c r="N17" i="3"/>
  <c r="N18" i="3"/>
  <c r="N19" i="3"/>
  <c r="N14" i="3"/>
  <c r="N24" i="6"/>
  <c r="N25" i="6"/>
  <c r="N26" i="6"/>
  <c r="N23" i="6"/>
  <c r="N20" i="6"/>
  <c r="N19" i="6"/>
  <c r="N22" i="6" s="1"/>
  <c r="N17" i="6"/>
  <c r="N15" i="6"/>
  <c r="N18" i="6" s="1"/>
  <c r="O15" i="6" s="1"/>
  <c r="N55" i="2"/>
  <c r="N92" i="2"/>
  <c r="N94" i="2"/>
  <c r="N95" i="2"/>
  <c r="N96" i="2"/>
  <c r="N97" i="2"/>
  <c r="N98" i="2"/>
  <c r="N99" i="2"/>
  <c r="N100" i="2"/>
  <c r="N101" i="2"/>
  <c r="N102" i="2"/>
  <c r="N103" i="2"/>
  <c r="N104" i="2"/>
  <c r="N105" i="2"/>
  <c r="N82" i="2"/>
  <c r="J82" i="2"/>
  <c r="N14" i="2"/>
  <c r="N45" i="3" l="1"/>
  <c r="N34" i="3"/>
  <c r="E7" i="5" l="1"/>
  <c r="C4" i="5"/>
  <c r="C5" i="5"/>
  <c r="C3" i="4"/>
  <c r="C4" i="4"/>
  <c r="C4" i="3"/>
  <c r="C5" i="3"/>
  <c r="C5" i="2"/>
  <c r="C4" i="2"/>
  <c r="C5" i="6"/>
  <c r="C4" i="6"/>
  <c r="N22" i="4"/>
  <c r="N23" i="4"/>
  <c r="N18" i="4"/>
  <c r="N19" i="4"/>
  <c r="N20" i="4"/>
  <c r="N17" i="4"/>
  <c r="N14" i="4"/>
  <c r="N15" i="4"/>
  <c r="N13" i="4"/>
  <c r="J16" i="5"/>
  <c r="J15" i="5"/>
  <c r="J14" i="5"/>
  <c r="J13" i="5"/>
  <c r="J17" i="4"/>
  <c r="J18" i="4"/>
  <c r="J19" i="4"/>
  <c r="N54" i="2"/>
  <c r="O14" i="2" s="1"/>
  <c r="O19" i="6"/>
  <c r="N24" i="4" l="1"/>
  <c r="N21" i="4"/>
  <c r="O17" i="4" s="1"/>
  <c r="N16" i="4"/>
  <c r="O13" i="4" s="1"/>
  <c r="O35" i="3"/>
  <c r="O29" i="3"/>
  <c r="N28" i="3"/>
  <c r="O21" i="3" s="1"/>
  <c r="N20" i="3"/>
  <c r="O14" i="3" s="1"/>
  <c r="N106" i="2"/>
  <c r="O82" i="2" s="1"/>
  <c r="N81" i="2"/>
  <c r="O55" i="2" s="1"/>
  <c r="N27" i="6"/>
  <c r="O23" i="6" s="1"/>
  <c r="O47" i="3" l="1"/>
  <c r="N47" i="3"/>
  <c r="O29" i="6"/>
  <c r="O108" i="2"/>
  <c r="N108" i="2"/>
  <c r="N29" i="6"/>
  <c r="O26" i="4"/>
  <c r="N26" i="4"/>
  <c r="B47" i="3"/>
  <c r="B29" i="6"/>
  <c r="J20" i="6"/>
  <c r="B108" i="2"/>
  <c r="J39" i="3"/>
  <c r="J20" i="4"/>
  <c r="J35" i="3"/>
  <c r="J36" i="3"/>
  <c r="F14" i="5"/>
  <c r="F13" i="5"/>
  <c r="J24" i="6"/>
  <c r="J25" i="6"/>
  <c r="J26" i="6"/>
  <c r="J23" i="6"/>
  <c r="J19" i="6"/>
  <c r="J17" i="6"/>
  <c r="J15" i="6"/>
  <c r="E8" i="6"/>
  <c r="J18" i="6" l="1"/>
  <c r="K15" i="6" s="1"/>
  <c r="I16" i="5"/>
  <c r="K16" i="5" s="1"/>
  <c r="H16" i="5"/>
  <c r="H13" i="5"/>
  <c r="I13" i="5"/>
  <c r="K13" i="5" s="1"/>
  <c r="H15" i="5"/>
  <c r="I15" i="5"/>
  <c r="K15" i="5" s="1"/>
  <c r="H14" i="5"/>
  <c r="I14" i="5"/>
  <c r="K14" i="5" s="1"/>
  <c r="J22" i="6"/>
  <c r="K19" i="6" s="1"/>
  <c r="J27" i="6"/>
  <c r="K23" i="6" s="1"/>
  <c r="J32" i="3"/>
  <c r="J31" i="3"/>
  <c r="J30" i="3"/>
  <c r="J29" i="3"/>
  <c r="F26" i="5" l="1"/>
  <c r="F25" i="5"/>
  <c r="F24" i="5"/>
  <c r="F23" i="5"/>
  <c r="J34" i="3"/>
  <c r="K29" i="3" s="1"/>
  <c r="K18" i="5"/>
  <c r="K29" i="6"/>
  <c r="J29" i="6"/>
  <c r="J41" i="3"/>
  <c r="J22" i="4"/>
  <c r="J14" i="3"/>
  <c r="E7" i="2"/>
  <c r="E7" i="3"/>
  <c r="E6" i="4"/>
  <c r="F16" i="5"/>
  <c r="F15" i="5"/>
  <c r="D13" i="5" l="1"/>
  <c r="E13" i="5"/>
  <c r="G13" i="5" s="1"/>
  <c r="F17" i="5"/>
  <c r="J23" i="4"/>
  <c r="J24" i="4" s="1"/>
  <c r="J21" i="4"/>
  <c r="K17" i="4" s="1"/>
  <c r="J14" i="4"/>
  <c r="J15" i="4"/>
  <c r="J13" i="4"/>
  <c r="J38" i="3"/>
  <c r="J40" i="3"/>
  <c r="J42" i="3"/>
  <c r="J43" i="3"/>
  <c r="J44" i="3"/>
  <c r="J37" i="3"/>
  <c r="J22" i="3"/>
  <c r="J23" i="3"/>
  <c r="J24" i="3"/>
  <c r="J25" i="3"/>
  <c r="J26" i="3"/>
  <c r="J27" i="3"/>
  <c r="J15" i="3"/>
  <c r="J16" i="3"/>
  <c r="J17" i="3"/>
  <c r="J18" i="3"/>
  <c r="J19" i="3"/>
  <c r="J21" i="3"/>
  <c r="J45" i="3" l="1"/>
  <c r="K35" i="3" s="1"/>
  <c r="J20" i="3"/>
  <c r="J16" i="4"/>
  <c r="K13" i="4" s="1"/>
  <c r="J28" i="3"/>
  <c r="K21" i="3" s="1"/>
  <c r="J81" i="2"/>
  <c r="K55" i="2" s="1"/>
  <c r="J106" i="2"/>
  <c r="K82" i="2" s="1"/>
  <c r="J47" i="3" l="1"/>
  <c r="J108" i="2"/>
  <c r="K108" i="2"/>
  <c r="K14" i="3"/>
  <c r="K47" i="3" s="1"/>
  <c r="D15" i="5" l="1"/>
  <c r="E14" i="5"/>
  <c r="G14" i="5" s="1"/>
  <c r="D14" i="5"/>
  <c r="E15" i="5"/>
  <c r="G15" i="5" l="1"/>
  <c r="J26" i="4"/>
  <c r="D16" i="5" l="1"/>
  <c r="K26" i="4"/>
  <c r="E16" i="5" s="1"/>
  <c r="G16" i="5" s="1"/>
  <c r="G18" i="5" s="1"/>
</calcChain>
</file>

<file path=xl/sharedStrings.xml><?xml version="1.0" encoding="utf-8"?>
<sst xmlns="http://schemas.openxmlformats.org/spreadsheetml/2006/main" count="660" uniqueCount="438">
  <si>
    <t>I</t>
    <phoneticPr fontId="0" type="noConversion"/>
  </si>
  <si>
    <t>II</t>
    <phoneticPr fontId="0" type="noConversion"/>
  </si>
  <si>
    <t>III</t>
  </si>
  <si>
    <t>IV</t>
  </si>
  <si>
    <t>V</t>
  </si>
  <si>
    <t>VI</t>
  </si>
  <si>
    <t>VII</t>
  </si>
  <si>
    <t>VIII</t>
  </si>
  <si>
    <t>IX</t>
  </si>
  <si>
    <t>X</t>
  </si>
  <si>
    <t>XI</t>
  </si>
  <si>
    <t>XII</t>
  </si>
  <si>
    <t>XIII</t>
  </si>
  <si>
    <t>XIV</t>
  </si>
  <si>
    <t>H1</t>
  </si>
  <si>
    <t>H2</t>
  </si>
  <si>
    <t>H3</t>
  </si>
  <si>
    <t>H4</t>
  </si>
  <si>
    <t>H5</t>
  </si>
  <si>
    <t>H6</t>
  </si>
  <si>
    <t>H7</t>
  </si>
  <si>
    <t>H8</t>
  </si>
  <si>
    <t>TOTAL DA COMPONENTE TÉCNICO-CIENTÍFICA</t>
  </si>
  <si>
    <t>C1</t>
  </si>
  <si>
    <t>C2</t>
  </si>
  <si>
    <t>C3</t>
  </si>
  <si>
    <t>C4</t>
  </si>
  <si>
    <t>C5</t>
  </si>
  <si>
    <t>C6</t>
  </si>
  <si>
    <t>resumo</t>
  </si>
  <si>
    <t>C7</t>
  </si>
  <si>
    <t>C8</t>
  </si>
  <si>
    <t>C9</t>
  </si>
  <si>
    <t>C10</t>
  </si>
  <si>
    <t>C11</t>
  </si>
  <si>
    <t>C12</t>
  </si>
  <si>
    <t>C13</t>
  </si>
  <si>
    <t>C14</t>
  </si>
  <si>
    <t>C15</t>
  </si>
  <si>
    <t>C16</t>
  </si>
  <si>
    <t>C17</t>
  </si>
  <si>
    <t>C18</t>
  </si>
  <si>
    <t>C19</t>
  </si>
  <si>
    <t>C20</t>
  </si>
  <si>
    <t>poster</t>
  </si>
  <si>
    <t>C21</t>
  </si>
  <si>
    <t>C22</t>
  </si>
  <si>
    <t>C23</t>
  </si>
  <si>
    <t>C24</t>
  </si>
  <si>
    <t>C25</t>
  </si>
  <si>
    <t>C26</t>
  </si>
  <si>
    <t>C27</t>
  </si>
  <si>
    <t>C28</t>
  </si>
  <si>
    <t>C29</t>
  </si>
  <si>
    <t>C30</t>
  </si>
  <si>
    <t>C31</t>
  </si>
  <si>
    <t>C32</t>
  </si>
  <si>
    <t>C33</t>
  </si>
  <si>
    <t>C34</t>
  </si>
  <si>
    <t>C35</t>
  </si>
  <si>
    <t>C36</t>
  </si>
  <si>
    <t>spinoff</t>
  </si>
  <si>
    <t>C37</t>
  </si>
  <si>
    <t>Sub-Total</t>
    <phoneticPr fontId="0" type="noConversion"/>
  </si>
  <si>
    <t>C38</t>
  </si>
  <si>
    <t>C39</t>
  </si>
  <si>
    <t>C40</t>
  </si>
  <si>
    <t>C41</t>
  </si>
  <si>
    <t>C42</t>
  </si>
  <si>
    <t>C43</t>
  </si>
  <si>
    <t>C44</t>
  </si>
  <si>
    <t>C45</t>
  </si>
  <si>
    <t>C46</t>
  </si>
  <si>
    <t>C47</t>
  </si>
  <si>
    <t>C48</t>
  </si>
  <si>
    <t>C49</t>
  </si>
  <si>
    <t>C50</t>
  </si>
  <si>
    <t>C51</t>
  </si>
  <si>
    <t>C52</t>
  </si>
  <si>
    <t>C53</t>
  </si>
  <si>
    <t>C54</t>
  </si>
  <si>
    <t>C55</t>
  </si>
  <si>
    <t>C56</t>
  </si>
  <si>
    <t>C57</t>
  </si>
  <si>
    <t>C58</t>
  </si>
  <si>
    <t>h-index</t>
  </si>
  <si>
    <t>C59</t>
  </si>
  <si>
    <t>C60</t>
  </si>
  <si>
    <t>C61</t>
  </si>
  <si>
    <t>C62</t>
  </si>
  <si>
    <t>C63</t>
  </si>
  <si>
    <t>C64</t>
  </si>
  <si>
    <t>C65</t>
  </si>
  <si>
    <t>C66</t>
  </si>
  <si>
    <t>C67</t>
  </si>
  <si>
    <t>C68</t>
  </si>
  <si>
    <t>C69</t>
  </si>
  <si>
    <t>C70</t>
  </si>
  <si>
    <t>C71</t>
  </si>
  <si>
    <t>C72</t>
  </si>
  <si>
    <t>C73</t>
  </si>
  <si>
    <t>C74</t>
  </si>
  <si>
    <t>C75</t>
  </si>
  <si>
    <t>C76</t>
  </si>
  <si>
    <t>C80</t>
  </si>
  <si>
    <t>C81</t>
  </si>
  <si>
    <t>P1</t>
  </si>
  <si>
    <t>P2</t>
  </si>
  <si>
    <t>P3</t>
  </si>
  <si>
    <t>P4</t>
  </si>
  <si>
    <t>P5</t>
  </si>
  <si>
    <t>≥ 25</t>
  </si>
  <si>
    <t>P6</t>
  </si>
  <si>
    <t>&lt; 25</t>
  </si>
  <si>
    <t>P7</t>
  </si>
  <si>
    <t>P8</t>
  </si>
  <si>
    <t>P9</t>
  </si>
  <si>
    <t>P10</t>
  </si>
  <si>
    <t>P11</t>
  </si>
  <si>
    <t>P12</t>
  </si>
  <si>
    <t>P13</t>
  </si>
  <si>
    <t>P14</t>
  </si>
  <si>
    <t>P15</t>
  </si>
  <si>
    <t>P16</t>
  </si>
  <si>
    <t>P17</t>
  </si>
  <si>
    <t>P18</t>
  </si>
  <si>
    <t>P19</t>
  </si>
  <si>
    <t>P20</t>
  </si>
  <si>
    <t>P21</t>
  </si>
  <si>
    <t>P22</t>
  </si>
  <si>
    <t>P23</t>
  </si>
  <si>
    <t>P24</t>
  </si>
  <si>
    <t>P25</t>
  </si>
  <si>
    <t>P26</t>
  </si>
  <si>
    <t>P27</t>
  </si>
  <si>
    <t>O1</t>
  </si>
  <si>
    <t>O2</t>
  </si>
  <si>
    <t>O3</t>
  </si>
  <si>
    <t>O4</t>
  </si>
  <si>
    <t>O5</t>
  </si>
  <si>
    <t>O6</t>
  </si>
  <si>
    <t>O8</t>
  </si>
  <si>
    <t>TOTAL DA COMPONENTE PROFISSIONAL E ORGANIZACIONAL</t>
  </si>
  <si>
    <t>C77</t>
  </si>
  <si>
    <t>C78</t>
  </si>
  <si>
    <t>C79</t>
  </si>
  <si>
    <t>C82</t>
  </si>
  <si>
    <t>C83</t>
  </si>
  <si>
    <t>C84</t>
  </si>
  <si>
    <t>C85</t>
  </si>
  <si>
    <t>C86</t>
  </si>
  <si>
    <t>C87</t>
  </si>
  <si>
    <t>C88</t>
  </si>
  <si>
    <t>C89</t>
  </si>
  <si>
    <t>C90</t>
  </si>
  <si>
    <t>Qualifications, Degrees and Academic Titles Component</t>
  </si>
  <si>
    <t>Techinical-Scientific Component</t>
  </si>
  <si>
    <t>Pedagogic Component</t>
  </si>
  <si>
    <t>Professional and Organisational Component</t>
  </si>
  <si>
    <t>Sport Sciences</t>
  </si>
  <si>
    <t>Discipline Area:</t>
  </si>
  <si>
    <t>Identification</t>
  </si>
  <si>
    <t xml:space="preserve"> Full name of candidate:</t>
  </si>
  <si>
    <t>CONDITIONS FOR ADMISSION TO THE COMPETITION/DOCTORATE (point 5.3 of the notice)</t>
  </si>
  <si>
    <t>Title of the PhD Program:</t>
  </si>
  <si>
    <t>Specialty:</t>
  </si>
  <si>
    <t>Thesis Title:</t>
  </si>
  <si>
    <t>Doctor Degree Awarding Institution:</t>
  </si>
  <si>
    <t>Faculty/Department/School:</t>
  </si>
  <si>
    <t>Conclusion year:</t>
  </si>
  <si>
    <t>Specialist Title Designation:</t>
  </si>
  <si>
    <t>Title of the work presented:</t>
  </si>
  <si>
    <t>Title-awarding institutions:</t>
  </si>
  <si>
    <t>Grant year:</t>
  </si>
  <si>
    <t>Rules for filling out the grid and scoring curricular elements</t>
  </si>
  <si>
    <t xml:space="preserve"> Full name of candidate::</t>
  </si>
  <si>
    <t>CURRICULUM SCORE</t>
  </si>
  <si>
    <t>SELF-COMPLETION BY THE CANDIDATE</t>
  </si>
  <si>
    <t>JURY SCORE</t>
  </si>
  <si>
    <t>Total Score</t>
    <phoneticPr fontId="0" type="noConversion"/>
  </si>
  <si>
    <t>Score to Consider</t>
    <phoneticPr fontId="0" type="noConversion"/>
  </si>
  <si>
    <t>Weighting Factor</t>
  </si>
  <si>
    <t>Weighted Scoring</t>
    <phoneticPr fontId="0" type="noConversion"/>
  </si>
  <si>
    <t>Final score (0-100)</t>
  </si>
  <si>
    <t>TIEBREAKER CRITERIA</t>
  </si>
  <si>
    <t>In the event of a tie between candidates, the tiebreaker will be based on the best score in the following situations (use successively until the tiebreaker is reached):</t>
  </si>
  <si>
    <r>
      <t>1</t>
    </r>
    <r>
      <rPr>
        <b/>
        <vertAlign val="superscript"/>
        <sz val="10"/>
        <color theme="1"/>
        <rFont val="Calibri"/>
        <family val="2"/>
        <scheme val="minor"/>
      </rPr>
      <t>st</t>
    </r>
  </si>
  <si>
    <r>
      <t>2</t>
    </r>
    <r>
      <rPr>
        <b/>
        <vertAlign val="superscript"/>
        <sz val="10"/>
        <color theme="1"/>
        <rFont val="Calibri"/>
        <family val="2"/>
        <scheme val="minor"/>
      </rPr>
      <t>nd</t>
    </r>
  </si>
  <si>
    <r>
      <t>3</t>
    </r>
    <r>
      <rPr>
        <b/>
        <vertAlign val="superscript"/>
        <sz val="10"/>
        <color theme="1"/>
        <rFont val="Calibri"/>
        <family val="2"/>
        <scheme val="minor"/>
      </rPr>
      <t>rd</t>
    </r>
  </si>
  <si>
    <r>
      <t>4</t>
    </r>
    <r>
      <rPr>
        <b/>
        <vertAlign val="superscript"/>
        <sz val="10"/>
        <rFont val="Calibri"/>
        <family val="2"/>
        <scheme val="minor"/>
      </rPr>
      <t>th</t>
    </r>
  </si>
  <si>
    <t>Weighted scoring</t>
  </si>
  <si>
    <t>PROFESSIONAL AND ORGANIZATIONAL COMPONENT (Weighting in the Final Score) =</t>
  </si>
  <si>
    <t>PEDAGOGICAL COMPONENT ( Weighting in the Final Score) =</t>
  </si>
  <si>
    <t>TECHNICAL-SCIENTIFIC COMPONENT (Weighting in the Final Score) =</t>
  </si>
  <si>
    <t>TRAINING COMPONENT, DEGREES AND ACADEMIC TITLES =</t>
  </si>
  <si>
    <r>
      <t xml:space="preserve"> Academic Degrees</t>
    </r>
    <r>
      <rPr>
        <sz val="10"/>
        <rFont val="Calibri"/>
        <family val="2"/>
        <scheme val="minor"/>
      </rPr>
      <t>(except PhD, which is a condition for access)</t>
    </r>
  </si>
  <si>
    <t>Maximum score to consider</t>
  </si>
  <si>
    <t>Academic Titles</t>
  </si>
  <si>
    <t>Other Type of Training in the Competition Area</t>
  </si>
  <si>
    <t>Initial and Postgraduate Training</t>
  </si>
  <si>
    <t>Post-Doctoral Titles</t>
  </si>
  <si>
    <r>
      <t xml:space="preserve"> Specialist Title</t>
    </r>
    <r>
      <rPr>
        <sz val="10"/>
        <color theme="1"/>
        <rFont val="Calibri"/>
        <family val="2"/>
        <scheme val="minor"/>
      </rPr>
      <t>(only if the candidate has a PhD in the field of competition)</t>
    </r>
  </si>
  <si>
    <t>Postgraduates</t>
  </si>
  <si>
    <t>Other Continuing Training courses</t>
  </si>
  <si>
    <t>Aggregation in the area of Sport Sciences</t>
  </si>
  <si>
    <t>Specialist in the field of Sport Sciences</t>
  </si>
  <si>
    <t>Postgraduates in the area of Sport Sciences</t>
  </si>
  <si>
    <t>Post Doctorates in the area of Sport Sciences</t>
  </si>
  <si>
    <t>continuous training courses, in the area of Sport Sciences or Pedagogy, lasting ≥ 25h</t>
  </si>
  <si>
    <t>continuous training courses, in the area of Sport Sciences or Pedagogy, lasting &lt; 25h</t>
  </si>
  <si>
    <t>course</t>
  </si>
  <si>
    <t>title</t>
  </si>
  <si>
    <t>Degree in Sport Sciences</t>
  </si>
  <si>
    <t>Master's degree in Sport Sciences</t>
  </si>
  <si>
    <t>Unit</t>
  </si>
  <si>
    <t>Points</t>
  </si>
  <si>
    <t>months</t>
  </si>
  <si>
    <t>Jury</t>
  </si>
  <si>
    <t>award</t>
  </si>
  <si>
    <t>Project/Event</t>
  </si>
  <si>
    <t>Organization</t>
  </si>
  <si>
    <t>element</t>
  </si>
  <si>
    <t>Others</t>
  </si>
  <si>
    <t>Projects and Events</t>
  </si>
  <si>
    <t>Recognition</t>
  </si>
  <si>
    <t>Professional experience as Graduate/Higher Technician in the area of the competition (teaching is carried out)</t>
  </si>
  <si>
    <t>Professional experience (outside higher education) within the scope of the Competition</t>
  </si>
  <si>
    <t>Technical management roles in the last 10 years</t>
  </si>
  <si>
    <t>Team coordination functions in the competition area in the last 10 years (not scored in O1)</t>
  </si>
  <si>
    <t>Technical functions in the competition area, in the last 10 years (not scored as O1 and O2)</t>
  </si>
  <si>
    <t>Member of the Jury for awarding professional titles</t>
  </si>
  <si>
    <t>Member of the Jury for awarding professional prizes</t>
  </si>
  <si>
    <t>Professional nature award</t>
  </si>
  <si>
    <t>Member of professional/organizational event organizing team in the competition area</t>
  </si>
  <si>
    <t>Head of executive committees of professional organizations of a technical or scientific nature</t>
  </si>
  <si>
    <t>Other elements of the professional CV considered relevant</t>
  </si>
  <si>
    <t>Publications</t>
  </si>
  <si>
    <t>Comunications</t>
  </si>
  <si>
    <t>Innovation and Development</t>
  </si>
  <si>
    <t>Scientific Coordination</t>
  </si>
  <si>
    <t xml:space="preserve"> Assessment of Scientific Research Projects</t>
  </si>
  <si>
    <t>Participation in Scientific  Research Projects</t>
  </si>
  <si>
    <t>Integration into Research Centers/Units</t>
  </si>
  <si>
    <t>Prizes for works or actions in the area of the competition</t>
  </si>
  <si>
    <t>Citations from works in the competition area</t>
  </si>
  <si>
    <t>Guidance of theses in the competition area</t>
  </si>
  <si>
    <t>thesis</t>
  </si>
  <si>
    <t>jury</t>
  </si>
  <si>
    <t>citation</t>
  </si>
  <si>
    <t xml:space="preserve"> Participation in examination juries to award a degree or title or in juries to award prizes</t>
  </si>
  <si>
    <t>Participation in review tasks for published scientific/technical/artistic articles or texts</t>
  </si>
  <si>
    <t xml:space="preserve">Collaboration in Scientific events in the scientific area </t>
  </si>
  <si>
    <t>article</t>
  </si>
  <si>
    <t>book</t>
  </si>
  <si>
    <t>chapter</t>
  </si>
  <si>
    <t>event</t>
  </si>
  <si>
    <t>session</t>
  </si>
  <si>
    <t>presentation</t>
  </si>
  <si>
    <t>book, CD, DVD</t>
  </si>
  <si>
    <t>book or work</t>
  </si>
  <si>
    <t>patent</t>
  </si>
  <si>
    <t>lecture/communication</t>
  </si>
  <si>
    <t>project</t>
  </si>
  <si>
    <t>plan/project/study</t>
  </si>
  <si>
    <t>action</t>
  </si>
  <si>
    <t>Teaching activity in higher education</t>
  </si>
  <si>
    <t>ECTS/year</t>
  </si>
  <si>
    <t>CU</t>
  </si>
  <si>
    <t xml:space="preserve"> student</t>
  </si>
  <si>
    <t>course/training</t>
  </si>
  <si>
    <t>Publication</t>
  </si>
  <si>
    <t>Other activities of a pedagogical nature</t>
  </si>
  <si>
    <t xml:space="preserve"> Event organization</t>
  </si>
  <si>
    <t>Juries</t>
  </si>
  <si>
    <t>Collaboration in international mobility programs</t>
  </si>
  <si>
    <t>Participation and coordination of pedagogical projects</t>
  </si>
  <si>
    <t>Experience as a teacher in basic, secondary, professional, artistic education and/or as a trainer in the competition area</t>
  </si>
  <si>
    <t>Teaching experience outside higher education</t>
  </si>
  <si>
    <t>Guidance and support for internships/research work/projects</t>
  </si>
  <si>
    <t>Guidelines (not scored in P1 and P2)</t>
  </si>
  <si>
    <t>Arguments (not scored in P1 and P2)</t>
  </si>
  <si>
    <t>Teaching in courses/actions/workshops trainingnon-degree-awarding, in the area of the competition, promoted by higher education institutions</t>
  </si>
  <si>
    <t>Authorship of Curricular Unit Programs, in the competition area, of Higher Education courses</t>
  </si>
  <si>
    <t>Teaching experience in Higher Education in the area of the competition</t>
  </si>
  <si>
    <t>Weighted scoring of  the Qualifications, Degrees and Academic Titles Component</t>
  </si>
  <si>
    <t>Weighted scoring of  the Qualifications, Degrees and Academic Titles,  Techinical-Scientific and Pedagogic Components</t>
  </si>
  <si>
    <t>Weighted scoring of  the Qualifications, Degrees and Academic Titles and Techinical-Scientific Components</t>
  </si>
  <si>
    <t>Number of ECTS of curricular units/training units taught in the last five academic years in higher education courses (bachelor's, master's and doctoral)</t>
  </si>
  <si>
    <t>Authorship and co-authorship of curricular unit/training unit programmes drawn up over five academic years in higher education courses (bachelor's, master's and doctoral)</t>
  </si>
  <si>
    <t>Teaching training courses/actions/workshops and non-degree curricular units promoted by higher education institutions (CTESP, etc.)</t>
  </si>
  <si>
    <t xml:space="preserve">In the area of Motor Control and Motor Learning </t>
  </si>
  <si>
    <t>Abstract</t>
  </si>
  <si>
    <t>In the scientific/disciplinary area</t>
  </si>
  <si>
    <t>INTERNATIONAL DOCUMENTAL TENDER TO HIRE AN ADJUNT PROFESSOR</t>
  </si>
  <si>
    <t xml:space="preserve">Supervising an internship for a CTESP course	</t>
  </si>
  <si>
    <t>Supervising internship/research work/graduate project</t>
  </si>
  <si>
    <t xml:space="preserve">
Co-supervision of internship/research work/graduate project	</t>
  </si>
  <si>
    <t>Master's dissertation/thesis supervision (excluding master's degrees in Teaching, Teacher Training and Educators, master's degrees completed by internship and/or project, without the production of a scientific research dissertation/thesis)</t>
  </si>
  <si>
    <t>Co-supervising a Master's thesis/dissertation (excluding master's degrees in teaching, teacher training and educators, master's degrees completed as an internship and/or project, without producing a scientific research thesis/dissertation)</t>
  </si>
  <si>
    <t>Jury member for a CTESP internship assessment test (excluding tutors)</t>
  </si>
  <si>
    <t>Member of a jury assessing an internship/research work/graduate project (excluding supervisors)</t>
  </si>
  <si>
    <t>Teaching in primary, secondary and/or vocational schools in the area of the competition in the last 18 years</t>
  </si>
  <si>
    <t>Teaching in primary, secondary and/or vocational schools in another area in the last 18 years</t>
  </si>
  <si>
    <t>Teaching training courses/actions/workshops for senior technicians - duration ≥ 25 hours in the last 18 years</t>
  </si>
  <si>
    <t xml:space="preserve">Teaching training courses/actions/workshops for senior technicians - duration &lt; 25 hours in the last 18 years	</t>
  </si>
  <si>
    <t>Member of the team responsible for drawing up the proposal for a new CTESP, bachelor's, postgraduate and master's degree course, approved and put into operation</t>
  </si>
  <si>
    <t>Member of the team responsible for drawing up a proposal for a new non-degree course, approved and put into operation</t>
  </si>
  <si>
    <t xml:space="preserve">Tutoring students on international mobility programmes (incoming)	</t>
  </si>
  <si>
    <t>Participation in international mobility programmes (ERASMUS, etc.)</t>
  </si>
  <si>
    <t>Member of a selection panel for students on degree programmes</t>
  </si>
  <si>
    <t>Member of organising committee for educational activities/workshops/seminars/events lasting less than 1/2 day (up to 4 hours)</t>
  </si>
  <si>
    <t>Member of an organising committee for educational activities/workshops/seminars/events lasting 1 day or more (between 4 and 8 hours)</t>
  </si>
  <si>
    <t>Member of organising committee for educational activities/workshops/seminars/events lasting more than 7 hours / 1 day OR more than 1 day</t>
  </si>
  <si>
    <t>Other activities in this area, in the field of the competition, that the jury considers relevant</t>
  </si>
  <si>
    <t xml:space="preserve">Pedagogical book in the field of the competition published (exclusively with ISBN, excluding chapters) </t>
  </si>
  <si>
    <t>TOTAL TEACHING COMPONENT</t>
  </si>
  <si>
    <t>registration</t>
  </si>
  <si>
    <t>group/unit</t>
  </si>
  <si>
    <t>centre</t>
  </si>
  <si>
    <t>Journal</t>
  </si>
  <si>
    <t>Work</t>
  </si>
  <si>
    <t>Technical/Scientific/Sports Production in the scientific area of the competition or related area</t>
  </si>
  <si>
    <t>Projects and Scientific Coordination in the field of the course or related area</t>
  </si>
  <si>
    <t>Authorship, co-authorship of a work of original scientific research, published with an ISBN (*except as a result of compilations of scientific articles or similar) in the area of Motor Control and Motor Learning in the last 18 years</t>
  </si>
  <si>
    <t>Authorship, co-authorship of a work of original scientific research, published with an ISBN (*except as a result of compilations of scientific or similar articles) in the last 18 years)</t>
  </si>
  <si>
    <t xml:space="preserve"> Editor/Coordinator of work with original scientific research published with ISBN (*except as a result of compilations of scientific articles or similar) in the area of Motor Control and Motor Learning in the last 18 years</t>
  </si>
  <si>
    <t xml:space="preserve">Editor/Coordinator of a work of original scientific research published with an ISBN (*except as a result of compilations of scientific or similar articles) in the last 18 years
</t>
  </si>
  <si>
    <t>Chapter or chapters in a book with original scientific research by the author, published with an ISBN a book published with an ISBN (not scored in C1) in the area of Motor Control and Motor Learning in the last 18 years</t>
  </si>
  <si>
    <t xml:space="preserve">Chapter or chapters in a book with original scientific research by the author, published with an ISBN a book published with an ISBN (not scored in C1) in the area of Motor Control and Motor Learning in the last 18 years	</t>
  </si>
  <si>
    <t xml:space="preserve">Chapter or chapters of a technical-scientific book aimed at the general public with ISBN (not scored in C1) in the area of Motor Control and Motor Learning in the last 18 years	</t>
  </si>
  <si>
    <t>Chapter or chapters of a technical-scientific book aimed at the general public with ISBN (not scored in C1) in the last 18 years</t>
  </si>
  <si>
    <t xml:space="preserve">
Article in a journal scrutinised by ISI or SCOPUS - Q1 in the area of Motor Control and Motor Learning in the last 18 years	</t>
  </si>
  <si>
    <t>Article in a journal scrutinised by ISI or SCOPUS - Q1 in the last 18 years</t>
  </si>
  <si>
    <t>Abstract published in a journal scrutinised by ISI or SCOPUS - Q1 in the area of Motor Control and Motor Learning in the last 18 years</t>
  </si>
  <si>
    <t>Abstract published in a journal scrutinised by ISI or SCOPUS - Q1 in the last 18 years</t>
  </si>
  <si>
    <t>Article in a journal scrutinised by ISI or SCOPUS - Q2 in the area of Motor Control and Motor Learning in the last 18 years</t>
  </si>
  <si>
    <t>Article in a journal scrutinised by ISI or SCOPUS - Q2 in the last 18 years</t>
  </si>
  <si>
    <t>Abstract published in a journal scrutinised by ISI or SCOPUS - Q2 in the area of Motor Control and Motor Learning in the last 18 years</t>
  </si>
  <si>
    <t>Abstract published in a journal scrutinised by ISI or SCOPUS - Q2 in the last 18 years</t>
  </si>
  <si>
    <t>Article in a journal scrutinised by ISI or SCOPUS - Q3 and 4 in the area of Motor Control and Motor Learning in the last 18 years</t>
  </si>
  <si>
    <t>Article in a journal scrutinised by ISI or SCOPUS - Q3 and 4 in the last 18 years</t>
  </si>
  <si>
    <t>Abstract published in a journal scrutinised by ISI or SCOPUS - Q3 and 4 in the area of Motor Control and Motor Learning in the last 18 years</t>
  </si>
  <si>
    <t>Abstract published in a journal scrutinised by ISI or SCOPUS - Q3 and 4 in the last 18 years</t>
  </si>
  <si>
    <t>Article in a journal scrutinised by another indexing system in the area of Motor Control and Motor Learning in the last 18 years</t>
  </si>
  <si>
    <t>Article in a journal scrutinised by another indexing system in the last 18 years</t>
  </si>
  <si>
    <t>Abstract published in a journal scrutinised by another indexing system in the area of Motor Control and Motor Learning in the last 18 years</t>
  </si>
  <si>
    <t>Abstract published in a journal scrutinised by another indexing system in the last 18 years</t>
  </si>
  <si>
    <t>Article in the minutes of a technical-scientific meeting with arbitration in the area of Motor Control and Motor Learning in the last 18 years</t>
  </si>
  <si>
    <t>Article in the minutes of a technical-scientific meeting with refereeing in the last 18 years</t>
  </si>
  <si>
    <t>Lecture/Communication given by invitation of an institution at a technical-scientific event in the area of Motor Control and Motor Learning in the last 18 years</t>
  </si>
  <si>
    <t>Lecture/Communication given at the invitation of an institution at a technical-scientific event in the last 18 years</t>
  </si>
  <si>
    <t>Oral presentation at a technical-scientific event in the area of Motor Control and Motor Learning in the last 18 years</t>
  </si>
  <si>
    <t>Oral presentation at a technical-scientific event in the last 18 years</t>
  </si>
  <si>
    <t>Poster at a Technical-Scientific event in the area of Motor Control and Motor Learning in the last 18 years</t>
  </si>
  <si>
    <t>Poster at a technical-scientific event in the last 18 years</t>
  </si>
  <si>
    <t>Summary of work in a Technical-Scientific event in the area of Motor Control and Motor Learning in the last 18 years</t>
  </si>
  <si>
    <t>Summary of work at a technical-scientific event in the last 18 years</t>
  </si>
  <si>
    <t>Patent in the area of Motor Control and Motor Learning in the last 18 years</t>
  </si>
  <si>
    <t>Patent in the last 18 years</t>
  </si>
  <si>
    <t>Creation of a spinoff with formal registration, continuous activity in the last 3 years and proof from the Tax Authority in the area of Motor Control and Motor Learning</t>
  </si>
  <si>
    <t xml:space="preserve">Creation of spinoff with formal registration, continuous activity in the last 3 years and proof from the Tax Authority </t>
  </si>
  <si>
    <t>Record of intellectual property (not scored elsewhere) in the area of Motor Control and Motor Learning in the last 18 years</t>
  </si>
  <si>
    <t>Record of intellectual property (not scored elsewhere) in the last 18 years</t>
  </si>
  <si>
    <t>Coordination of a research group/unit in the area of ​​Motor Control and Motor Learning for the last 18 years</t>
  </si>
  <si>
    <t>Coordination of research group/unit for the last 18 years</t>
  </si>
  <si>
    <t>Project coordinator validated by SCN or SCI with international institutions in the area of ​​Motor Control and Motor Learning for the last 18 years</t>
  </si>
  <si>
    <t xml:space="preserve">Project coordinator validated by SCN or SCI with national institutions in the area of ​​Motor Control and Motor Learning over the last 18 years
</t>
  </si>
  <si>
    <t>Project coordinator validated by SCN or SCI with national institutions in the last 18 years</t>
  </si>
  <si>
    <t>Responsible for the preparation of Plan/Project/Study within the scope of protocols, institutional projects in the area of ​​Motor Control and Motor Learning over the last 18 years</t>
  </si>
  <si>
    <t>Responsible for preparing Plans/Projects/Studies within the scope of protocols, institutional projects over the last 18 years</t>
  </si>
  <si>
    <t>Responsible for knowledge and technology transfer projects within the scope of protocols, institutional projects in the area of ​​Motor Control and Motor Learning over the last 18 years</t>
  </si>
  <si>
    <t>Responsible for knowledge and technology transfer projects within the scope of protocols, institutional projects over the last 18 years</t>
  </si>
  <si>
    <t>Evaluator of international technical-scientific projects in the area of ​​Motor Control and Motor Learning for the last 18 years</t>
  </si>
  <si>
    <t>International technical-scientific project evaluator for the last 18 years</t>
  </si>
  <si>
    <t>Evaluator of national technical-scientific projects in the area of ​​Motor Control and Motor Learning for the last 18 years</t>
  </si>
  <si>
    <t>National technical-scientific project evaluator for the last 18 years</t>
  </si>
  <si>
    <t>Member of a project with international institutions in the area of ​​Motor Control and Motor Learning for the last 18 years</t>
  </si>
  <si>
    <t>Member of project with international institutions for the last 18 years</t>
  </si>
  <si>
    <t>Member of a project with national institutions in the area of ​​Motor Control and Motor Learning for the last 18 years</t>
  </si>
  <si>
    <t>Member of a project with national institutions for the last 18 years</t>
  </si>
  <si>
    <t>Participation in the submission of a project approved by SCN or SCI by international institutions in the area of ​​Motor Control and Motor Learning in the last 18 years</t>
  </si>
  <si>
    <t>Participation in the submission of a project approved by SCN or SCI by international institutions in the last 18 years</t>
  </si>
  <si>
    <t>Participation in the submission of a project approved by SCN or SCI by national institutions in the area of ​​Motor Control and Motor Learning in the last 18 years</t>
  </si>
  <si>
    <t>Participation in the submission of a project validated by SCN or SCI by national institutions in the last 18 years</t>
  </si>
  <si>
    <t>Other projects or actions recognized as relevant by the Jury in the area of ​​Motor Control and Motor Learning in the last 18 years</t>
  </si>
  <si>
    <t>Other projects or actions recognized as relevant by the Jury in the last 18 years</t>
  </si>
  <si>
    <t>Integrated member of a Sports Science Research Center recognized/evaluated by the FCT for the last 18 years (per calendar year)</t>
  </si>
  <si>
    <t>Collaborating member of a Sports Science Research Center recognized/evaluated by the FCT in the last 18 years (per calendar year)</t>
  </si>
  <si>
    <t>Prize or distinction awarded by a jury for work presented at a technical-scientific event in the area of ​​Motor Control and Motor Learning in the last 18 years</t>
  </si>
  <si>
    <t>Prize or distinction awarded by a jury for work in the scientific area of ​​the competition, presented at a technical-scientific event in the last 18 years</t>
  </si>
  <si>
    <t>Prize or distinction in co-authorship granted by a jury for work presented at a technical-scientific event in the area of ​​Motor Control and Motor Learning in the last 18 years</t>
  </si>
  <si>
    <t>Prize or distinction in co-authorship granted by a jury for work in the scientific area of ​​the competition, presented at a technical-scientific event in the last 18 years</t>
  </si>
  <si>
    <t>Individual award granted in a competition with an international selection jury in the area of ​​Motor Control and Motor Learning over the last 18 years</t>
  </si>
  <si>
    <t>Individual award granted in competition with an international selection jury over the last 18 years</t>
  </si>
  <si>
    <t>Individual award granted in a competition with a national selection jury in the area of ​​Motor Control and Motor Learning over the last 18 years
Individual award granted in a competition with a national selection jury over the last 18 years</t>
  </si>
  <si>
    <t>Individual award granted in a competition with a national selection jury over the last 18 years</t>
  </si>
  <si>
    <t>h-index (Google Scholar)</t>
  </si>
  <si>
    <t>Verified article citation in SCOPUS (except self-citations)</t>
  </si>
  <si>
    <t>Supervision of Doctoral theses (after completion of the doctorate) in the area of ​​Motor Control and Motor Learning over the last 18 years</t>
  </si>
  <si>
    <t>Supervision of PhD theses (after completion of the PhD) in the last 18 years</t>
  </si>
  <si>
    <t>Member of the Public Doctoral Examination Board (excluding supervisors and other related positions)</t>
  </si>
  <si>
    <t>Member of the committee awarding the specialist title (excluding supervisors and other related positions)</t>
  </si>
  <si>
    <t>Member of the Public Examination Board for a Master's Degree with Dissertation/Thesis (excluding Supervisors, Master's degrees in Teaching, Teacher and Educator Training, Master's degrees completed through Internship and/or Project, without the production of a Dissertation/Thesis of scientific research)</t>
  </si>
  <si>
    <t>Member of the Advisory Board/Scientific Board of an indexed scientific journal</t>
  </si>
  <si>
    <t>Member of the Advisory Board/Scientific Board of a non-indexed scientific journal</t>
  </si>
  <si>
    <t>Review of articles in ISI, SCOPUS indexed journals</t>
  </si>
  <si>
    <t>Review of articles in refereed journals (indexed in other indexing systems)</t>
  </si>
  <si>
    <t>Book review</t>
  </si>
  <si>
    <t>Reviewing chapters in books</t>
  </si>
  <si>
    <t>Review of papers at a technical-scientific event</t>
  </si>
  <si>
    <t>Participation in scientific committees or similar for technical-scientific events</t>
  </si>
  <si>
    <t>Moderation of scientific event sessions</t>
  </si>
  <si>
    <t>O7</t>
  </si>
  <si>
    <t>O9</t>
  </si>
  <si>
    <t>Total scoring of  the Qualifications, Degrees and Academic Titles and Techinical-Scientific Components</t>
  </si>
  <si>
    <t xml:space="preserve">
1. Candidates formalize their registration by completing the Registration Form. To do so, in addition to the Identification elements, they must: (i) complete, for each Component, column VII of the Grid, indicating the number of elements of their CV that fit into each of the items; (ii) identify, in column X of the grid, the attachments (or links to online documents) that document each of the indicated elements. For example, if the candidate indicates, in item H1, of the Training, Degrees and Titles Component that he has 2 degrees, he must indicate in column X that Annex H1. 1 - corresponds to the bachelor's degree. X and Annex H1.2 - corresponds to the bachelor's degree diploma. X2. You must place each attachment in a separate pdf file.
</t>
  </si>
  <si>
    <t xml:space="preserve">2. Candidates assume responsibility for the correspondence between the curricular elements of their CV and the items on the grid. The jury does not reposition curriculum elements in items other than those identified by the candidate.
</t>
  </si>
  <si>
    <t xml:space="preserve">3. Unless explicitly stated otherwise, only the curricular elements that relate to the scientific/disciplinary area in which the competition is open are scored.
</t>
  </si>
  <si>
    <t xml:space="preserve">4. Unless otherwise indicated, curricular elements are scored in only one item on the grid. If the candidate places the same curricular element in several items, the jury will only consider the one in which he/she obtains the highest score.
</t>
  </si>
  <si>
    <t xml:space="preserve">5. The candidate must attach supporting documents for the indicated curricular elements or provide links to documents that are available online.
</t>
  </si>
  <si>
    <t xml:space="preserve">7. The jury validates, or not, the information provided by the candidates and its correspondence/suitability to the item under evaluation.
</t>
  </si>
  <si>
    <t xml:space="preserve">8. In the event that the panel does not validate the information provided by the candidate and, consequently, does not consider certain element(s) for scoring in this item, this position must be justified and substantiated in column XIV. This justification must be sufficiently clear and objective so that the candidate (or an external element to the competition) can reconstruct the panel's cognitive iter.
</t>
  </si>
  <si>
    <t xml:space="preserve">9. The grid records the "total score" obtained by the candidates (column VIII), as well as the "score to be considered" in each "Parameter" taking as reference the maximum value to be scored that is defined and indicated for each of the Parameters (column I) of the various Components of the Grid. In each component, in the last line of the respective grid, the Total Score and the Score to Consider obtained by the candidate in that Component are presented (and also the one resulting from the jury's validation).
</t>
  </si>
  <si>
    <t>10. In the last tab of the Grid - Total Score - all the scores obtained in each Component by the candidate are displayed (and also the one resulting from the jury's validation), as well as the Final Score obtained by the candidate in his/her curriculum evaluation.</t>
  </si>
  <si>
    <t>CONDITIONS FOR ADMISSION TO THE COMPETITION/SPECIALIST TITLE (point 5.3 of the notice)</t>
  </si>
  <si>
    <t>Participation in scientific committees of journals</t>
  </si>
  <si>
    <t>Parameters</t>
  </si>
  <si>
    <t>Dimension</t>
  </si>
  <si>
    <t>Item</t>
  </si>
  <si>
    <t>Elements to value</t>
  </si>
  <si>
    <t>To be completed by the candidate</t>
  </si>
  <si>
    <t xml:space="preserve"> Number (or fraction) of elements to be scored</t>
  </si>
  <si>
    <t>Total Score</t>
  </si>
  <si>
    <t>Score to consider</t>
  </si>
  <si>
    <t>Identification of the supporting Annex(s)</t>
  </si>
  <si>
    <t>Jury validation</t>
  </si>
  <si>
    <t>Justification for cases in which the jury does not validate the information provided by the candidate</t>
  </si>
  <si>
    <t>6. Attachments and/or links must be presented with the item identification (column III of the Grid), followed by the name of the document (examples: H1 - Diploma of..., H2 - Certificate of...). If there is more than one attachment for each item, add the sequential number to the attachment identification (example: H1. 1 - Diploma of ..., H1. 2- Diploma of ...,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</si>
</sst>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x14ac:knownFonts="1">
    <font>
      <sz val="11"/>
      <color theme="1"/>
      <name val="Calibri"/>
      <family val="2"/>
      <scheme val="minor"/>
    </font>
    <font>
      <b/>
      <sz val="11"/>
      <color theme="1"/>
      <name val="Calibri"/>
      <family val="2"/>
      <scheme val="minor"/>
    </font>
    <font>
      <sz val="11"/>
      <name val="Calibri"/>
      <family val="2"/>
      <scheme val="minor"/>
    </font>
    <font>
      <b/>
      <sz val="12"/>
      <name val="Calibri"/>
      <family val="2"/>
    </font>
    <font>
      <b/>
      <sz val="14"/>
      <name val="Calibri"/>
      <family val="2"/>
    </font>
    <font>
      <b/>
      <sz val="11"/>
      <name val="Calibri"/>
      <family val="2"/>
      <scheme val="minor"/>
    </font>
    <font>
      <sz val="12"/>
      <color theme="1"/>
      <name val="Calibri"/>
      <family val="2"/>
      <scheme val="minor"/>
    </font>
    <font>
      <sz val="11"/>
      <color indexed="8"/>
      <name val="Calibri"/>
      <family val="2"/>
      <scheme val="minor"/>
    </font>
    <font>
      <sz val="16"/>
      <color theme="1"/>
      <name val="Calibri"/>
      <family val="2"/>
      <scheme val="minor"/>
    </font>
    <font>
      <b/>
      <sz val="12"/>
      <color indexed="8"/>
      <name val="Calibri"/>
      <family val="2"/>
      <scheme val="minor"/>
    </font>
    <font>
      <sz val="12"/>
      <color indexed="8"/>
      <name val="Calibri"/>
      <family val="2"/>
    </font>
    <font>
      <sz val="10"/>
      <color theme="1"/>
      <name val="Calibri"/>
      <family val="2"/>
      <scheme val="minor"/>
    </font>
    <font>
      <sz val="10"/>
      <name val="Calibri"/>
      <family val="2"/>
      <scheme val="minor"/>
    </font>
    <font>
      <sz val="12"/>
      <color theme="8" tint="-0.249977111117893"/>
      <name val="Calibri"/>
      <family val="2"/>
      <scheme val="minor"/>
    </font>
    <font>
      <b/>
      <sz val="10"/>
      <name val="Calibri"/>
      <family val="2"/>
      <scheme val="minor"/>
    </font>
    <font>
      <b/>
      <sz val="12"/>
      <color theme="8" tint="-0.249977111117893"/>
      <name val="Calibri"/>
      <family val="2"/>
      <scheme val="minor"/>
    </font>
    <font>
      <sz val="10"/>
      <color indexed="8"/>
      <name val="Calibri"/>
      <family val="2"/>
      <scheme val="minor"/>
    </font>
    <font>
      <b/>
      <sz val="10"/>
      <color indexed="8"/>
      <name val="Calibri"/>
      <family val="2"/>
      <scheme val="minor"/>
    </font>
    <font>
      <b/>
      <sz val="12"/>
      <name val="Calibri"/>
      <family val="2"/>
      <scheme val="minor"/>
    </font>
    <font>
      <b/>
      <sz val="10"/>
      <color theme="1"/>
      <name val="Calibri"/>
      <family val="2"/>
      <scheme val="minor"/>
    </font>
    <font>
      <sz val="10"/>
      <color rgb="FFFF0000"/>
      <name val="Calibri"/>
      <family val="2"/>
      <scheme val="minor"/>
    </font>
    <font>
      <sz val="8"/>
      <name val="Calibri"/>
      <family val="2"/>
      <scheme val="minor"/>
    </font>
    <font>
      <sz val="12"/>
      <name val="Calibri"/>
      <family val="2"/>
      <scheme val="minor"/>
    </font>
    <font>
      <b/>
      <sz val="12"/>
      <color theme="4" tint="-0.249977111117893"/>
      <name val="Calibri"/>
      <family val="2"/>
      <scheme val="minor"/>
    </font>
    <font>
      <sz val="12"/>
      <color indexed="8"/>
      <name val="Calibri"/>
      <family val="2"/>
      <scheme val="minor"/>
    </font>
    <font>
      <b/>
      <sz val="12"/>
      <color rgb="FFFF0000"/>
      <name val="Calibri"/>
      <family val="2"/>
    </font>
    <font>
      <b/>
      <sz val="12"/>
      <color rgb="FFFF0000"/>
      <name val="Calibri"/>
      <family val="2"/>
      <scheme val="minor"/>
    </font>
    <font>
      <b/>
      <sz val="11"/>
      <color rgb="FFFF0000"/>
      <name val="Calibri"/>
      <family val="2"/>
      <scheme val="minor"/>
    </font>
    <font>
      <b/>
      <sz val="12"/>
      <color indexed="8"/>
      <name val="Calibri"/>
      <family val="2"/>
    </font>
    <font>
      <b/>
      <sz val="10"/>
      <color rgb="FF0070C0"/>
      <name val="Calibri"/>
      <family val="2"/>
    </font>
    <font>
      <b/>
      <sz val="10"/>
      <color theme="6" tint="-0.499984740745262"/>
      <name val="Calibri"/>
      <family val="2"/>
    </font>
    <font>
      <b/>
      <sz val="10"/>
      <color indexed="8"/>
      <name val="Calibri"/>
      <family val="2"/>
    </font>
    <font>
      <b/>
      <sz val="12"/>
      <color theme="9" tint="-0.499984740745262"/>
      <name val="Calibri"/>
      <family val="2"/>
    </font>
    <font>
      <b/>
      <sz val="10"/>
      <color rgb="FFFF0000"/>
      <name val="Calibri"/>
      <family val="2"/>
      <scheme val="minor"/>
    </font>
    <font>
      <b/>
      <sz val="12"/>
      <color rgb="FF0070C0"/>
      <name val="Calibri"/>
      <family val="2"/>
      <scheme val="minor"/>
    </font>
    <font>
      <b/>
      <sz val="12"/>
      <color rgb="FF7030A0"/>
      <name val="Calibri"/>
      <family val="2"/>
      <scheme val="minor"/>
    </font>
    <font>
      <sz val="12"/>
      <name val="Calibri"/>
      <family val="2"/>
    </font>
    <font>
      <b/>
      <sz val="9"/>
      <name val="Calibri"/>
      <family val="2"/>
      <scheme val="minor"/>
    </font>
    <font>
      <sz val="9"/>
      <name val="Calibri"/>
      <family val="2"/>
      <scheme val="minor"/>
    </font>
    <font>
      <b/>
      <sz val="10"/>
      <color rgb="FFFF6600"/>
      <name val="Calibri"/>
      <family val="2"/>
      <scheme val="minor"/>
    </font>
    <font>
      <sz val="9"/>
      <color theme="1"/>
      <name val="Calibri"/>
      <family val="2"/>
      <scheme val="minor"/>
    </font>
    <font>
      <sz val="10"/>
      <color theme="8" tint="-0.249977111117893"/>
      <name val="Calibri"/>
      <family val="2"/>
      <scheme val="minor"/>
    </font>
    <font>
      <b/>
      <sz val="10"/>
      <color theme="8" tint="-0.249977111117893"/>
      <name val="Calibri"/>
      <family val="2"/>
      <scheme val="minor"/>
    </font>
    <font>
      <b/>
      <sz val="10"/>
      <color theme="4" tint="-0.249977111117893"/>
      <name val="Calibri"/>
      <family val="2"/>
      <scheme val="minor"/>
    </font>
    <font>
      <b/>
      <sz val="10"/>
      <color rgb="FF0070C0"/>
      <name val="Calibri"/>
      <family val="2"/>
      <scheme val="minor"/>
    </font>
    <font>
      <b/>
      <sz val="10"/>
      <color rgb="FF7030A0"/>
      <name val="Calibri"/>
      <family val="2"/>
      <scheme val="minor"/>
    </font>
    <font>
      <b/>
      <sz val="10"/>
      <name val="Calibri"/>
      <family val="2"/>
    </font>
    <font>
      <b/>
      <sz val="10"/>
      <color rgb="FFFF0000"/>
      <name val="Calibri"/>
      <family val="2"/>
    </font>
    <font>
      <b/>
      <sz val="12"/>
      <color theme="1"/>
      <name val="Calibri"/>
      <family val="2"/>
      <scheme val="minor"/>
    </font>
    <font>
      <b/>
      <sz val="9"/>
      <color theme="1"/>
      <name val="Calibri"/>
      <family val="2"/>
      <scheme val="minor"/>
    </font>
    <font>
      <b/>
      <vertAlign val="superscript"/>
      <sz val="10"/>
      <color theme="1"/>
      <name val="Calibri"/>
      <family val="2"/>
      <scheme val="minor"/>
    </font>
    <font>
      <b/>
      <vertAlign val="superscript"/>
      <sz val="10"/>
      <name val="Calibri"/>
      <family val="2"/>
      <scheme val="minor"/>
    </font>
    <font>
      <b/>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DEBF7"/>
        <bgColor indexed="64"/>
      </patternFill>
    </fill>
  </fills>
  <borders count="2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auto="1"/>
      </right>
      <top/>
      <bottom/>
      <diagonal/>
    </border>
  </borders>
  <cellStyleXfs count="1">
    <xf numFmtId="0" fontId="0" fillId="0" borderId="0"/>
  </cellStyleXfs>
  <cellXfs count="509">
    <xf numFmtId="0" fontId="0" fillId="0" borderId="0" xfId="0"/>
    <xf numFmtId="0" fontId="0" fillId="2" borderId="0" xfId="0" applyFill="1" applyAlignment="1">
      <alignment vertical="center" wrapText="1"/>
    </xf>
    <xf numFmtId="0" fontId="0" fillId="2" borderId="0" xfId="0" applyFill="1" applyAlignment="1">
      <alignment vertical="top" wrapText="1"/>
    </xf>
    <xf numFmtId="0" fontId="2" fillId="2" borderId="0" xfId="0" applyFont="1" applyFill="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left" vertical="top"/>
    </xf>
    <xf numFmtId="0" fontId="8" fillId="0" borderId="0" xfId="0" applyFont="1" applyAlignment="1">
      <alignment horizontal="center" vertical="top" textRotation="90"/>
    </xf>
    <xf numFmtId="0" fontId="0" fillId="0" borderId="0" xfId="0" applyAlignment="1">
      <alignment horizontal="left" vertical="top"/>
    </xf>
    <xf numFmtId="0" fontId="0" fillId="0" borderId="0" xfId="0" applyAlignment="1">
      <alignment vertical="center"/>
    </xf>
    <xf numFmtId="0" fontId="11" fillId="0" borderId="0" xfId="0" applyFont="1" applyAlignment="1">
      <alignment wrapText="1"/>
    </xf>
    <xf numFmtId="0" fontId="11" fillId="0" borderId="0" xfId="0" applyFont="1" applyAlignment="1">
      <alignment vertical="top" wrapText="1"/>
    </xf>
    <xf numFmtId="0" fontId="13" fillId="0" borderId="0" xfId="0" applyFont="1" applyAlignment="1">
      <alignment wrapText="1"/>
    </xf>
    <xf numFmtId="0" fontId="14" fillId="0" borderId="2" xfId="0" applyFont="1" applyBorder="1" applyAlignment="1">
      <alignment horizontal="center" vertical="center" wrapText="1"/>
    </xf>
    <xf numFmtId="0" fontId="19" fillId="0" borderId="0" xfId="0" applyFont="1" applyAlignment="1">
      <alignment wrapText="1"/>
    </xf>
    <xf numFmtId="0" fontId="1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0" fillId="0" borderId="0" xfId="0" applyFont="1" applyAlignment="1">
      <alignment wrapText="1"/>
    </xf>
    <xf numFmtId="2" fontId="12" fillId="0" borderId="2" xfId="0" applyNumberFormat="1" applyFont="1" applyBorder="1" applyAlignment="1">
      <alignment horizontal="center" vertical="center" wrapText="1"/>
    </xf>
    <xf numFmtId="2" fontId="15" fillId="0" borderId="11" xfId="0" applyNumberFormat="1" applyFont="1" applyBorder="1" applyAlignment="1">
      <alignment horizontal="center" vertical="top" wrapText="1"/>
    </xf>
    <xf numFmtId="0" fontId="12" fillId="0" borderId="0" xfId="0" applyFont="1" applyAlignment="1" applyProtection="1">
      <alignment horizontal="center" vertical="center" wrapText="1"/>
      <protection locked="0"/>
    </xf>
    <xf numFmtId="0" fontId="11" fillId="2" borderId="0" xfId="0" applyFont="1" applyFill="1" applyAlignment="1">
      <alignment horizontal="left" vertical="top" wrapText="1"/>
    </xf>
    <xf numFmtId="0" fontId="11" fillId="2" borderId="0" xfId="0" applyFont="1" applyFill="1" applyAlignment="1">
      <alignment horizontal="center" wrapText="1"/>
    </xf>
    <xf numFmtId="0" fontId="11" fillId="2" borderId="0" xfId="0" applyFont="1" applyFill="1" applyAlignment="1">
      <alignment vertical="top" wrapText="1"/>
    </xf>
    <xf numFmtId="0" fontId="13" fillId="2" borderId="0" xfId="0" applyFont="1" applyFill="1" applyAlignment="1">
      <alignment wrapText="1"/>
    </xf>
    <xf numFmtId="0" fontId="11" fillId="2" borderId="0" xfId="0" applyFont="1" applyFill="1" applyAlignment="1">
      <alignment wrapText="1"/>
    </xf>
    <xf numFmtId="0" fontId="19" fillId="2" borderId="0" xfId="0" applyFont="1" applyFill="1" applyAlignment="1">
      <alignment horizontal="left" vertical="top" wrapText="1"/>
    </xf>
    <xf numFmtId="0" fontId="15" fillId="2" borderId="0" xfId="0" applyFont="1" applyFill="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wrapText="1"/>
    </xf>
    <xf numFmtId="0" fontId="22" fillId="2" borderId="0" xfId="0" applyFont="1" applyFill="1" applyAlignment="1">
      <alignment vertical="center" wrapText="1"/>
    </xf>
    <xf numFmtId="0" fontId="18" fillId="2" borderId="0" xfId="0" applyFont="1" applyFill="1" applyAlignment="1">
      <alignment horizontal="center" vertical="top" wrapText="1"/>
    </xf>
    <xf numFmtId="0" fontId="22" fillId="2" borderId="0" xfId="0" applyFont="1" applyFill="1" applyAlignment="1">
      <alignment horizontal="center" vertical="top" wrapText="1"/>
    </xf>
    <xf numFmtId="0" fontId="6" fillId="2" borderId="0" xfId="0" applyFont="1" applyFill="1" applyAlignment="1">
      <alignment vertical="top"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6" fillId="2" borderId="0" xfId="0" applyFont="1" applyFill="1" applyAlignment="1">
      <alignment vertical="center" wrapText="1"/>
    </xf>
    <xf numFmtId="0" fontId="22" fillId="2" borderId="0" xfId="0" applyFont="1" applyFill="1" applyAlignment="1">
      <alignment vertical="top" wrapText="1"/>
    </xf>
    <xf numFmtId="0" fontId="22" fillId="2" borderId="0" xfId="0" applyFont="1" applyFill="1" applyAlignment="1">
      <alignment horizontal="left" vertical="top" wrapText="1"/>
    </xf>
    <xf numFmtId="0" fontId="6" fillId="0" borderId="0" xfId="0" applyFont="1" applyAlignment="1">
      <alignment vertical="top" wrapText="1"/>
    </xf>
    <xf numFmtId="0" fontId="0" fillId="2" borderId="0" xfId="0" applyFill="1" applyAlignment="1">
      <alignment vertical="top"/>
    </xf>
    <xf numFmtId="0" fontId="14" fillId="3" borderId="2" xfId="0" applyFont="1" applyFill="1" applyBorder="1" applyAlignment="1">
      <alignment horizontal="center" vertical="center" wrapText="1"/>
    </xf>
    <xf numFmtId="2" fontId="14" fillId="3" borderId="2" xfId="0" applyNumberFormat="1"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0" fillId="0" borderId="0" xfId="0" applyFont="1" applyAlignment="1">
      <alignment vertical="center"/>
    </xf>
    <xf numFmtId="2" fontId="29" fillId="0" borderId="12" xfId="0" applyNumberFormat="1" applyFont="1" applyBorder="1" applyAlignment="1">
      <alignment horizontal="center" vertical="center"/>
    </xf>
    <xf numFmtId="2" fontId="30" fillId="0" borderId="12" xfId="0" applyNumberFormat="1" applyFont="1" applyBorder="1" applyAlignment="1">
      <alignment horizontal="center" vertical="center"/>
    </xf>
    <xf numFmtId="9" fontId="31" fillId="0" borderId="12" xfId="0" applyNumberFormat="1" applyFont="1" applyBorder="1" applyAlignment="1">
      <alignment horizontal="center" vertical="center"/>
    </xf>
    <xf numFmtId="2" fontId="32" fillId="0" borderId="12" xfId="0" applyNumberFormat="1" applyFont="1" applyBorder="1" applyAlignment="1">
      <alignment horizontal="center" vertical="center"/>
    </xf>
    <xf numFmtId="0" fontId="28" fillId="0" borderId="13" xfId="0" applyFont="1" applyBorder="1" applyAlignment="1">
      <alignment horizontal="left" vertical="center"/>
    </xf>
    <xf numFmtId="9" fontId="31" fillId="0" borderId="14" xfId="0" applyNumberFormat="1" applyFont="1" applyBorder="1" applyAlignment="1">
      <alignment horizontal="center" vertical="center"/>
    </xf>
    <xf numFmtId="0" fontId="28" fillId="0" borderId="15" xfId="0" applyFont="1" applyBorder="1" applyAlignment="1">
      <alignment horizontal="left" vertical="center"/>
    </xf>
    <xf numFmtId="0" fontId="0" fillId="2" borderId="0" xfId="0" applyFill="1"/>
    <xf numFmtId="0" fontId="33" fillId="3"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2" fontId="11" fillId="0" borderId="2" xfId="0" applyNumberFormat="1" applyFont="1" applyBorder="1" applyAlignment="1">
      <alignment horizontal="center" vertical="center" wrapText="1"/>
    </xf>
    <xf numFmtId="2" fontId="14" fillId="0" borderId="10" xfId="0" applyNumberFormat="1" applyFont="1" applyBorder="1" applyAlignment="1">
      <alignment horizontal="center" vertical="center" wrapText="1"/>
    </xf>
    <xf numFmtId="0" fontId="11" fillId="0" borderId="0" xfId="0" applyFont="1" applyAlignment="1">
      <alignment horizontal="center" vertical="center" wrapText="1"/>
    </xf>
    <xf numFmtId="0" fontId="11" fillId="7" borderId="2" xfId="0" applyFont="1" applyFill="1" applyBorder="1" applyAlignment="1" applyProtection="1">
      <alignment horizontal="center" wrapText="1"/>
      <protection locked="0"/>
    </xf>
    <xf numFmtId="0" fontId="12" fillId="7" borderId="2" xfId="0" applyFont="1" applyFill="1" applyBorder="1" applyAlignment="1" applyProtection="1">
      <alignment horizontal="center" wrapText="1"/>
      <protection locked="0"/>
    </xf>
    <xf numFmtId="0" fontId="33" fillId="0" borderId="2" xfId="0" applyFont="1" applyBorder="1" applyAlignment="1">
      <alignment horizontal="center" vertical="center" wrapText="1"/>
    </xf>
    <xf numFmtId="0" fontId="3" fillId="2" borderId="0" xfId="0" applyFont="1" applyFill="1" applyAlignment="1">
      <alignment vertical="center" wrapText="1"/>
    </xf>
    <xf numFmtId="0" fontId="10" fillId="2" borderId="0" xfId="0" applyFont="1" applyFill="1" applyAlignment="1">
      <alignment wrapText="1"/>
    </xf>
    <xf numFmtId="0" fontId="0" fillId="2" borderId="0" xfId="0" applyFill="1" applyAlignment="1">
      <alignment horizontal="right" vertical="center"/>
    </xf>
    <xf numFmtId="0" fontId="0" fillId="2" borderId="0" xfId="0" applyFill="1" applyAlignment="1" applyProtection="1">
      <alignment horizontal="left"/>
      <protection locked="0"/>
    </xf>
    <xf numFmtId="0" fontId="12" fillId="2" borderId="0" xfId="0" applyFont="1" applyFill="1" applyAlignment="1">
      <alignment horizontal="center" vertical="center" wrapText="1"/>
    </xf>
    <xf numFmtId="0" fontId="12" fillId="0" borderId="0" xfId="0" applyFont="1" applyAlignment="1">
      <alignment horizontal="center"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1" fillId="3" borderId="2" xfId="0" applyFont="1" applyFill="1" applyBorder="1" applyAlignment="1">
      <alignment horizontal="center" vertical="center" wrapText="1"/>
    </xf>
    <xf numFmtId="0" fontId="34" fillId="2" borderId="0" xfId="0" applyFont="1" applyFill="1" applyAlignment="1">
      <alignment wrapText="1"/>
    </xf>
    <xf numFmtId="0" fontId="35" fillId="2" borderId="0" xfId="0" applyFont="1" applyFill="1" applyAlignment="1">
      <alignment vertical="top" wrapText="1"/>
    </xf>
    <xf numFmtId="0" fontId="12" fillId="2" borderId="0" xfId="0" applyFont="1" applyFill="1" applyAlignment="1">
      <alignment horizontal="left" vertical="center" wrapText="1"/>
    </xf>
    <xf numFmtId="0" fontId="19" fillId="3" borderId="5" xfId="0" applyFont="1" applyFill="1" applyBorder="1" applyAlignment="1">
      <alignment horizontal="center" vertical="center"/>
    </xf>
    <xf numFmtId="0" fontId="19" fillId="3" borderId="2" xfId="0" applyFont="1" applyFill="1" applyBorder="1" applyAlignment="1">
      <alignment horizontal="center" vertical="center" wrapText="1"/>
    </xf>
    <xf numFmtId="0" fontId="11" fillId="3" borderId="7"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2" xfId="0" applyFont="1" applyFill="1" applyBorder="1" applyAlignment="1" applyProtection="1">
      <alignment horizontal="center" vertical="center" wrapText="1"/>
      <protection locked="0"/>
    </xf>
    <xf numFmtId="0" fontId="0" fillId="3" borderId="2" xfId="0" applyFill="1" applyBorder="1"/>
    <xf numFmtId="0" fontId="11" fillId="3" borderId="2" xfId="0" applyFont="1" applyFill="1" applyBorder="1" applyAlignment="1" applyProtection="1">
      <alignment wrapText="1"/>
      <protection locked="0"/>
    </xf>
    <xf numFmtId="0" fontId="19" fillId="3" borderId="3" xfId="0" applyFont="1" applyFill="1" applyBorder="1" applyAlignment="1">
      <alignment horizontal="center" vertical="center"/>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2" fontId="19" fillId="3" borderId="2" xfId="0" applyNumberFormat="1" applyFont="1" applyFill="1" applyBorder="1" applyAlignment="1">
      <alignment horizontal="center" vertical="center" wrapText="1"/>
    </xf>
    <xf numFmtId="2" fontId="1" fillId="3" borderId="2" xfId="0" applyNumberFormat="1" applyFont="1" applyFill="1" applyBorder="1" applyAlignment="1">
      <alignment horizontal="center" vertical="center"/>
    </xf>
    <xf numFmtId="0" fontId="27" fillId="3" borderId="2" xfId="0" applyFont="1" applyFill="1" applyBorder="1" applyAlignment="1">
      <alignment vertical="center"/>
    </xf>
    <xf numFmtId="0" fontId="28" fillId="0" borderId="21" xfId="0" applyFont="1" applyBorder="1" applyAlignment="1">
      <alignment horizontal="left" vertical="center"/>
    </xf>
    <xf numFmtId="0" fontId="28" fillId="0" borderId="2" xfId="0" applyFont="1" applyBorder="1" applyAlignment="1">
      <alignment vertical="center"/>
    </xf>
    <xf numFmtId="0" fontId="19" fillId="3" borderId="0" xfId="0" applyFont="1" applyFill="1" applyAlignment="1">
      <alignment wrapText="1"/>
    </xf>
    <xf numFmtId="0" fontId="39" fillId="3" borderId="2" xfId="0" applyFont="1" applyFill="1" applyBorder="1" applyAlignment="1">
      <alignment horizontal="center" wrapText="1"/>
    </xf>
    <xf numFmtId="0" fontId="40" fillId="2" borderId="0" xfId="0" applyFont="1" applyFill="1" applyAlignment="1">
      <alignment horizontal="left" vertical="top" wrapText="1"/>
    </xf>
    <xf numFmtId="0" fontId="40" fillId="0" borderId="0" xfId="0" applyFont="1" applyAlignment="1">
      <alignment wrapText="1"/>
    </xf>
    <xf numFmtId="0" fontId="19" fillId="0" borderId="2" xfId="0" applyFont="1" applyBorder="1" applyAlignment="1">
      <alignment horizontal="center" vertical="center"/>
    </xf>
    <xf numFmtId="9" fontId="11" fillId="0" borderId="0" xfId="0" applyNumberFormat="1" applyFont="1" applyAlignment="1">
      <alignment horizontal="center" vertical="center"/>
    </xf>
    <xf numFmtId="2" fontId="25" fillId="0" borderId="12" xfId="0" applyNumberFormat="1" applyFont="1" applyBorder="1" applyAlignment="1">
      <alignment horizontal="center" vertical="center"/>
    </xf>
    <xf numFmtId="0" fontId="4" fillId="2" borderId="0" xfId="0" applyFont="1" applyFill="1" applyAlignment="1">
      <alignment horizontal="left" vertical="center" wrapText="1"/>
    </xf>
    <xf numFmtId="0" fontId="33" fillId="2" borderId="2" xfId="0" applyFont="1" applyFill="1" applyBorder="1" applyAlignment="1">
      <alignment horizontal="center" vertical="center" wrapText="1"/>
    </xf>
    <xf numFmtId="0" fontId="11" fillId="4" borderId="2"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2" fontId="14" fillId="4" borderId="10" xfId="0" applyNumberFormat="1" applyFont="1" applyFill="1" applyBorder="1" applyAlignment="1">
      <alignment horizontal="center" vertical="center" wrapText="1"/>
    </xf>
    <xf numFmtId="0" fontId="12" fillId="4" borderId="2"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wrapText="1"/>
      <protection locked="0"/>
    </xf>
    <xf numFmtId="0" fontId="12" fillId="4" borderId="2" xfId="0" applyFont="1" applyFill="1" applyBorder="1" applyAlignment="1" applyProtection="1">
      <alignment horizontal="center" wrapText="1"/>
      <protection locked="0"/>
    </xf>
    <xf numFmtId="0" fontId="12" fillId="3" borderId="2" xfId="0" applyFont="1" applyFill="1" applyBorder="1" applyAlignment="1">
      <alignment horizontal="center" vertical="top" wrapText="1"/>
    </xf>
    <xf numFmtId="0" fontId="14" fillId="7"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2" xfId="0" applyFont="1" applyBorder="1" applyAlignment="1">
      <alignment horizontal="center" vertical="center"/>
    </xf>
    <xf numFmtId="0" fontId="33" fillId="0" borderId="8" xfId="0" applyFont="1" applyBorder="1" applyAlignment="1">
      <alignment horizontal="center" vertical="center" wrapText="1"/>
    </xf>
    <xf numFmtId="0" fontId="12" fillId="2" borderId="2" xfId="0" applyFont="1" applyFill="1" applyBorder="1" applyAlignment="1">
      <alignment horizontal="center" vertical="top" wrapText="1"/>
    </xf>
    <xf numFmtId="0" fontId="12" fillId="2" borderId="4" xfId="0" applyFont="1" applyFill="1" applyBorder="1" applyAlignment="1">
      <alignment horizontal="center" vertical="top" wrapText="1"/>
    </xf>
    <xf numFmtId="0" fontId="11" fillId="6" borderId="0" xfId="0" applyFont="1" applyFill="1" applyAlignment="1">
      <alignment wrapText="1"/>
    </xf>
    <xf numFmtId="2" fontId="25" fillId="0" borderId="0" xfId="0" applyNumberFormat="1" applyFont="1" applyAlignment="1">
      <alignment horizontal="center" vertical="center"/>
    </xf>
    <xf numFmtId="0" fontId="28" fillId="4" borderId="25" xfId="0" applyFont="1" applyFill="1" applyBorder="1" applyAlignment="1">
      <alignment horizontal="center" vertical="center" wrapText="1"/>
    </xf>
    <xf numFmtId="2" fontId="25" fillId="4" borderId="12" xfId="0" applyNumberFormat="1" applyFont="1" applyFill="1" applyBorder="1" applyAlignment="1">
      <alignment horizontal="center" vertical="center"/>
    </xf>
    <xf numFmtId="0" fontId="14" fillId="3" borderId="2" xfId="0" applyFont="1" applyFill="1" applyBorder="1" applyAlignment="1">
      <alignment vertical="center" wrapText="1"/>
    </xf>
    <xf numFmtId="0" fontId="14" fillId="4" borderId="2" xfId="0" applyFont="1" applyFill="1" applyBorder="1" applyAlignment="1">
      <alignment vertical="center" wrapText="1"/>
    </xf>
    <xf numFmtId="0" fontId="12" fillId="2" borderId="7" xfId="0" applyFont="1" applyFill="1" applyBorder="1" applyAlignment="1">
      <alignment horizontal="left" vertical="top" wrapText="1"/>
    </xf>
    <xf numFmtId="2" fontId="11" fillId="0" borderId="2" xfId="0" applyNumberFormat="1" applyFont="1" applyBorder="1" applyAlignment="1" applyProtection="1">
      <alignment horizontal="center" vertical="center" wrapText="1"/>
      <protection locked="0"/>
    </xf>
    <xf numFmtId="0" fontId="11" fillId="2" borderId="0" xfId="0" applyFont="1" applyFill="1" applyAlignment="1">
      <alignment vertical="top"/>
    </xf>
    <xf numFmtId="0" fontId="33" fillId="0" borderId="2" xfId="0" applyFont="1" applyBorder="1" applyAlignment="1" applyProtection="1">
      <alignment horizontal="center" vertical="center"/>
      <protection locked="0"/>
    </xf>
    <xf numFmtId="0" fontId="11" fillId="0" borderId="0" xfId="0" applyFont="1" applyAlignment="1">
      <alignment vertical="top"/>
    </xf>
    <xf numFmtId="0" fontId="12" fillId="2" borderId="0" xfId="0" applyFont="1" applyFill="1" applyAlignment="1">
      <alignment vertical="top"/>
    </xf>
    <xf numFmtId="0" fontId="16" fillId="0" borderId="2" xfId="0" applyFont="1" applyBorder="1" applyAlignment="1">
      <alignment horizontal="center" vertical="center"/>
    </xf>
    <xf numFmtId="0" fontId="12" fillId="0" borderId="0" xfId="0" applyFont="1" applyAlignment="1">
      <alignment vertical="top"/>
    </xf>
    <xf numFmtId="0" fontId="11" fillId="3" borderId="2" xfId="0" applyFont="1" applyFill="1" applyBorder="1" applyAlignment="1">
      <alignment horizontal="center" vertical="top" textRotation="90"/>
    </xf>
    <xf numFmtId="0" fontId="16" fillId="3" borderId="2" xfId="0" applyFont="1" applyFill="1" applyBorder="1" applyAlignment="1">
      <alignment horizontal="center" vertical="top" wrapText="1"/>
    </xf>
    <xf numFmtId="0" fontId="11" fillId="3" borderId="2" xfId="0" applyFont="1" applyFill="1" applyBorder="1" applyAlignment="1" applyProtection="1">
      <alignment horizontal="center" vertical="center"/>
      <protection locked="0"/>
    </xf>
    <xf numFmtId="0" fontId="11" fillId="3" borderId="2" xfId="0" applyFont="1" applyFill="1" applyBorder="1" applyAlignment="1">
      <alignment horizontal="center" vertical="center"/>
    </xf>
    <xf numFmtId="2" fontId="19" fillId="3" borderId="2" xfId="0" applyNumberFormat="1" applyFont="1" applyFill="1" applyBorder="1" applyAlignment="1" applyProtection="1">
      <alignment horizontal="center" vertical="center" wrapText="1"/>
      <protection locked="0"/>
    </xf>
    <xf numFmtId="0" fontId="11" fillId="3" borderId="4" xfId="0" applyFont="1" applyFill="1" applyBorder="1" applyAlignment="1">
      <alignment vertical="top" textRotation="90"/>
    </xf>
    <xf numFmtId="0" fontId="11" fillId="2" borderId="0" xfId="0" applyFont="1" applyFill="1" applyAlignment="1">
      <alignment vertical="top" textRotation="90"/>
    </xf>
    <xf numFmtId="0" fontId="16" fillId="2" borderId="0" xfId="0" applyFont="1" applyFill="1" applyAlignment="1">
      <alignment horizontal="center" vertical="top" wrapText="1"/>
    </xf>
    <xf numFmtId="0" fontId="38" fillId="3" borderId="2" xfId="0" applyFont="1" applyFill="1" applyBorder="1" applyAlignment="1">
      <alignment horizontal="center" vertical="center" wrapText="1"/>
    </xf>
    <xf numFmtId="0" fontId="11" fillId="3" borderId="2" xfId="0" applyFont="1" applyFill="1" applyBorder="1" applyAlignment="1">
      <alignment horizontal="left" vertical="top" wrapText="1"/>
    </xf>
    <xf numFmtId="0" fontId="13" fillId="2" borderId="0" xfId="0" applyFont="1" applyFill="1" applyAlignment="1">
      <alignment vertical="center" wrapText="1"/>
    </xf>
    <xf numFmtId="0" fontId="34" fillId="2" borderId="0" xfId="0" applyFont="1" applyFill="1" applyAlignment="1">
      <alignment vertical="center" wrapText="1"/>
    </xf>
    <xf numFmtId="0" fontId="35"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horizontal="center" vertical="center" wrapText="1"/>
    </xf>
    <xf numFmtId="0" fontId="12" fillId="2" borderId="2"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0" xfId="0" applyFont="1" applyFill="1" applyAlignment="1" applyProtection="1">
      <alignment vertical="center"/>
      <protection locked="0"/>
    </xf>
    <xf numFmtId="0" fontId="11" fillId="2" borderId="0" xfId="0" applyFont="1" applyFill="1" applyAlignment="1">
      <alignment vertical="center"/>
    </xf>
    <xf numFmtId="0" fontId="11" fillId="2" borderId="0" xfId="0" applyFont="1" applyFill="1" applyAlignment="1" applyProtection="1">
      <alignment vertical="center" wrapText="1"/>
      <protection locked="0"/>
    </xf>
    <xf numFmtId="2" fontId="42" fillId="0" borderId="11" xfId="0" applyNumberFormat="1" applyFont="1" applyBorder="1" applyAlignment="1">
      <alignment horizontal="center" vertical="center" wrapText="1"/>
    </xf>
    <xf numFmtId="0" fontId="19" fillId="0" borderId="0" xfId="0" applyFont="1" applyAlignment="1">
      <alignment vertical="center" wrapText="1"/>
    </xf>
    <xf numFmtId="0" fontId="11" fillId="2" borderId="0" xfId="0" applyFont="1" applyFill="1" applyAlignment="1">
      <alignment vertical="center" wrapText="1"/>
    </xf>
    <xf numFmtId="2" fontId="42" fillId="4" borderId="11" xfId="0" applyNumberFormat="1" applyFont="1" applyFill="1" applyBorder="1" applyAlignment="1">
      <alignment horizontal="center" vertical="center" wrapText="1"/>
    </xf>
    <xf numFmtId="0" fontId="7" fillId="0" borderId="0" xfId="0" applyFont="1" applyAlignment="1">
      <alignment horizontal="center" vertical="center"/>
    </xf>
    <xf numFmtId="0" fontId="0" fillId="0" borderId="0" xfId="0" applyAlignment="1">
      <alignment vertical="center" wrapText="1"/>
    </xf>
    <xf numFmtId="0" fontId="36" fillId="2" borderId="0" xfId="0" applyFont="1" applyFill="1" applyAlignment="1">
      <alignment vertical="center" wrapText="1"/>
    </xf>
    <xf numFmtId="0" fontId="4" fillId="0" borderId="0" xfId="0" applyFont="1" applyAlignment="1">
      <alignment vertical="center" wrapText="1"/>
    </xf>
    <xf numFmtId="0" fontId="0" fillId="2" borderId="0" xfId="0" applyFill="1" applyAlignment="1">
      <alignment wrapText="1"/>
    </xf>
    <xf numFmtId="2" fontId="12" fillId="0" borderId="7" xfId="0" applyNumberFormat="1" applyFont="1" applyBorder="1" applyAlignment="1">
      <alignment horizontal="center" vertical="center" wrapText="1"/>
    </xf>
    <xf numFmtId="2" fontId="14" fillId="3" borderId="7"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2" fillId="2" borderId="2"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0" fontId="11" fillId="6" borderId="2" xfId="0" applyFont="1" applyFill="1" applyBorder="1" applyAlignment="1">
      <alignment wrapText="1"/>
    </xf>
    <xf numFmtId="2" fontId="11" fillId="2" borderId="2" xfId="0" applyNumberFormat="1" applyFont="1" applyFill="1" applyBorder="1" applyAlignment="1" applyProtection="1">
      <alignment horizontal="center" vertical="center" wrapText="1"/>
      <protection locked="0"/>
    </xf>
    <xf numFmtId="2" fontId="19" fillId="8" borderId="2" xfId="0" applyNumberFormat="1" applyFont="1" applyFill="1" applyBorder="1" applyAlignment="1" applyProtection="1">
      <alignment horizontal="center" vertical="center" wrapText="1"/>
      <protection locked="0"/>
    </xf>
    <xf numFmtId="0" fontId="11" fillId="8" borderId="2" xfId="0" applyFont="1" applyFill="1" applyBorder="1" applyAlignment="1">
      <alignment horizontal="center" vertical="center"/>
    </xf>
    <xf numFmtId="2" fontId="29" fillId="2" borderId="12" xfId="0" applyNumberFormat="1" applyFont="1" applyFill="1" applyBorder="1" applyAlignment="1">
      <alignment horizontal="center" vertical="center"/>
    </xf>
    <xf numFmtId="2" fontId="30" fillId="2" borderId="12" xfId="0" applyNumberFormat="1" applyFont="1" applyFill="1" applyBorder="1" applyAlignment="1">
      <alignment horizontal="center" vertical="center"/>
    </xf>
    <xf numFmtId="9" fontId="31" fillId="2" borderId="12" xfId="0" applyNumberFormat="1" applyFont="1" applyFill="1" applyBorder="1" applyAlignment="1">
      <alignment horizontal="center" vertical="center"/>
    </xf>
    <xf numFmtId="2" fontId="32" fillId="2" borderId="12" xfId="0" applyNumberFormat="1" applyFont="1" applyFill="1" applyBorder="1" applyAlignment="1">
      <alignment horizontal="center" vertical="center"/>
    </xf>
    <xf numFmtId="9" fontId="31" fillId="2" borderId="14" xfId="0" applyNumberFormat="1" applyFont="1" applyFill="1" applyBorder="1" applyAlignment="1">
      <alignment horizontal="center" vertical="center"/>
    </xf>
    <xf numFmtId="0" fontId="16" fillId="4"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4" fillId="7" borderId="2" xfId="0" applyFont="1" applyFill="1" applyBorder="1" applyAlignment="1">
      <alignment vertical="center" wrapText="1"/>
    </xf>
    <xf numFmtId="2" fontId="14" fillId="2" borderId="10" xfId="0" applyNumberFormat="1" applyFont="1" applyFill="1" applyBorder="1" applyAlignment="1">
      <alignment horizontal="center" vertical="center" wrapText="1"/>
    </xf>
    <xf numFmtId="2" fontId="15" fillId="2" borderId="11" xfId="0" applyNumberFormat="1" applyFont="1" applyFill="1" applyBorder="1" applyAlignment="1">
      <alignment horizontal="center" vertical="top" wrapText="1"/>
    </xf>
    <xf numFmtId="0" fontId="11" fillId="7" borderId="2"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11" fillId="7" borderId="3" xfId="0" applyFont="1" applyFill="1" applyBorder="1" applyAlignment="1" applyProtection="1">
      <alignment horizontal="left" vertical="top" wrapText="1"/>
      <protection locked="0"/>
    </xf>
    <xf numFmtId="0" fontId="20" fillId="7" borderId="2" xfId="0" applyFont="1" applyFill="1" applyBorder="1" applyAlignment="1" applyProtection="1">
      <alignment horizontal="left" vertical="top" wrapText="1"/>
      <protection locked="0"/>
    </xf>
    <xf numFmtId="0" fontId="11" fillId="7" borderId="2" xfId="0" applyFont="1" applyFill="1" applyBorder="1" applyAlignment="1">
      <alignment horizontal="left" vertical="top" wrapText="1"/>
    </xf>
    <xf numFmtId="0" fontId="11" fillId="4" borderId="3" xfId="0" applyFont="1" applyFill="1" applyBorder="1" applyAlignment="1" applyProtection="1">
      <alignment horizontal="left" vertical="top" wrapText="1"/>
      <protection locked="0"/>
    </xf>
    <xf numFmtId="0" fontId="11" fillId="6" borderId="2" xfId="0" applyFont="1" applyFill="1" applyBorder="1" applyAlignment="1">
      <alignment horizontal="left" vertical="top" wrapText="1"/>
    </xf>
    <xf numFmtId="0" fontId="20" fillId="4" borderId="2" xfId="0" applyFont="1" applyFill="1" applyBorder="1" applyAlignment="1" applyProtection="1">
      <alignment horizontal="left" vertical="top" wrapText="1"/>
      <protection locked="0"/>
    </xf>
    <xf numFmtId="0" fontId="11" fillId="4" borderId="2" xfId="0" applyFont="1" applyFill="1" applyBorder="1" applyAlignment="1">
      <alignment horizontal="left" vertical="top" wrapText="1"/>
    </xf>
    <xf numFmtId="0" fontId="11" fillId="6" borderId="2" xfId="0" applyFont="1" applyFill="1" applyBorder="1" applyAlignment="1" applyProtection="1">
      <alignment horizontal="left" vertical="top" wrapText="1"/>
      <protection locked="0"/>
    </xf>
    <xf numFmtId="0" fontId="14" fillId="3" borderId="4" xfId="0" applyFont="1" applyFill="1" applyBorder="1" applyAlignment="1">
      <alignment horizontal="left" vertical="top" wrapText="1"/>
    </xf>
    <xf numFmtId="0" fontId="11" fillId="3" borderId="2" xfId="0" applyFont="1" applyFill="1" applyBorder="1" applyAlignment="1">
      <alignment horizontal="left" vertical="top"/>
    </xf>
    <xf numFmtId="0" fontId="11" fillId="8" borderId="2" xfId="0" applyFont="1" applyFill="1" applyBorder="1" applyAlignment="1">
      <alignment horizontal="left" vertical="top"/>
    </xf>
    <xf numFmtId="0" fontId="36" fillId="2" borderId="0" xfId="0" applyFont="1" applyFill="1" applyAlignment="1" applyProtection="1">
      <alignment horizontal="center" vertical="center" wrapText="1"/>
      <protection locked="0"/>
    </xf>
    <xf numFmtId="0" fontId="11" fillId="7" borderId="2"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4" fillId="7" borderId="2" xfId="0" applyFont="1" applyFill="1" applyBorder="1" applyAlignment="1" applyProtection="1">
      <alignment horizontal="left" vertical="top" wrapText="1"/>
      <protection locked="0"/>
    </xf>
    <xf numFmtId="0" fontId="11" fillId="7" borderId="2" xfId="0" applyFont="1" applyFill="1" applyBorder="1" applyAlignment="1" applyProtection="1">
      <alignment horizontal="left" vertical="top"/>
      <protection locked="0"/>
    </xf>
    <xf numFmtId="0" fontId="12" fillId="7" borderId="2" xfId="0" applyFont="1" applyFill="1" applyBorder="1" applyAlignment="1" applyProtection="1">
      <alignment horizontal="left" vertical="top"/>
      <protection locked="0"/>
    </xf>
    <xf numFmtId="0" fontId="14" fillId="4" borderId="2"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protection locked="0"/>
    </xf>
    <xf numFmtId="0" fontId="12" fillId="4" borderId="2" xfId="0" applyFont="1" applyFill="1" applyBorder="1" applyAlignment="1" applyProtection="1">
      <alignment horizontal="left" vertical="top"/>
      <protection locked="0"/>
    </xf>
    <xf numFmtId="0" fontId="12" fillId="7" borderId="4" xfId="0" applyFont="1" applyFill="1" applyBorder="1" applyAlignment="1" applyProtection="1">
      <alignment horizontal="left" vertical="top" wrapText="1"/>
      <protection locked="0"/>
    </xf>
    <xf numFmtId="0" fontId="12" fillId="7" borderId="2" xfId="0" applyFont="1" applyFill="1" applyBorder="1" applyAlignment="1" applyProtection="1">
      <alignment horizontal="left" vertical="top" wrapText="1"/>
      <protection locked="0"/>
    </xf>
    <xf numFmtId="0" fontId="12" fillId="4" borderId="2" xfId="0" applyFont="1" applyFill="1" applyBorder="1" applyAlignment="1" applyProtection="1">
      <alignment horizontal="left" vertical="top" wrapText="1"/>
      <protection locked="0"/>
    </xf>
    <xf numFmtId="0" fontId="12" fillId="2" borderId="0" xfId="0" applyFont="1" applyFill="1" applyAlignment="1">
      <alignment wrapText="1"/>
    </xf>
    <xf numFmtId="0" fontId="12" fillId="2" borderId="0" xfId="0" applyFont="1" applyFill="1" applyAlignment="1">
      <alignment horizontal="center" wrapText="1"/>
    </xf>
    <xf numFmtId="0" fontId="12" fillId="2" borderId="0" xfId="0" applyFont="1" applyFill="1" applyAlignment="1">
      <alignment vertical="center" wrapText="1"/>
    </xf>
    <xf numFmtId="0" fontId="14" fillId="2" borderId="0" xfId="0" applyFont="1" applyFill="1" applyAlignment="1">
      <alignment horizontal="center" vertical="top" wrapText="1"/>
    </xf>
    <xf numFmtId="0" fontId="12" fillId="2" borderId="0" xfId="0" applyFont="1" applyFill="1" applyAlignment="1">
      <alignment horizontal="center" vertical="top" wrapText="1"/>
    </xf>
    <xf numFmtId="0" fontId="41" fillId="2" borderId="0" xfId="0" applyFont="1" applyFill="1" applyAlignment="1">
      <alignment wrapText="1"/>
    </xf>
    <xf numFmtId="0" fontId="42" fillId="2" borderId="0" xfId="0" applyFont="1" applyFill="1" applyAlignment="1">
      <alignment horizontal="center" vertical="center" wrapText="1"/>
    </xf>
    <xf numFmtId="0" fontId="44" fillId="2" borderId="0" xfId="0" applyFont="1" applyFill="1" applyAlignment="1">
      <alignment wrapText="1"/>
    </xf>
    <xf numFmtId="0" fontId="45" fillId="2" borderId="0" xfId="0" applyFont="1" applyFill="1" applyAlignment="1">
      <alignment vertical="top" wrapText="1"/>
    </xf>
    <xf numFmtId="0" fontId="46" fillId="2" borderId="0" xfId="0" applyFont="1" applyFill="1" applyAlignment="1">
      <alignment horizontal="center" vertical="top" wrapText="1"/>
    </xf>
    <xf numFmtId="0" fontId="11" fillId="0" borderId="2" xfId="0" applyFont="1" applyBorder="1" applyAlignment="1">
      <alignment horizontal="center" vertical="top" wrapText="1"/>
    </xf>
    <xf numFmtId="0" fontId="11" fillId="0" borderId="0" xfId="0" applyFont="1" applyAlignment="1">
      <alignment horizontal="center" wrapText="1"/>
    </xf>
    <xf numFmtId="0" fontId="14" fillId="3" borderId="2" xfId="0" applyFont="1" applyFill="1" applyBorder="1" applyAlignment="1">
      <alignment horizontal="center" vertical="top" wrapText="1"/>
    </xf>
    <xf numFmtId="0" fontId="14" fillId="3" borderId="2" xfId="0" applyFont="1" applyFill="1" applyBorder="1" applyAlignment="1">
      <alignment horizontal="left" vertical="top" wrapText="1"/>
    </xf>
    <xf numFmtId="0" fontId="14" fillId="6" borderId="2" xfId="0" applyFont="1" applyFill="1" applyBorder="1" applyAlignment="1">
      <alignment horizontal="center" vertical="center" wrapText="1"/>
    </xf>
    <xf numFmtId="2" fontId="14" fillId="6" borderId="2" xfId="0" applyNumberFormat="1" applyFont="1" applyFill="1" applyBorder="1" applyAlignment="1">
      <alignment horizontal="center" vertical="center" wrapText="1"/>
    </xf>
    <xf numFmtId="0" fontId="11" fillId="3" borderId="2" xfId="0" applyFont="1" applyFill="1" applyBorder="1" applyAlignment="1">
      <alignment horizontal="center" vertical="top" wrapText="1"/>
    </xf>
    <xf numFmtId="0" fontId="11" fillId="6" borderId="2" xfId="0" applyFont="1" applyFill="1" applyBorder="1" applyAlignment="1">
      <alignment horizontal="center" vertical="center" wrapText="1"/>
    </xf>
    <xf numFmtId="2" fontId="19" fillId="6" borderId="2" xfId="0" applyNumberFormat="1" applyFont="1" applyFill="1" applyBorder="1" applyAlignment="1">
      <alignment horizontal="center" vertical="center" wrapText="1"/>
    </xf>
    <xf numFmtId="0" fontId="14" fillId="7" borderId="2" xfId="0" applyFont="1" applyFill="1" applyBorder="1" applyAlignment="1">
      <alignment horizontal="left" vertical="top" wrapText="1"/>
    </xf>
    <xf numFmtId="0" fontId="12" fillId="6" borderId="2" xfId="0" applyFont="1" applyFill="1" applyBorder="1" applyAlignment="1">
      <alignment horizontal="center" vertical="center" wrapText="1"/>
    </xf>
    <xf numFmtId="0" fontId="11" fillId="0" borderId="2" xfId="0" applyFont="1" applyBorder="1" applyAlignment="1">
      <alignment horizontal="center" vertical="top"/>
    </xf>
    <xf numFmtId="2" fontId="19" fillId="3" borderId="2" xfId="0" applyNumberFormat="1" applyFont="1" applyFill="1" applyBorder="1" applyAlignment="1">
      <alignment horizontal="center" wrapText="1"/>
    </xf>
    <xf numFmtId="0" fontId="11" fillId="3" borderId="2" xfId="0" applyFont="1" applyFill="1" applyBorder="1" applyAlignment="1">
      <alignment horizontal="center" wrapText="1"/>
    </xf>
    <xf numFmtId="0" fontId="11" fillId="6" borderId="0" xfId="0" applyFont="1" applyFill="1" applyAlignment="1">
      <alignment horizontal="center" wrapText="1"/>
    </xf>
    <xf numFmtId="2" fontId="19" fillId="6" borderId="2" xfId="0" applyNumberFormat="1" applyFont="1" applyFill="1" applyBorder="1" applyAlignment="1">
      <alignment horizontal="center" wrapText="1"/>
    </xf>
    <xf numFmtId="0" fontId="11" fillId="6" borderId="2" xfId="0" applyFont="1" applyFill="1" applyBorder="1" applyAlignment="1">
      <alignment horizontal="center" wrapText="1"/>
    </xf>
    <xf numFmtId="0" fontId="11" fillId="2" borderId="0" xfId="0" applyFont="1" applyFill="1" applyAlignment="1">
      <alignment horizontal="center" vertical="center" textRotation="90" wrapText="1"/>
    </xf>
    <xf numFmtId="0" fontId="19" fillId="2" borderId="0" xfId="0" applyFont="1" applyFill="1" applyAlignment="1">
      <alignment wrapText="1"/>
    </xf>
    <xf numFmtId="2" fontId="19" fillId="2" borderId="0" xfId="0" applyNumberFormat="1" applyFont="1" applyFill="1" applyAlignment="1">
      <alignment horizontal="center" vertical="center" wrapText="1"/>
    </xf>
    <xf numFmtId="0" fontId="39" fillId="0" borderId="0" xfId="0" applyFont="1" applyAlignment="1">
      <alignment horizontal="center" vertical="center" wrapText="1"/>
    </xf>
    <xf numFmtId="0" fontId="19" fillId="3" borderId="0" xfId="0" applyFont="1" applyFill="1" applyAlignment="1">
      <alignment horizontal="center" wrapText="1"/>
    </xf>
    <xf numFmtId="2" fontId="14" fillId="0" borderId="10" xfId="0" applyNumberFormat="1" applyFont="1" applyBorder="1" applyAlignment="1">
      <alignment horizontal="center" vertical="top" wrapText="1"/>
    </xf>
    <xf numFmtId="2" fontId="42" fillId="0" borderId="11" xfId="0" applyNumberFormat="1" applyFont="1" applyBorder="1" applyAlignment="1">
      <alignment horizontal="center" vertical="top" wrapText="1"/>
    </xf>
    <xf numFmtId="2" fontId="14" fillId="2" borderId="10" xfId="0" applyNumberFormat="1" applyFont="1" applyFill="1" applyBorder="1" applyAlignment="1">
      <alignment horizontal="center" vertical="top" wrapText="1"/>
    </xf>
    <xf numFmtId="2" fontId="42" fillId="2" borderId="11" xfId="0" applyNumberFormat="1" applyFont="1" applyFill="1" applyBorder="1" applyAlignment="1">
      <alignment horizontal="center" vertical="top" wrapText="1"/>
    </xf>
    <xf numFmtId="0" fontId="14" fillId="6" borderId="2" xfId="0" applyFont="1" applyFill="1" applyBorder="1" applyAlignment="1" applyProtection="1">
      <alignment horizontal="left" vertical="top" wrapText="1"/>
      <protection locked="0"/>
    </xf>
    <xf numFmtId="0" fontId="33" fillId="9" borderId="2" xfId="0" applyFont="1" applyFill="1" applyBorder="1" applyAlignment="1" applyProtection="1">
      <alignment horizontal="center" vertical="top" wrapText="1"/>
      <protection locked="0"/>
    </xf>
    <xf numFmtId="0" fontId="33" fillId="9" borderId="5" xfId="0" applyFont="1" applyFill="1" applyBorder="1" applyAlignment="1" applyProtection="1">
      <alignment horizontal="center" vertical="center" wrapText="1"/>
      <protection locked="0"/>
    </xf>
    <xf numFmtId="0" fontId="33" fillId="9" borderId="2" xfId="0" applyFont="1" applyFill="1" applyBorder="1" applyAlignment="1" applyProtection="1">
      <alignment horizontal="center" vertical="center" wrapText="1"/>
      <protection locked="0"/>
    </xf>
    <xf numFmtId="0" fontId="33" fillId="9" borderId="2" xfId="0" applyFont="1" applyFill="1" applyBorder="1" applyAlignment="1" applyProtection="1">
      <alignment horizontal="center" wrapText="1"/>
      <protection locked="0"/>
    </xf>
    <xf numFmtId="0" fontId="27" fillId="9" borderId="2" xfId="0" applyFont="1" applyFill="1" applyBorder="1" applyAlignment="1" applyProtection="1">
      <alignment horizontal="center"/>
      <protection locked="0"/>
    </xf>
    <xf numFmtId="0" fontId="14"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1" fillId="3" borderId="3" xfId="0" applyFont="1" applyFill="1" applyBorder="1" applyAlignment="1">
      <alignment horizontal="center" vertical="top" wrapText="1"/>
    </xf>
    <xf numFmtId="0" fontId="19" fillId="2" borderId="6" xfId="0" applyFont="1" applyFill="1" applyBorder="1" applyAlignment="1">
      <alignment horizontal="center" vertical="center" wrapText="1" shrinkToFit="1"/>
    </xf>
    <xf numFmtId="0" fontId="19" fillId="2" borderId="2" xfId="0" applyFont="1" applyFill="1" applyBorder="1" applyAlignment="1">
      <alignment horizontal="right" vertical="top"/>
    </xf>
    <xf numFmtId="0" fontId="19" fillId="2" borderId="2" xfId="0" applyFont="1" applyFill="1" applyBorder="1" applyAlignment="1">
      <alignment vertical="top"/>
    </xf>
    <xf numFmtId="2" fontId="1" fillId="2" borderId="2" xfId="0" applyNumberFormat="1" applyFont="1" applyFill="1" applyBorder="1" applyAlignment="1">
      <alignment horizontal="center" vertical="center"/>
    </xf>
    <xf numFmtId="0" fontId="14" fillId="2" borderId="2" xfId="0" applyFont="1" applyFill="1" applyBorder="1" applyAlignment="1">
      <alignment horizontal="right" vertical="top"/>
    </xf>
    <xf numFmtId="0" fontId="14" fillId="0" borderId="2" xfId="0" applyFont="1" applyBorder="1" applyAlignment="1">
      <alignment vertical="top"/>
    </xf>
    <xf numFmtId="0" fontId="11" fillId="2" borderId="0" xfId="0" applyFont="1" applyFill="1" applyAlignment="1" applyProtection="1">
      <alignment horizontal="left" vertical="center"/>
      <protection locked="0"/>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left" vertical="center" wrapText="1"/>
    </xf>
    <xf numFmtId="0" fontId="11" fillId="9" borderId="2" xfId="0" applyFont="1" applyFill="1" applyBorder="1" applyAlignment="1" applyProtection="1">
      <alignment horizontal="left" vertical="center" wrapText="1"/>
      <protection locked="0"/>
    </xf>
    <xf numFmtId="0" fontId="19" fillId="2" borderId="0" xfId="0" applyFont="1" applyFill="1" applyAlignment="1">
      <alignment horizontal="left" vertical="center"/>
    </xf>
    <xf numFmtId="0" fontId="11" fillId="2" borderId="0" xfId="0" applyFont="1" applyFill="1" applyAlignment="1">
      <alignment horizontal="right" vertical="center" wrapText="1"/>
    </xf>
    <xf numFmtId="0" fontId="11" fillId="9" borderId="2" xfId="0" applyFont="1" applyFill="1" applyBorder="1" applyAlignment="1" applyProtection="1">
      <alignment horizontal="left" vertical="center"/>
      <protection locked="0"/>
    </xf>
    <xf numFmtId="0" fontId="19" fillId="3" borderId="0" xfId="0" applyFont="1" applyFill="1" applyAlignment="1">
      <alignment horizontal="left" vertical="center"/>
    </xf>
    <xf numFmtId="0" fontId="19" fillId="3" borderId="0" xfId="0" applyFont="1" applyFill="1" applyAlignment="1">
      <alignment vertical="center"/>
    </xf>
    <xf numFmtId="0" fontId="11" fillId="3" borderId="0" xfId="0" applyFont="1" applyFill="1" applyAlignment="1" applyProtection="1">
      <alignment horizontal="left" vertical="center"/>
      <protection locked="0"/>
    </xf>
    <xf numFmtId="0" fontId="11" fillId="3" borderId="0" xfId="0" applyFont="1" applyFill="1" applyAlignment="1">
      <alignment horizontal="left" vertical="center"/>
    </xf>
    <xf numFmtId="0" fontId="11" fillId="0" borderId="0" xfId="0" applyFont="1" applyAlignment="1" applyProtection="1">
      <alignment horizontal="left" vertical="center"/>
      <protection locked="0"/>
    </xf>
    <xf numFmtId="0" fontId="11" fillId="0" borderId="0" xfId="0" applyFont="1" applyAlignment="1">
      <alignment horizontal="left" vertical="center"/>
    </xf>
    <xf numFmtId="0" fontId="4" fillId="2" borderId="0" xfId="0" applyFont="1" applyFill="1" applyAlignment="1">
      <alignment vertical="center" wrapText="1"/>
    </xf>
    <xf numFmtId="9" fontId="26" fillId="9" borderId="2" xfId="0" applyNumberFormat="1" applyFont="1" applyFill="1" applyBorder="1" applyAlignment="1">
      <alignment horizontal="center" vertical="center" wrapText="1"/>
    </xf>
    <xf numFmtId="9" fontId="47" fillId="9" borderId="12" xfId="0" applyNumberFormat="1" applyFont="1" applyFill="1" applyBorder="1" applyAlignment="1">
      <alignment horizontal="center" vertical="center" wrapText="1"/>
    </xf>
    <xf numFmtId="9" fontId="25" fillId="9" borderId="2" xfId="0" applyNumberFormat="1" applyFont="1" applyFill="1" applyBorder="1" applyAlignment="1">
      <alignment horizontal="center" vertical="center" wrapText="1"/>
    </xf>
    <xf numFmtId="0" fontId="40"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52" fillId="3" borderId="2"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12" fillId="8" borderId="2" xfId="0" applyFont="1" applyFill="1" applyBorder="1" applyAlignment="1" applyProtection="1">
      <alignment horizontal="center" wrapText="1"/>
      <protection locked="0"/>
    </xf>
    <xf numFmtId="2" fontId="11" fillId="8" borderId="2" xfId="0" applyNumberFormat="1" applyFont="1" applyFill="1" applyBorder="1" applyAlignment="1">
      <alignment horizontal="center" vertical="center" wrapText="1"/>
    </xf>
    <xf numFmtId="0" fontId="20" fillId="8" borderId="2" xfId="0" applyFont="1" applyFill="1" applyBorder="1" applyAlignment="1" applyProtection="1">
      <alignment horizontal="left" vertical="top" wrapText="1"/>
      <protection locked="0"/>
    </xf>
    <xf numFmtId="2" fontId="12" fillId="8" borderId="2" xfId="0" applyNumberFormat="1" applyFont="1" applyFill="1" applyBorder="1" applyAlignment="1">
      <alignment horizontal="center" vertical="center" wrapText="1"/>
    </xf>
    <xf numFmtId="0" fontId="20" fillId="8" borderId="0" xfId="0" applyFont="1" applyFill="1" applyAlignment="1">
      <alignment wrapText="1"/>
    </xf>
    <xf numFmtId="0" fontId="11" fillId="0" borderId="2" xfId="0" applyFont="1" applyBorder="1" applyAlignment="1" applyProtection="1">
      <alignment horizontal="center" wrapText="1"/>
      <protection locked="0"/>
    </xf>
    <xf numFmtId="0" fontId="17"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1" fillId="0" borderId="0" xfId="0" applyFont="1" applyFill="1" applyAlignment="1">
      <alignment horizontal="lef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vertical="top" wrapText="1"/>
    </xf>
    <xf numFmtId="0" fontId="11" fillId="0" borderId="7"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8" borderId="2" xfId="0" applyFont="1" applyFill="1" applyBorder="1" applyAlignment="1" applyProtection="1">
      <alignment horizontal="center" vertical="center" wrapText="1"/>
      <protection locked="0"/>
    </xf>
    <xf numFmtId="0" fontId="12" fillId="8" borderId="2" xfId="0" applyFont="1" applyFill="1" applyBorder="1" applyAlignment="1" applyProtection="1">
      <alignment horizontal="left" vertical="top" wrapText="1"/>
      <protection locked="0"/>
    </xf>
    <xf numFmtId="0" fontId="11" fillId="9" borderId="7" xfId="0" applyFont="1" applyFill="1" applyBorder="1" applyAlignment="1" applyProtection="1">
      <alignment horizontal="left" vertical="center" wrapText="1"/>
      <protection locked="0"/>
    </xf>
    <xf numFmtId="0" fontId="11" fillId="9" borderId="8" xfId="0" applyFont="1" applyFill="1" applyBorder="1" applyAlignment="1" applyProtection="1">
      <alignment horizontal="left" vertical="center" wrapText="1"/>
      <protection locked="0"/>
    </xf>
    <xf numFmtId="0" fontId="11" fillId="9" borderId="4" xfId="0" applyFont="1" applyFill="1" applyBorder="1" applyAlignment="1" applyProtection="1">
      <alignment horizontal="left" vertical="center" wrapText="1"/>
      <protection locked="0"/>
    </xf>
    <xf numFmtId="0" fontId="11" fillId="2" borderId="26" xfId="0" applyFont="1" applyFill="1" applyBorder="1" applyAlignment="1">
      <alignment horizontal="right" vertical="center" wrapText="1"/>
    </xf>
    <xf numFmtId="0" fontId="11" fillId="9" borderId="7" xfId="0" applyFont="1" applyFill="1" applyBorder="1" applyAlignment="1" applyProtection="1">
      <alignment horizontal="left" vertical="center"/>
      <protection locked="0"/>
    </xf>
    <xf numFmtId="0" fontId="11" fillId="9" borderId="8" xfId="0" applyFont="1" applyFill="1" applyBorder="1" applyAlignment="1" applyProtection="1">
      <alignment horizontal="left" vertical="center"/>
      <protection locked="0"/>
    </xf>
    <xf numFmtId="0" fontId="11" fillId="9" borderId="4" xfId="0" applyFont="1" applyFill="1" applyBorder="1" applyAlignment="1" applyProtection="1">
      <alignment horizontal="left" vertical="center"/>
      <protection locked="0"/>
    </xf>
    <xf numFmtId="0" fontId="36" fillId="9" borderId="7"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46" fillId="3" borderId="0" xfId="0" applyFont="1" applyFill="1" applyAlignment="1">
      <alignment vertical="center" wrapText="1"/>
    </xf>
    <xf numFmtId="0" fontId="31" fillId="3" borderId="0" xfId="0" applyFont="1" applyFill="1" applyAlignment="1">
      <alignment wrapText="1"/>
    </xf>
    <xf numFmtId="0" fontId="1" fillId="10" borderId="7" xfId="0" applyFont="1" applyFill="1" applyBorder="1" applyAlignment="1" applyProtection="1">
      <alignment vertical="center"/>
      <protection locked="0"/>
    </xf>
    <xf numFmtId="0" fontId="1" fillId="10" borderId="8" xfId="0" applyFont="1" applyFill="1" applyBorder="1" applyAlignment="1" applyProtection="1">
      <alignment vertical="center"/>
      <protection locked="0"/>
    </xf>
    <xf numFmtId="0" fontId="1" fillId="10" borderId="4" xfId="0" applyFont="1" applyFill="1" applyBorder="1" applyAlignment="1" applyProtection="1">
      <alignment vertical="center"/>
      <protection locked="0"/>
    </xf>
    <xf numFmtId="0" fontId="4" fillId="0" borderId="0" xfId="0" applyFont="1" applyAlignment="1">
      <alignment horizontal="center" vertical="center" wrapText="1"/>
    </xf>
    <xf numFmtId="0" fontId="3" fillId="2" borderId="20" xfId="0" applyFont="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18" fillId="8" borderId="0" xfId="0" applyFont="1" applyFill="1" applyAlignment="1">
      <alignment horizontal="center" vertical="center" wrapText="1"/>
    </xf>
    <xf numFmtId="0" fontId="27" fillId="2" borderId="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5" xfId="0" applyFont="1" applyFill="1" applyBorder="1" applyAlignment="1">
      <alignment horizontal="center" vertical="center"/>
    </xf>
    <xf numFmtId="0" fontId="11" fillId="4" borderId="3"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2" fontId="11" fillId="2" borderId="3"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7" borderId="3"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17" fillId="2" borderId="0" xfId="0" applyFont="1" applyFill="1" applyAlignment="1">
      <alignment horizontal="center" vertical="top" wrapText="1"/>
    </xf>
    <xf numFmtId="0" fontId="17" fillId="2" borderId="0" xfId="0" applyFont="1" applyFill="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1" fillId="4" borderId="3"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2" fontId="11" fillId="0" borderId="3"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2" xfId="0" applyFont="1" applyBorder="1" applyAlignment="1">
      <alignment horizontal="left" vertical="center" wrapText="1"/>
    </xf>
    <xf numFmtId="0" fontId="11" fillId="3"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1" fillId="0" borderId="19" xfId="0" applyFont="1" applyBorder="1" applyAlignment="1">
      <alignment horizontal="left" vertical="top" wrapText="1"/>
    </xf>
    <xf numFmtId="0" fontId="11" fillId="0" borderId="9" xfId="0" applyFont="1" applyBorder="1" applyAlignment="1">
      <alignment horizontal="left" vertical="top" wrapText="1"/>
    </xf>
    <xf numFmtId="0" fontId="11" fillId="0" borderId="20" xfId="0" applyFont="1" applyBorder="1" applyAlignment="1">
      <alignment horizontal="left" vertical="top" wrapText="1"/>
    </xf>
    <xf numFmtId="0" fontId="11" fillId="0" borderId="16" xfId="0" applyFont="1" applyBorder="1" applyAlignment="1">
      <alignment horizontal="left" vertical="top" wrapText="1"/>
    </xf>
    <xf numFmtId="0" fontId="9" fillId="2" borderId="0" xfId="0" applyFont="1" applyFill="1" applyAlignment="1">
      <alignment horizontal="center" vertical="center" wrapText="1"/>
    </xf>
    <xf numFmtId="0" fontId="23" fillId="2" borderId="1" xfId="0" applyFont="1" applyFill="1" applyBorder="1" applyAlignment="1">
      <alignment horizontal="left" vertical="center" wrapText="1"/>
    </xf>
    <xf numFmtId="0" fontId="18"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22" fillId="2" borderId="0" xfId="0" applyFont="1" applyFill="1" applyAlignment="1">
      <alignment horizontal="center" vertical="center" wrapText="1"/>
    </xf>
    <xf numFmtId="0" fontId="19" fillId="3" borderId="0" xfId="0" applyFont="1" applyFill="1" applyAlignment="1">
      <alignment horizontal="center" wrapText="1"/>
    </xf>
    <xf numFmtId="0" fontId="12" fillId="0" borderId="17" xfId="0" applyFont="1" applyBorder="1" applyAlignment="1">
      <alignment horizontal="left" vertical="center" wrapText="1"/>
    </xf>
    <xf numFmtId="0" fontId="12" fillId="0" borderId="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6" xfId="0" applyFont="1" applyBorder="1" applyAlignment="1">
      <alignment horizontal="left" vertical="center" wrapText="1"/>
    </xf>
    <xf numFmtId="0" fontId="12" fillId="2" borderId="0" xfId="0" applyFont="1" applyFill="1" applyAlignment="1">
      <alignment horizontal="center" vertical="center" wrapText="1"/>
    </xf>
    <xf numFmtId="0" fontId="19" fillId="0" borderId="3" xfId="0" applyFont="1" applyBorder="1" applyAlignment="1">
      <alignment horizontal="center"/>
    </xf>
    <xf numFmtId="0" fontId="19" fillId="0" borderId="5" xfId="0" applyFont="1" applyBorder="1" applyAlignment="1">
      <alignment horizontal="center"/>
    </xf>
    <xf numFmtId="164" fontId="33" fillId="2" borderId="3" xfId="0" applyNumberFormat="1" applyFont="1" applyFill="1" applyBorder="1" applyAlignment="1">
      <alignment horizontal="center" vertical="center" wrapText="1"/>
    </xf>
    <xf numFmtId="164" fontId="33" fillId="2" borderId="6" xfId="0" applyNumberFormat="1" applyFont="1" applyFill="1" applyBorder="1" applyAlignment="1">
      <alignment horizontal="center" vertical="center" wrapText="1"/>
    </xf>
    <xf numFmtId="164" fontId="33" fillId="2" borderId="5"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2" fillId="0" borderId="7" xfId="0" applyFont="1" applyBorder="1" applyAlignment="1">
      <alignment horizontal="left" vertical="top" wrapText="1"/>
    </xf>
    <xf numFmtId="0" fontId="0" fillId="0" borderId="4" xfId="0" applyBorder="1" applyAlignment="1">
      <alignment horizontal="left" vertical="top" wrapText="1"/>
    </xf>
    <xf numFmtId="2" fontId="12" fillId="0" borderId="7" xfId="0" applyNumberFormat="1" applyFont="1" applyBorder="1" applyAlignment="1">
      <alignment horizontal="left" vertical="center" wrapText="1"/>
    </xf>
    <xf numFmtId="2" fontId="12" fillId="0" borderId="4" xfId="0" applyNumberFormat="1" applyFont="1" applyBorder="1" applyAlignment="1">
      <alignment horizontal="left" vertical="center" wrapText="1"/>
    </xf>
    <xf numFmtId="0" fontId="18" fillId="2" borderId="0" xfId="0" applyFont="1" applyFill="1" applyAlignment="1">
      <alignment horizontal="right" vertical="top" wrapText="1"/>
    </xf>
    <xf numFmtId="0" fontId="24" fillId="2" borderId="0" xfId="0" applyFont="1" applyFill="1" applyAlignment="1">
      <alignment horizontal="right" vertical="top" wrapText="1"/>
    </xf>
    <xf numFmtId="0" fontId="37" fillId="3" borderId="2"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4" xfId="0" applyFont="1" applyBorder="1" applyAlignment="1">
      <alignment horizontal="left" vertical="top"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2" fillId="3" borderId="6" xfId="0" applyFont="1" applyFill="1" applyBorder="1" applyAlignment="1">
      <alignment horizontal="center" vertical="center" wrapText="1"/>
    </xf>
    <xf numFmtId="0" fontId="17" fillId="0" borderId="5" xfId="0"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0" fontId="19" fillId="0" borderId="3"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7" fillId="0" borderId="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2" fontId="12" fillId="0" borderId="3" xfId="0" applyNumberFormat="1" applyFont="1" applyBorder="1" applyAlignment="1">
      <alignment horizontal="center" vertical="center" wrapText="1"/>
    </xf>
    <xf numFmtId="2" fontId="12" fillId="0" borderId="5" xfId="0" applyNumberFormat="1" applyFont="1" applyBorder="1" applyAlignment="1">
      <alignment horizontal="center" vertical="center" wrapText="1"/>
    </xf>
    <xf numFmtId="0" fontId="12" fillId="4" borderId="3"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2" fontId="12" fillId="2" borderId="3"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0" fontId="14" fillId="4" borderId="3" xfId="0" applyFont="1" applyFill="1" applyBorder="1" applyAlignment="1" applyProtection="1">
      <alignment horizontal="center" vertical="top" wrapText="1"/>
      <protection locked="0"/>
    </xf>
    <xf numFmtId="0" fontId="14" fillId="4" borderId="5" xfId="0" applyFont="1" applyFill="1" applyBorder="1" applyAlignment="1" applyProtection="1">
      <alignment horizontal="center" vertical="top" wrapText="1"/>
      <protection locked="0"/>
    </xf>
    <xf numFmtId="0" fontId="19" fillId="2" borderId="0" xfId="0" applyFont="1" applyFill="1" applyAlignment="1">
      <alignment horizontal="center" wrapText="1"/>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0" fillId="0" borderId="4" xfId="0" applyFill="1" applyBorder="1" applyAlignment="1">
      <alignment horizontal="left" vertical="top" wrapText="1"/>
    </xf>
    <xf numFmtId="0" fontId="19" fillId="3" borderId="2" xfId="0" applyFont="1" applyFill="1" applyBorder="1" applyAlignment="1">
      <alignment horizontal="center" wrapText="1"/>
    </xf>
    <xf numFmtId="0" fontId="11" fillId="3" borderId="2" xfId="0" applyFont="1" applyFill="1" applyBorder="1" applyAlignment="1">
      <alignment horizontal="left" vertical="top" wrapText="1"/>
    </xf>
    <xf numFmtId="0" fontId="12" fillId="0" borderId="7" xfId="0" applyFont="1" applyFill="1" applyBorder="1" applyAlignment="1">
      <alignment horizontal="left" vertical="top" wrapText="1"/>
    </xf>
    <xf numFmtId="0" fontId="11" fillId="3" borderId="2" xfId="0" applyFont="1" applyFill="1" applyBorder="1" applyAlignment="1">
      <alignment horizontal="center" vertical="top" wrapText="1"/>
    </xf>
    <xf numFmtId="0" fontId="14" fillId="2" borderId="0" xfId="0" applyFont="1" applyFill="1" applyAlignment="1">
      <alignment horizontal="center" vertical="center" wrapText="1"/>
    </xf>
    <xf numFmtId="0" fontId="14" fillId="2" borderId="0" xfId="0" applyFont="1" applyFill="1" applyAlignment="1">
      <alignment horizontal="right" vertical="center" wrapText="1"/>
    </xf>
    <xf numFmtId="0" fontId="17" fillId="2" borderId="0" xfId="0" applyFont="1" applyFill="1" applyAlignment="1">
      <alignment horizontal="right" wrapText="1"/>
    </xf>
    <xf numFmtId="0" fontId="43" fillId="2" borderId="1" xfId="0" applyFont="1" applyFill="1" applyBorder="1" applyAlignment="1">
      <alignment horizontal="left" vertical="center" wrapText="1"/>
    </xf>
    <xf numFmtId="0" fontId="46" fillId="2" borderId="0" xfId="0" applyFont="1" applyFill="1" applyAlignment="1">
      <alignment horizontal="right" vertical="center" wrapText="1"/>
    </xf>
    <xf numFmtId="0" fontId="19" fillId="0" borderId="2" xfId="0" applyFont="1" applyBorder="1" applyAlignment="1">
      <alignment horizontal="center" vertical="top" wrapText="1"/>
    </xf>
    <xf numFmtId="0" fontId="14" fillId="0" borderId="2" xfId="0" applyFont="1" applyBorder="1" applyAlignment="1">
      <alignment horizontal="center" vertical="center" wrapText="1"/>
    </xf>
    <xf numFmtId="0" fontId="11" fillId="0" borderId="7" xfId="0" applyFont="1" applyFill="1" applyBorder="1" applyAlignment="1">
      <alignment vertical="top" wrapText="1"/>
    </xf>
    <xf numFmtId="0" fontId="0" fillId="0" borderId="4" xfId="0" applyFill="1" applyBorder="1" applyAlignment="1">
      <alignment vertical="top" wrapText="1"/>
    </xf>
    <xf numFmtId="0" fontId="11" fillId="3" borderId="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0" borderId="4" xfId="0" applyFont="1" applyFill="1" applyBorder="1" applyAlignment="1">
      <alignment horizontal="left" vertical="top" wrapText="1"/>
    </xf>
    <xf numFmtId="0" fontId="12" fillId="3" borderId="7" xfId="0" applyFont="1" applyFill="1" applyBorder="1" applyAlignment="1">
      <alignment horizontal="center" vertical="top" wrapText="1"/>
    </xf>
    <xf numFmtId="0" fontId="12" fillId="3" borderId="4" xfId="0" applyFont="1" applyFill="1" applyBorder="1" applyAlignment="1">
      <alignment horizontal="center" vertical="top" wrapText="1"/>
    </xf>
    <xf numFmtId="0" fontId="46" fillId="0" borderId="3" xfId="0" applyFont="1" applyBorder="1" applyAlignment="1">
      <alignment horizontal="center" vertical="center" wrapText="1"/>
    </xf>
    <xf numFmtId="0" fontId="46" fillId="0" borderId="6" xfId="0" applyFont="1" applyBorder="1" applyAlignment="1">
      <alignment horizontal="center" vertical="center" wrapText="1"/>
    </xf>
    <xf numFmtId="0" fontId="11" fillId="3" borderId="2" xfId="0" applyFont="1" applyFill="1" applyBorder="1" applyAlignment="1">
      <alignment vertical="center" wrapText="1"/>
    </xf>
    <xf numFmtId="0" fontId="11" fillId="3" borderId="3" xfId="0" applyFont="1" applyFill="1" applyBorder="1" applyAlignment="1">
      <alignment horizontal="center" vertical="top" wrapText="1"/>
    </xf>
    <xf numFmtId="0" fontId="11" fillId="3" borderId="5" xfId="0" applyFont="1" applyFill="1" applyBorder="1" applyAlignment="1">
      <alignment horizontal="center" vertical="top" wrapText="1"/>
    </xf>
    <xf numFmtId="0" fontId="12" fillId="0" borderId="2" xfId="0" applyFont="1" applyFill="1" applyBorder="1" applyAlignment="1">
      <alignment horizontal="left" vertical="top" wrapText="1"/>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7"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16" xfId="0" applyFont="1" applyFill="1" applyBorder="1" applyAlignment="1">
      <alignment horizontal="left" vertical="top" wrapText="1"/>
    </xf>
    <xf numFmtId="0" fontId="14" fillId="7" borderId="3" xfId="0" applyFont="1" applyFill="1" applyBorder="1" applyAlignment="1" applyProtection="1">
      <alignment horizontal="center" vertical="top" wrapText="1"/>
      <protection locked="0"/>
    </xf>
    <xf numFmtId="0" fontId="14" fillId="7" borderId="5" xfId="0" applyFont="1" applyFill="1" applyBorder="1" applyAlignment="1" applyProtection="1">
      <alignment horizontal="center" vertical="top" wrapText="1"/>
      <protection locked="0"/>
    </xf>
    <xf numFmtId="0" fontId="33" fillId="2" borderId="2"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1" fillId="0" borderId="2" xfId="0" applyFont="1" applyBorder="1" applyAlignment="1">
      <alignment horizontal="left"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right" wrapText="1"/>
    </xf>
    <xf numFmtId="0" fontId="3" fillId="2" borderId="0" xfId="0" applyFont="1" applyFill="1" applyAlignment="1">
      <alignment horizontal="right" vertical="top" wrapText="1"/>
    </xf>
    <xf numFmtId="0" fontId="48" fillId="2" borderId="0" xfId="0" applyFont="1" applyFill="1" applyAlignment="1">
      <alignment horizontal="center" wrapText="1"/>
    </xf>
    <xf numFmtId="0" fontId="12"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2" fillId="2" borderId="7" xfId="0" applyFont="1" applyFill="1" applyBorder="1" applyAlignment="1">
      <alignment horizontal="left" vertical="top" wrapText="1"/>
    </xf>
    <xf numFmtId="0" fontId="12" fillId="2" borderId="4" xfId="0" applyFont="1" applyFill="1" applyBorder="1" applyAlignment="1">
      <alignment horizontal="left" vertical="top" wrapText="1"/>
    </xf>
    <xf numFmtId="0" fontId="49" fillId="0" borderId="7" xfId="0" applyFont="1" applyBorder="1" applyAlignment="1">
      <alignment horizontal="left" vertical="top" wrapText="1"/>
    </xf>
    <xf numFmtId="0" fontId="49" fillId="0" borderId="4" xfId="0" applyFont="1" applyBorder="1" applyAlignment="1">
      <alignment horizontal="left" vertical="top" wrapText="1"/>
    </xf>
    <xf numFmtId="0" fontId="0" fillId="2" borderId="2" xfId="0" applyFill="1" applyBorder="1" applyAlignment="1">
      <alignment horizontal="center"/>
    </xf>
    <xf numFmtId="0" fontId="0" fillId="4" borderId="2" xfId="0" applyFill="1" applyBorder="1" applyAlignment="1">
      <alignment horizontal="center"/>
    </xf>
    <xf numFmtId="0" fontId="4" fillId="2" borderId="0" xfId="0" applyFont="1" applyFill="1" applyAlignment="1">
      <alignment horizontal="left" vertical="center" wrapText="1"/>
    </xf>
    <xf numFmtId="2" fontId="3" fillId="5" borderId="22" xfId="0" applyNumberFormat="1" applyFont="1" applyFill="1" applyBorder="1" applyAlignment="1">
      <alignment horizontal="center" vertical="center"/>
    </xf>
    <xf numFmtId="2" fontId="3" fillId="5" borderId="23" xfId="0" applyNumberFormat="1" applyFont="1" applyFill="1" applyBorder="1" applyAlignment="1">
      <alignment horizontal="center" vertical="center"/>
    </xf>
    <xf numFmtId="2" fontId="3" fillId="5" borderId="24" xfId="0" applyNumberFormat="1" applyFont="1" applyFill="1" applyBorder="1" applyAlignment="1">
      <alignment horizontal="center" vertical="center"/>
    </xf>
    <xf numFmtId="0" fontId="5" fillId="8"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E0C5E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450851</xdr:colOff>
      <xdr:row>0</xdr:row>
      <xdr:rowOff>1</xdr:rowOff>
    </xdr:from>
    <xdr:to>
      <xdr:col>3</xdr:col>
      <xdr:colOff>554287</xdr:colOff>
      <xdr:row>7</xdr:row>
      <xdr:rowOff>66369</xdr:rowOff>
    </xdr:to>
    <xdr:pic>
      <xdr:nvPicPr>
        <xdr:cNvPr id="3" name="Imagem 2">
          <a:extLst>
            <a:ext uri="{FF2B5EF4-FFF2-40B4-BE49-F238E27FC236}">
              <a16:creationId xmlns:a16="http://schemas.microsoft.com/office/drawing/2014/main" id="{F01F5B53-F502-4D77-8BCA-F2C97DB30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1" y="1"/>
          <a:ext cx="1940400" cy="1558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450851</xdr:colOff>
      <xdr:row>0</xdr:row>
      <xdr:rowOff>1</xdr:rowOff>
    </xdr:from>
    <xdr:to>
      <xdr:col>3</xdr:col>
      <xdr:colOff>554287</xdr:colOff>
      <xdr:row>7</xdr:row>
      <xdr:rowOff>66369</xdr:rowOff>
    </xdr:to>
    <xdr:pic>
      <xdr:nvPicPr>
        <xdr:cNvPr id="2" name="Imagem 1">
          <a:extLst>
            <a:ext uri="{FF2B5EF4-FFF2-40B4-BE49-F238E27FC236}">
              <a16:creationId xmlns:a16="http://schemas.microsoft.com/office/drawing/2014/main" id="{73CBA81E-05F8-4F3A-84A8-1C691DB504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1" y="1"/>
          <a:ext cx="1932236" cy="1564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52916</xdr:colOff>
      <xdr:row>0</xdr:row>
      <xdr:rowOff>0</xdr:rowOff>
    </xdr:from>
    <xdr:to>
      <xdr:col>2</xdr:col>
      <xdr:colOff>75087</xdr:colOff>
      <xdr:row>7</xdr:row>
      <xdr:rowOff>169783</xdr:rowOff>
    </xdr:to>
    <xdr:pic>
      <xdr:nvPicPr>
        <xdr:cNvPr id="3" name="Imagem 2">
          <a:extLst>
            <a:ext uri="{FF2B5EF4-FFF2-40B4-BE49-F238E27FC236}">
              <a16:creationId xmlns:a16="http://schemas.microsoft.com/office/drawing/2014/main" id="{9DF9E49C-DB94-4CED-8828-8B7AEB6CD9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072" y="0"/>
          <a:ext cx="1940400" cy="1558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503005</xdr:colOff>
      <xdr:row>8</xdr:row>
      <xdr:rowOff>162441</xdr:rowOff>
    </xdr:to>
    <xdr:pic>
      <xdr:nvPicPr>
        <xdr:cNvPr id="2" name="Imagem 1">
          <a:extLst>
            <a:ext uri="{FF2B5EF4-FFF2-40B4-BE49-F238E27FC236}">
              <a16:creationId xmlns:a16="http://schemas.microsoft.com/office/drawing/2014/main" id="{3C169007-260E-4BF3-AF12-698342A28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201083"/>
          <a:ext cx="1924347" cy="15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165099</xdr:rowOff>
    </xdr:from>
    <xdr:to>
      <xdr:col>2</xdr:col>
      <xdr:colOff>354225</xdr:colOff>
      <xdr:row>8</xdr:row>
      <xdr:rowOff>398449</xdr:rowOff>
    </xdr:to>
    <xdr:pic>
      <xdr:nvPicPr>
        <xdr:cNvPr id="2" name="Imagem 1">
          <a:extLst>
            <a:ext uri="{FF2B5EF4-FFF2-40B4-BE49-F238E27FC236}">
              <a16:creationId xmlns:a16="http://schemas.microsoft.com/office/drawing/2014/main" id="{65936A5B-C65D-4641-AA6D-A232411B50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650" y="165099"/>
          <a:ext cx="1970300" cy="15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81063</xdr:rowOff>
    </xdr:from>
    <xdr:to>
      <xdr:col>2</xdr:col>
      <xdr:colOff>440719</xdr:colOff>
      <xdr:row>7</xdr:row>
      <xdr:rowOff>257941</xdr:rowOff>
    </xdr:to>
    <xdr:pic>
      <xdr:nvPicPr>
        <xdr:cNvPr id="3" name="Imagem 2">
          <a:extLst>
            <a:ext uri="{FF2B5EF4-FFF2-40B4-BE49-F238E27FC236}">
              <a16:creationId xmlns:a16="http://schemas.microsoft.com/office/drawing/2014/main" id="{4793948F-F8F7-4DDD-93B5-89653417C9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734" y="81063"/>
          <a:ext cx="1940400" cy="155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99786</xdr:colOff>
      <xdr:row>0</xdr:row>
      <xdr:rowOff>72571</xdr:rowOff>
    </xdr:from>
    <xdr:to>
      <xdr:col>2</xdr:col>
      <xdr:colOff>793141</xdr:colOff>
      <xdr:row>8</xdr:row>
      <xdr:rowOff>46025</xdr:rowOff>
    </xdr:to>
    <xdr:pic>
      <xdr:nvPicPr>
        <xdr:cNvPr id="2" name="Imagem 1">
          <a:extLst>
            <a:ext uri="{FF2B5EF4-FFF2-40B4-BE49-F238E27FC236}">
              <a16:creationId xmlns:a16="http://schemas.microsoft.com/office/drawing/2014/main" id="{79CADCCC-B68F-4CBA-9ADF-DC2C8ABFFE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143" y="72571"/>
          <a:ext cx="1852778" cy="15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5"/>
  <sheetViews>
    <sheetView tabSelected="1" zoomScale="70" zoomScaleNormal="70" workbookViewId="0">
      <selection activeCell="C7" sqref="C7"/>
    </sheetView>
  </sheetViews>
  <sheetFormatPr defaultColWidth="8.81640625" defaultRowHeight="14.5" x14ac:dyDescent="0.35"/>
  <cols>
    <col min="1" max="1" width="4.54296875" style="59" customWidth="1"/>
    <col min="2" max="2" width="39.26953125" style="59" customWidth="1"/>
    <col min="3" max="3" width="42.54296875" style="59" customWidth="1"/>
    <col min="4" max="4" width="18.26953125" style="59" customWidth="1"/>
    <col min="5" max="5" width="16" style="59" customWidth="1"/>
    <col min="6" max="6" width="18.26953125" style="59" customWidth="1"/>
    <col min="7" max="8" width="16" style="59" customWidth="1"/>
    <col min="9" max="9" width="24" style="59" customWidth="1"/>
    <col min="10" max="10" width="8.7265625" style="59"/>
    <col min="258" max="258" width="29.7265625" customWidth="1"/>
    <col min="259" max="259" width="39.26953125" customWidth="1"/>
    <col min="260" max="264" width="16" customWidth="1"/>
    <col min="265" max="265" width="24" customWidth="1"/>
    <col min="514" max="514" width="29.7265625" customWidth="1"/>
    <col min="515" max="515" width="39.26953125" customWidth="1"/>
    <col min="516" max="520" width="16" customWidth="1"/>
    <col min="521" max="521" width="24" customWidth="1"/>
    <col min="770" max="770" width="29.7265625" customWidth="1"/>
    <col min="771" max="771" width="39.26953125" customWidth="1"/>
    <col min="772" max="776" width="16" customWidth="1"/>
    <col min="777" max="777" width="24" customWidth="1"/>
    <col min="1026" max="1026" width="29.7265625" customWidth="1"/>
    <col min="1027" max="1027" width="39.26953125" customWidth="1"/>
    <col min="1028" max="1032" width="16" customWidth="1"/>
    <col min="1033" max="1033" width="24" customWidth="1"/>
    <col min="1282" max="1282" width="29.7265625" customWidth="1"/>
    <col min="1283" max="1283" width="39.26953125" customWidth="1"/>
    <col min="1284" max="1288" width="16" customWidth="1"/>
    <col min="1289" max="1289" width="24" customWidth="1"/>
    <col min="1538" max="1538" width="29.7265625" customWidth="1"/>
    <col min="1539" max="1539" width="39.26953125" customWidth="1"/>
    <col min="1540" max="1544" width="16" customWidth="1"/>
    <col min="1545" max="1545" width="24" customWidth="1"/>
    <col min="1794" max="1794" width="29.7265625" customWidth="1"/>
    <col min="1795" max="1795" width="39.26953125" customWidth="1"/>
    <col min="1796" max="1800" width="16" customWidth="1"/>
    <col min="1801" max="1801" width="24" customWidth="1"/>
    <col min="2050" max="2050" width="29.7265625" customWidth="1"/>
    <col min="2051" max="2051" width="39.26953125" customWidth="1"/>
    <col min="2052" max="2056" width="16" customWidth="1"/>
    <col min="2057" max="2057" width="24" customWidth="1"/>
    <col min="2306" max="2306" width="29.7265625" customWidth="1"/>
    <col min="2307" max="2307" width="39.26953125" customWidth="1"/>
    <col min="2308" max="2312" width="16" customWidth="1"/>
    <col min="2313" max="2313" width="24" customWidth="1"/>
    <col min="2562" max="2562" width="29.7265625" customWidth="1"/>
    <col min="2563" max="2563" width="39.26953125" customWidth="1"/>
    <col min="2564" max="2568" width="16" customWidth="1"/>
    <col min="2569" max="2569" width="24" customWidth="1"/>
    <col min="2818" max="2818" width="29.7265625" customWidth="1"/>
    <col min="2819" max="2819" width="39.26953125" customWidth="1"/>
    <col min="2820" max="2824" width="16" customWidth="1"/>
    <col min="2825" max="2825" width="24" customWidth="1"/>
    <col min="3074" max="3074" width="29.7265625" customWidth="1"/>
    <col min="3075" max="3075" width="39.26953125" customWidth="1"/>
    <col min="3076" max="3080" width="16" customWidth="1"/>
    <col min="3081" max="3081" width="24" customWidth="1"/>
    <col min="3330" max="3330" width="29.7265625" customWidth="1"/>
    <col min="3331" max="3331" width="39.26953125" customWidth="1"/>
    <col min="3332" max="3336" width="16" customWidth="1"/>
    <col min="3337" max="3337" width="24" customWidth="1"/>
    <col min="3586" max="3586" width="29.7265625" customWidth="1"/>
    <col min="3587" max="3587" width="39.26953125" customWidth="1"/>
    <col min="3588" max="3592" width="16" customWidth="1"/>
    <col min="3593" max="3593" width="24" customWidth="1"/>
    <col min="3842" max="3842" width="29.7265625" customWidth="1"/>
    <col min="3843" max="3843" width="39.26953125" customWidth="1"/>
    <col min="3844" max="3848" width="16" customWidth="1"/>
    <col min="3849" max="3849" width="24" customWidth="1"/>
    <col min="4098" max="4098" width="29.7265625" customWidth="1"/>
    <col min="4099" max="4099" width="39.26953125" customWidth="1"/>
    <col min="4100" max="4104" width="16" customWidth="1"/>
    <col min="4105" max="4105" width="24" customWidth="1"/>
    <col min="4354" max="4354" width="29.7265625" customWidth="1"/>
    <col min="4355" max="4355" width="39.26953125" customWidth="1"/>
    <col min="4356" max="4360" width="16" customWidth="1"/>
    <col min="4361" max="4361" width="24" customWidth="1"/>
    <col min="4610" max="4610" width="29.7265625" customWidth="1"/>
    <col min="4611" max="4611" width="39.26953125" customWidth="1"/>
    <col min="4612" max="4616" width="16" customWidth="1"/>
    <col min="4617" max="4617" width="24" customWidth="1"/>
    <col min="4866" max="4866" width="29.7265625" customWidth="1"/>
    <col min="4867" max="4867" width="39.26953125" customWidth="1"/>
    <col min="4868" max="4872" width="16" customWidth="1"/>
    <col min="4873" max="4873" width="24" customWidth="1"/>
    <col min="5122" max="5122" width="29.7265625" customWidth="1"/>
    <col min="5123" max="5123" width="39.26953125" customWidth="1"/>
    <col min="5124" max="5128" width="16" customWidth="1"/>
    <col min="5129" max="5129" width="24" customWidth="1"/>
    <col min="5378" max="5378" width="29.7265625" customWidth="1"/>
    <col min="5379" max="5379" width="39.26953125" customWidth="1"/>
    <col min="5380" max="5384" width="16" customWidth="1"/>
    <col min="5385" max="5385" width="24" customWidth="1"/>
    <col min="5634" max="5634" width="29.7265625" customWidth="1"/>
    <col min="5635" max="5635" width="39.26953125" customWidth="1"/>
    <col min="5636" max="5640" width="16" customWidth="1"/>
    <col min="5641" max="5641" width="24" customWidth="1"/>
    <col min="5890" max="5890" width="29.7265625" customWidth="1"/>
    <col min="5891" max="5891" width="39.26953125" customWidth="1"/>
    <col min="5892" max="5896" width="16" customWidth="1"/>
    <col min="5897" max="5897" width="24" customWidth="1"/>
    <col min="6146" max="6146" width="29.7265625" customWidth="1"/>
    <col min="6147" max="6147" width="39.26953125" customWidth="1"/>
    <col min="6148" max="6152" width="16" customWidth="1"/>
    <col min="6153" max="6153" width="24" customWidth="1"/>
    <col min="6402" max="6402" width="29.7265625" customWidth="1"/>
    <col min="6403" max="6403" width="39.26953125" customWidth="1"/>
    <col min="6404" max="6408" width="16" customWidth="1"/>
    <col min="6409" max="6409" width="24" customWidth="1"/>
    <col min="6658" max="6658" width="29.7265625" customWidth="1"/>
    <col min="6659" max="6659" width="39.26953125" customWidth="1"/>
    <col min="6660" max="6664" width="16" customWidth="1"/>
    <col min="6665" max="6665" width="24" customWidth="1"/>
    <col min="6914" max="6914" width="29.7265625" customWidth="1"/>
    <col min="6915" max="6915" width="39.26953125" customWidth="1"/>
    <col min="6916" max="6920" width="16" customWidth="1"/>
    <col min="6921" max="6921" width="24" customWidth="1"/>
    <col min="7170" max="7170" width="29.7265625" customWidth="1"/>
    <col min="7171" max="7171" width="39.26953125" customWidth="1"/>
    <col min="7172" max="7176" width="16" customWidth="1"/>
    <col min="7177" max="7177" width="24" customWidth="1"/>
    <col min="7426" max="7426" width="29.7265625" customWidth="1"/>
    <col min="7427" max="7427" width="39.26953125" customWidth="1"/>
    <col min="7428" max="7432" width="16" customWidth="1"/>
    <col min="7433" max="7433" width="24" customWidth="1"/>
    <col min="7682" max="7682" width="29.7265625" customWidth="1"/>
    <col min="7683" max="7683" width="39.26953125" customWidth="1"/>
    <col min="7684" max="7688" width="16" customWidth="1"/>
    <col min="7689" max="7689" width="24" customWidth="1"/>
    <col min="7938" max="7938" width="29.7265625" customWidth="1"/>
    <col min="7939" max="7939" width="39.26953125" customWidth="1"/>
    <col min="7940" max="7944" width="16" customWidth="1"/>
    <col min="7945" max="7945" width="24" customWidth="1"/>
    <col min="8194" max="8194" width="29.7265625" customWidth="1"/>
    <col min="8195" max="8195" width="39.26953125" customWidth="1"/>
    <col min="8196" max="8200" width="16" customWidth="1"/>
    <col min="8201" max="8201" width="24" customWidth="1"/>
    <col min="8450" max="8450" width="29.7265625" customWidth="1"/>
    <col min="8451" max="8451" width="39.26953125" customWidth="1"/>
    <col min="8452" max="8456" width="16" customWidth="1"/>
    <col min="8457" max="8457" width="24" customWidth="1"/>
    <col min="8706" max="8706" width="29.7265625" customWidth="1"/>
    <col min="8707" max="8707" width="39.26953125" customWidth="1"/>
    <col min="8708" max="8712" width="16" customWidth="1"/>
    <col min="8713" max="8713" width="24" customWidth="1"/>
    <col min="8962" max="8962" width="29.7265625" customWidth="1"/>
    <col min="8963" max="8963" width="39.26953125" customWidth="1"/>
    <col min="8964" max="8968" width="16" customWidth="1"/>
    <col min="8969" max="8969" width="24" customWidth="1"/>
    <col min="9218" max="9218" width="29.7265625" customWidth="1"/>
    <col min="9219" max="9219" width="39.26953125" customWidth="1"/>
    <col min="9220" max="9224" width="16" customWidth="1"/>
    <col min="9225" max="9225" width="24" customWidth="1"/>
    <col min="9474" max="9474" width="29.7265625" customWidth="1"/>
    <col min="9475" max="9475" width="39.26953125" customWidth="1"/>
    <col min="9476" max="9480" width="16" customWidth="1"/>
    <col min="9481" max="9481" width="24" customWidth="1"/>
    <col min="9730" max="9730" width="29.7265625" customWidth="1"/>
    <col min="9731" max="9731" width="39.26953125" customWidth="1"/>
    <col min="9732" max="9736" width="16" customWidth="1"/>
    <col min="9737" max="9737" width="24" customWidth="1"/>
    <col min="9986" max="9986" width="29.7265625" customWidth="1"/>
    <col min="9987" max="9987" width="39.26953125" customWidth="1"/>
    <col min="9988" max="9992" width="16" customWidth="1"/>
    <col min="9993" max="9993" width="24" customWidth="1"/>
    <col min="10242" max="10242" width="29.7265625" customWidth="1"/>
    <col min="10243" max="10243" width="39.26953125" customWidth="1"/>
    <col min="10244" max="10248" width="16" customWidth="1"/>
    <col min="10249" max="10249" width="24" customWidth="1"/>
    <col min="10498" max="10498" width="29.7265625" customWidth="1"/>
    <col min="10499" max="10499" width="39.26953125" customWidth="1"/>
    <col min="10500" max="10504" width="16" customWidth="1"/>
    <col min="10505" max="10505" width="24" customWidth="1"/>
    <col min="10754" max="10754" width="29.7265625" customWidth="1"/>
    <col min="10755" max="10755" width="39.26953125" customWidth="1"/>
    <col min="10756" max="10760" width="16" customWidth="1"/>
    <col min="10761" max="10761" width="24" customWidth="1"/>
    <col min="11010" max="11010" width="29.7265625" customWidth="1"/>
    <col min="11011" max="11011" width="39.26953125" customWidth="1"/>
    <col min="11012" max="11016" width="16" customWidth="1"/>
    <col min="11017" max="11017" width="24" customWidth="1"/>
    <col min="11266" max="11266" width="29.7265625" customWidth="1"/>
    <col min="11267" max="11267" width="39.26953125" customWidth="1"/>
    <col min="11268" max="11272" width="16" customWidth="1"/>
    <col min="11273" max="11273" width="24" customWidth="1"/>
    <col min="11522" max="11522" width="29.7265625" customWidth="1"/>
    <col min="11523" max="11523" width="39.26953125" customWidth="1"/>
    <col min="11524" max="11528" width="16" customWidth="1"/>
    <col min="11529" max="11529" width="24" customWidth="1"/>
    <col min="11778" max="11778" width="29.7265625" customWidth="1"/>
    <col min="11779" max="11779" width="39.26953125" customWidth="1"/>
    <col min="11780" max="11784" width="16" customWidth="1"/>
    <col min="11785" max="11785" width="24" customWidth="1"/>
    <col min="12034" max="12034" width="29.7265625" customWidth="1"/>
    <col min="12035" max="12035" width="39.26953125" customWidth="1"/>
    <col min="12036" max="12040" width="16" customWidth="1"/>
    <col min="12041" max="12041" width="24" customWidth="1"/>
    <col min="12290" max="12290" width="29.7265625" customWidth="1"/>
    <col min="12291" max="12291" width="39.26953125" customWidth="1"/>
    <col min="12292" max="12296" width="16" customWidth="1"/>
    <col min="12297" max="12297" width="24" customWidth="1"/>
    <col min="12546" max="12546" width="29.7265625" customWidth="1"/>
    <col min="12547" max="12547" width="39.26953125" customWidth="1"/>
    <col min="12548" max="12552" width="16" customWidth="1"/>
    <col min="12553" max="12553" width="24" customWidth="1"/>
    <col min="12802" max="12802" width="29.7265625" customWidth="1"/>
    <col min="12803" max="12803" width="39.26953125" customWidth="1"/>
    <col min="12804" max="12808" width="16" customWidth="1"/>
    <col min="12809" max="12809" width="24" customWidth="1"/>
    <col min="13058" max="13058" width="29.7265625" customWidth="1"/>
    <col min="13059" max="13059" width="39.26953125" customWidth="1"/>
    <col min="13060" max="13064" width="16" customWidth="1"/>
    <col min="13065" max="13065" width="24" customWidth="1"/>
    <col min="13314" max="13314" width="29.7265625" customWidth="1"/>
    <col min="13315" max="13315" width="39.26953125" customWidth="1"/>
    <col min="13316" max="13320" width="16" customWidth="1"/>
    <col min="13321" max="13321" width="24" customWidth="1"/>
    <col min="13570" max="13570" width="29.7265625" customWidth="1"/>
    <col min="13571" max="13571" width="39.26953125" customWidth="1"/>
    <col min="13572" max="13576" width="16" customWidth="1"/>
    <col min="13577" max="13577" width="24" customWidth="1"/>
    <col min="13826" max="13826" width="29.7265625" customWidth="1"/>
    <col min="13827" max="13827" width="39.26953125" customWidth="1"/>
    <col min="13828" max="13832" width="16" customWidth="1"/>
    <col min="13833" max="13833" width="24" customWidth="1"/>
    <col min="14082" max="14082" width="29.7265625" customWidth="1"/>
    <col min="14083" max="14083" width="39.26953125" customWidth="1"/>
    <col min="14084" max="14088" width="16" customWidth="1"/>
    <col min="14089" max="14089" width="24" customWidth="1"/>
    <col min="14338" max="14338" width="29.7265625" customWidth="1"/>
    <col min="14339" max="14339" width="39.26953125" customWidth="1"/>
    <col min="14340" max="14344" width="16" customWidth="1"/>
    <col min="14345" max="14345" width="24" customWidth="1"/>
    <col min="14594" max="14594" width="29.7265625" customWidth="1"/>
    <col min="14595" max="14595" width="39.26953125" customWidth="1"/>
    <col min="14596" max="14600" width="16" customWidth="1"/>
    <col min="14601" max="14601" width="24" customWidth="1"/>
    <col min="14850" max="14850" width="29.7265625" customWidth="1"/>
    <col min="14851" max="14851" width="39.26953125" customWidth="1"/>
    <col min="14852" max="14856" width="16" customWidth="1"/>
    <col min="14857" max="14857" width="24" customWidth="1"/>
    <col min="15106" max="15106" width="29.7265625" customWidth="1"/>
    <col min="15107" max="15107" width="39.26953125" customWidth="1"/>
    <col min="15108" max="15112" width="16" customWidth="1"/>
    <col min="15113" max="15113" width="24" customWidth="1"/>
    <col min="15362" max="15362" width="29.7265625" customWidth="1"/>
    <col min="15363" max="15363" width="39.26953125" customWidth="1"/>
    <col min="15364" max="15368" width="16" customWidth="1"/>
    <col min="15369" max="15369" width="24" customWidth="1"/>
    <col min="15618" max="15618" width="29.7265625" customWidth="1"/>
    <col min="15619" max="15619" width="39.26953125" customWidth="1"/>
    <col min="15620" max="15624" width="16" customWidth="1"/>
    <col min="15625" max="15625" width="24" customWidth="1"/>
    <col min="15874" max="15874" width="29.7265625" customWidth="1"/>
    <col min="15875" max="15875" width="39.26953125" customWidth="1"/>
    <col min="15876" max="15880" width="16" customWidth="1"/>
    <col min="15881" max="15881" width="24" customWidth="1"/>
    <col min="16130" max="16130" width="29.7265625" customWidth="1"/>
    <col min="16131" max="16131" width="39.26953125" customWidth="1"/>
    <col min="16132" max="16136" width="16" customWidth="1"/>
    <col min="16137" max="16137" width="24" customWidth="1"/>
  </cols>
  <sheetData>
    <row r="1" spans="2:11" ht="27" customHeight="1" x14ac:dyDescent="0.35">
      <c r="B1" s="274"/>
      <c r="C1" s="318" t="s">
        <v>293</v>
      </c>
      <c r="D1" s="318"/>
      <c r="E1" s="318"/>
      <c r="F1" s="318"/>
      <c r="G1" s="318"/>
      <c r="H1" s="318"/>
      <c r="I1" s="274"/>
      <c r="J1" s="160"/>
      <c r="K1" s="160"/>
    </row>
    <row r="2" spans="2:11" ht="45" customHeight="1" x14ac:dyDescent="0.35">
      <c r="C2" s="319" t="s">
        <v>160</v>
      </c>
      <c r="D2" s="319"/>
      <c r="E2" s="319"/>
      <c r="F2" s="319"/>
      <c r="G2" s="319"/>
      <c r="H2" s="319"/>
      <c r="I2" s="69"/>
      <c r="J2" s="69"/>
      <c r="K2" s="69"/>
    </row>
    <row r="3" spans="2:11" ht="27.65" customHeight="1" x14ac:dyDescent="0.35">
      <c r="B3" s="159"/>
      <c r="C3" s="310" t="s">
        <v>159</v>
      </c>
      <c r="D3" s="311"/>
      <c r="E3" s="311"/>
      <c r="F3" s="311"/>
      <c r="G3" s="311"/>
      <c r="H3" s="312"/>
      <c r="I3" s="159"/>
      <c r="J3" s="159"/>
      <c r="K3" s="159"/>
    </row>
    <row r="4" spans="2:11" s="59" customFormat="1" ht="27.65" customHeight="1" x14ac:dyDescent="0.35">
      <c r="B4" s="159"/>
      <c r="C4" s="197"/>
      <c r="D4" s="197"/>
      <c r="E4" s="197"/>
      <c r="F4" s="197"/>
      <c r="G4" s="197"/>
      <c r="H4" s="197"/>
      <c r="I4" s="159"/>
      <c r="J4" s="159"/>
      <c r="K4" s="159"/>
    </row>
    <row r="5" spans="2:11" s="59" customFormat="1" ht="27.65" customHeight="1" x14ac:dyDescent="0.35">
      <c r="B5" s="159"/>
      <c r="C5" s="197"/>
      <c r="D5" s="197"/>
      <c r="E5" s="197"/>
      <c r="F5" s="197"/>
      <c r="G5" s="197"/>
      <c r="H5" s="197"/>
      <c r="I5" s="159"/>
      <c r="J5" s="159"/>
      <c r="K5" s="159"/>
    </row>
    <row r="6" spans="2:11" ht="12.75" customHeight="1" x14ac:dyDescent="0.35">
      <c r="B6" s="313" t="s">
        <v>161</v>
      </c>
      <c r="C6" s="314"/>
      <c r="D6" s="314"/>
      <c r="E6"/>
    </row>
    <row r="7" spans="2:11" ht="15.5" x14ac:dyDescent="0.35">
      <c r="B7" s="69"/>
      <c r="C7" s="70"/>
      <c r="D7" s="70"/>
    </row>
    <row r="8" spans="2:11" ht="33" customHeight="1" x14ac:dyDescent="0.35">
      <c r="B8" s="71" t="s">
        <v>162</v>
      </c>
      <c r="C8" s="315"/>
      <c r="D8" s="316"/>
      <c r="E8" s="316"/>
      <c r="F8" s="316"/>
      <c r="G8" s="316"/>
      <c r="H8" s="316"/>
      <c r="I8" s="317"/>
    </row>
    <row r="9" spans="2:11" ht="20.149999999999999" customHeight="1" x14ac:dyDescent="0.35">
      <c r="B9" s="71"/>
      <c r="C9" s="72"/>
      <c r="D9" s="72"/>
      <c r="E9" s="72"/>
      <c r="F9" s="72"/>
      <c r="G9" s="72"/>
      <c r="H9" s="72"/>
      <c r="I9" s="72"/>
    </row>
    <row r="11" spans="2:11" ht="12.75" customHeight="1" x14ac:dyDescent="0.35">
      <c r="B11" s="268" t="s">
        <v>163</v>
      </c>
      <c r="C11" s="269"/>
      <c r="D11" s="270"/>
      <c r="E11" s="272"/>
      <c r="F11" s="260"/>
      <c r="G11" s="260"/>
      <c r="H11" s="260"/>
      <c r="I11" s="260"/>
    </row>
    <row r="12" spans="2:11" x14ac:dyDescent="0.35">
      <c r="B12" s="261"/>
      <c r="C12" s="261"/>
      <c r="D12" s="261"/>
      <c r="E12" s="261"/>
      <c r="F12" s="261"/>
      <c r="G12" s="261"/>
      <c r="H12" s="261"/>
      <c r="I12" s="261"/>
    </row>
    <row r="13" spans="2:11" x14ac:dyDescent="0.35">
      <c r="B13" s="262" t="s">
        <v>164</v>
      </c>
      <c r="C13" s="307"/>
      <c r="D13" s="308"/>
      <c r="E13" s="308"/>
      <c r="F13" s="308"/>
      <c r="G13" s="308"/>
      <c r="H13" s="308"/>
      <c r="I13" s="309"/>
    </row>
    <row r="14" spans="2:11" x14ac:dyDescent="0.35">
      <c r="B14" s="262"/>
      <c r="C14" s="261"/>
      <c r="D14" s="261"/>
      <c r="E14" s="261"/>
      <c r="F14" s="261"/>
      <c r="G14" s="261"/>
      <c r="H14" s="261"/>
      <c r="I14" s="261"/>
    </row>
    <row r="15" spans="2:11" x14ac:dyDescent="0.35">
      <c r="B15" s="262" t="s">
        <v>165</v>
      </c>
      <c r="C15" s="307"/>
      <c r="D15" s="308"/>
      <c r="E15" s="308"/>
      <c r="F15" s="308"/>
      <c r="G15" s="308"/>
      <c r="H15" s="308"/>
      <c r="I15" s="309"/>
    </row>
    <row r="16" spans="2:11" x14ac:dyDescent="0.35">
      <c r="B16" s="262"/>
      <c r="C16" s="261"/>
      <c r="D16" s="261"/>
      <c r="E16" s="261"/>
      <c r="F16" s="261"/>
      <c r="G16" s="261"/>
      <c r="H16" s="261"/>
      <c r="I16" s="261"/>
    </row>
    <row r="17" spans="2:9" x14ac:dyDescent="0.35">
      <c r="B17" s="262" t="s">
        <v>166</v>
      </c>
      <c r="C17" s="307"/>
      <c r="D17" s="308"/>
      <c r="E17" s="308"/>
      <c r="F17" s="308"/>
      <c r="G17" s="308"/>
      <c r="H17" s="308"/>
      <c r="I17" s="309"/>
    </row>
    <row r="18" spans="2:9" x14ac:dyDescent="0.35">
      <c r="B18" s="262"/>
      <c r="C18" s="261"/>
      <c r="D18" s="261"/>
      <c r="E18" s="261"/>
      <c r="F18" s="261"/>
      <c r="G18" s="261"/>
      <c r="H18" s="261"/>
      <c r="I18" s="261"/>
    </row>
    <row r="19" spans="2:9" x14ac:dyDescent="0.35">
      <c r="B19" s="262" t="s">
        <v>167</v>
      </c>
      <c r="C19" s="303"/>
      <c r="D19" s="304"/>
      <c r="E19" s="304"/>
      <c r="F19" s="304"/>
      <c r="G19" s="304"/>
      <c r="H19" s="304"/>
      <c r="I19" s="305"/>
    </row>
    <row r="20" spans="2:9" x14ac:dyDescent="0.35">
      <c r="B20" s="262"/>
      <c r="C20" s="263"/>
      <c r="D20" s="263"/>
      <c r="E20" s="263"/>
      <c r="F20" s="263"/>
      <c r="G20" s="263"/>
      <c r="H20" s="263"/>
      <c r="I20" s="263"/>
    </row>
    <row r="21" spans="2:9" x14ac:dyDescent="0.35">
      <c r="B21" s="262" t="s">
        <v>168</v>
      </c>
      <c r="C21" s="303"/>
      <c r="D21" s="308"/>
      <c r="E21" s="308"/>
      <c r="F21" s="308"/>
      <c r="G21" s="308"/>
      <c r="H21" s="308"/>
      <c r="I21" s="309"/>
    </row>
    <row r="22" spans="2:9" x14ac:dyDescent="0.35">
      <c r="B22" s="262"/>
      <c r="C22" s="263"/>
      <c r="D22" s="261"/>
      <c r="E22" s="261"/>
      <c r="F22" s="261"/>
      <c r="G22" s="261"/>
      <c r="H22" s="261"/>
      <c r="I22" s="261"/>
    </row>
    <row r="23" spans="2:9" x14ac:dyDescent="0.35">
      <c r="B23" s="262" t="s">
        <v>169</v>
      </c>
      <c r="C23" s="264"/>
      <c r="D23" s="261"/>
      <c r="E23" s="261"/>
      <c r="F23" s="261"/>
      <c r="G23" s="261"/>
      <c r="H23" s="261"/>
      <c r="I23" s="261"/>
    </row>
    <row r="24" spans="2:9" x14ac:dyDescent="0.35">
      <c r="B24" s="261"/>
      <c r="C24" s="263"/>
      <c r="D24" s="261"/>
      <c r="E24" s="261"/>
      <c r="F24" s="261"/>
      <c r="G24" s="261"/>
      <c r="H24" s="261"/>
      <c r="I24" s="261"/>
    </row>
    <row r="25" spans="2:9" ht="12.75" customHeight="1" x14ac:dyDescent="0.35">
      <c r="B25" s="269" t="s">
        <v>424</v>
      </c>
      <c r="C25" s="269"/>
      <c r="D25" s="271"/>
      <c r="E25" s="273"/>
      <c r="F25" s="273"/>
      <c r="G25" s="273"/>
      <c r="H25" s="261"/>
      <c r="I25" s="261"/>
    </row>
    <row r="26" spans="2:9" x14ac:dyDescent="0.35">
      <c r="B26" s="265"/>
      <c r="C26" s="265"/>
      <c r="D26" s="261"/>
      <c r="E26" s="261"/>
      <c r="F26" s="261"/>
      <c r="G26" s="261"/>
      <c r="H26" s="261"/>
      <c r="I26" s="261"/>
    </row>
    <row r="27" spans="2:9" x14ac:dyDescent="0.35">
      <c r="B27" s="262" t="s">
        <v>170</v>
      </c>
      <c r="C27" s="303"/>
      <c r="D27" s="304"/>
      <c r="E27" s="304"/>
      <c r="F27" s="304"/>
      <c r="G27" s="304"/>
      <c r="H27" s="304"/>
      <c r="I27" s="305"/>
    </row>
    <row r="28" spans="2:9" x14ac:dyDescent="0.35">
      <c r="B28" s="262"/>
      <c r="C28" s="263"/>
      <c r="D28" s="263"/>
      <c r="E28" s="263"/>
      <c r="F28" s="263"/>
      <c r="G28" s="263"/>
      <c r="H28" s="263"/>
      <c r="I28" s="263"/>
    </row>
    <row r="29" spans="2:9" x14ac:dyDescent="0.35">
      <c r="B29" s="262" t="s">
        <v>171</v>
      </c>
      <c r="C29" s="303"/>
      <c r="D29" s="304"/>
      <c r="E29" s="304"/>
      <c r="F29" s="304"/>
      <c r="G29" s="304"/>
      <c r="H29" s="304"/>
      <c r="I29" s="305"/>
    </row>
    <row r="30" spans="2:9" x14ac:dyDescent="0.35">
      <c r="B30" s="262"/>
      <c r="C30" s="263"/>
      <c r="D30" s="263"/>
      <c r="E30" s="263"/>
      <c r="F30" s="263"/>
      <c r="G30" s="263"/>
      <c r="H30" s="263"/>
      <c r="I30" s="263"/>
    </row>
    <row r="31" spans="2:9" x14ac:dyDescent="0.35">
      <c r="B31" s="306" t="s">
        <v>172</v>
      </c>
      <c r="C31" s="303"/>
      <c r="D31" s="304"/>
      <c r="E31" s="304"/>
      <c r="F31" s="304"/>
      <c r="G31" s="304"/>
      <c r="H31" s="304"/>
      <c r="I31" s="305"/>
    </row>
    <row r="32" spans="2:9" x14ac:dyDescent="0.35">
      <c r="B32" s="306"/>
      <c r="C32" s="307"/>
      <c r="D32" s="308"/>
      <c r="E32" s="308"/>
      <c r="F32" s="308"/>
      <c r="G32" s="308"/>
      <c r="H32" s="308"/>
      <c r="I32" s="309"/>
    </row>
    <row r="33" spans="2:9" x14ac:dyDescent="0.35">
      <c r="B33" s="306"/>
      <c r="C33" s="307"/>
      <c r="D33" s="308"/>
      <c r="E33" s="308"/>
      <c r="F33" s="308"/>
      <c r="G33" s="308"/>
      <c r="H33" s="308"/>
      <c r="I33" s="309"/>
    </row>
    <row r="34" spans="2:9" x14ac:dyDescent="0.35">
      <c r="B34" s="266"/>
      <c r="C34" s="261"/>
      <c r="D34" s="261"/>
      <c r="E34" s="261"/>
      <c r="F34" s="261"/>
      <c r="G34" s="261"/>
      <c r="H34" s="261"/>
      <c r="I34" s="261"/>
    </row>
    <row r="35" spans="2:9" x14ac:dyDescent="0.35">
      <c r="B35" s="262" t="s">
        <v>173</v>
      </c>
      <c r="C35" s="267"/>
      <c r="D35" s="261"/>
      <c r="E35" s="261"/>
      <c r="F35" s="261"/>
      <c r="G35" s="261"/>
      <c r="H35" s="261"/>
      <c r="I35" s="261"/>
    </row>
  </sheetData>
  <sheetProtection password="C05E" sheet="1" objects="1" scenarios="1"/>
  <mergeCells count="16">
    <mergeCell ref="C3:H3"/>
    <mergeCell ref="B6:D6"/>
    <mergeCell ref="C8:I8"/>
    <mergeCell ref="C1:H1"/>
    <mergeCell ref="C2:H2"/>
    <mergeCell ref="C13:I13"/>
    <mergeCell ref="C15:I15"/>
    <mergeCell ref="C17:I17"/>
    <mergeCell ref="C19:I19"/>
    <mergeCell ref="C21:I21"/>
    <mergeCell ref="C27:I27"/>
    <mergeCell ref="C29:I29"/>
    <mergeCell ref="B31:B33"/>
    <mergeCell ref="C31:I31"/>
    <mergeCell ref="C32:I32"/>
    <mergeCell ref="C33:I33"/>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0"/>
  <sheetViews>
    <sheetView topLeftCell="A7" zoomScale="74" zoomScaleNormal="74" workbookViewId="0">
      <selection activeCell="G22" sqref="G22"/>
    </sheetView>
  </sheetViews>
  <sheetFormatPr defaultColWidth="8.7265625" defaultRowHeight="14.5" x14ac:dyDescent="0.35"/>
  <cols>
    <col min="1" max="16384" width="8.7265625" style="59"/>
  </cols>
  <sheetData>
    <row r="1" spans="1:15" s="30" customFormat="1" ht="15.5" x14ac:dyDescent="0.35">
      <c r="A1" s="26"/>
      <c r="C1" s="73"/>
      <c r="D1" s="75"/>
      <c r="E1" s="73"/>
      <c r="F1" s="73"/>
      <c r="G1" s="73"/>
      <c r="H1" s="73"/>
      <c r="I1" s="28"/>
      <c r="J1" s="61"/>
      <c r="K1" s="29"/>
    </row>
    <row r="2" spans="1:15" s="34" customFormat="1" ht="15.65" customHeight="1" x14ac:dyDescent="0.35">
      <c r="A2" s="33"/>
    </row>
    <row r="3" spans="1:15" s="34" customFormat="1" ht="27" customHeight="1" x14ac:dyDescent="0.35">
      <c r="A3" s="33"/>
      <c r="C3" s="320" t="s">
        <v>293</v>
      </c>
      <c r="D3" s="320"/>
      <c r="E3" s="320"/>
      <c r="F3" s="320"/>
      <c r="G3" s="320"/>
      <c r="H3" s="320"/>
      <c r="I3" s="320"/>
      <c r="J3" s="320"/>
      <c r="K3" s="320"/>
      <c r="L3" s="320"/>
      <c r="M3" s="320"/>
      <c r="N3" s="320"/>
      <c r="O3" s="320"/>
    </row>
    <row r="4" spans="1:15" s="34" customFormat="1" ht="15.5" x14ac:dyDescent="0.35">
      <c r="A4" s="33"/>
    </row>
    <row r="5" spans="1:15" s="34" customFormat="1" ht="15.5" x14ac:dyDescent="0.35">
      <c r="A5" s="33"/>
    </row>
    <row r="8" spans="1:15" ht="22.5" customHeight="1" x14ac:dyDescent="0.35">
      <c r="C8" s="323" t="s">
        <v>174</v>
      </c>
      <c r="D8" s="323"/>
      <c r="E8" s="323"/>
      <c r="F8" s="323"/>
      <c r="G8" s="323"/>
      <c r="H8" s="323"/>
      <c r="I8" s="323"/>
      <c r="J8" s="323"/>
      <c r="K8" s="323"/>
      <c r="L8" s="323"/>
      <c r="M8" s="323"/>
      <c r="N8" s="323"/>
      <c r="O8" s="323"/>
    </row>
    <row r="11" spans="1:15" s="161" customFormat="1" ht="122.25" customHeight="1" x14ac:dyDescent="0.35">
      <c r="C11" s="321" t="s">
        <v>415</v>
      </c>
      <c r="D11" s="321"/>
      <c r="E11" s="321"/>
      <c r="F11" s="321"/>
      <c r="G11" s="321"/>
      <c r="H11" s="321"/>
      <c r="I11" s="321"/>
      <c r="J11" s="321"/>
      <c r="K11" s="321"/>
      <c r="L11" s="321"/>
      <c r="M11" s="321"/>
      <c r="N11" s="321"/>
      <c r="O11" s="321"/>
    </row>
    <row r="12" spans="1:15" ht="38.15" customHeight="1" x14ac:dyDescent="0.35">
      <c r="C12" s="321" t="s">
        <v>416</v>
      </c>
      <c r="D12" s="321"/>
      <c r="E12" s="321"/>
      <c r="F12" s="321"/>
      <c r="G12" s="321"/>
      <c r="H12" s="321"/>
      <c r="I12" s="321"/>
      <c r="J12" s="321"/>
      <c r="K12" s="321"/>
      <c r="L12" s="321"/>
      <c r="M12" s="321"/>
      <c r="N12" s="321"/>
      <c r="O12" s="321"/>
    </row>
    <row r="13" spans="1:15" ht="34" customHeight="1" x14ac:dyDescent="0.35">
      <c r="C13" s="321" t="s">
        <v>417</v>
      </c>
      <c r="D13" s="321"/>
      <c r="E13" s="321"/>
      <c r="F13" s="321"/>
      <c r="G13" s="321"/>
      <c r="H13" s="321"/>
      <c r="I13" s="321"/>
      <c r="J13" s="321"/>
      <c r="K13" s="321"/>
      <c r="L13" s="321"/>
      <c r="M13" s="321"/>
      <c r="N13" s="321"/>
      <c r="O13" s="321"/>
    </row>
    <row r="14" spans="1:15" ht="32.15" customHeight="1" x14ac:dyDescent="0.35">
      <c r="C14" s="321" t="s">
        <v>418</v>
      </c>
      <c r="D14" s="321"/>
      <c r="E14" s="321"/>
      <c r="F14" s="321"/>
      <c r="G14" s="321"/>
      <c r="H14" s="321"/>
      <c r="I14" s="321"/>
      <c r="J14" s="321"/>
      <c r="K14" s="321"/>
      <c r="L14" s="321"/>
      <c r="M14" s="321"/>
      <c r="N14" s="321"/>
      <c r="O14" s="321"/>
    </row>
    <row r="15" spans="1:15" ht="31.5" customHeight="1" x14ac:dyDescent="0.35">
      <c r="C15" s="321" t="s">
        <v>419</v>
      </c>
      <c r="D15" s="321"/>
      <c r="E15" s="321"/>
      <c r="F15" s="321"/>
      <c r="G15" s="321"/>
      <c r="H15" s="321"/>
      <c r="I15" s="321"/>
      <c r="J15" s="321"/>
      <c r="K15" s="321"/>
      <c r="L15" s="321"/>
      <c r="M15" s="321"/>
      <c r="N15" s="321"/>
      <c r="O15" s="321"/>
    </row>
    <row r="16" spans="1:15" ht="49.5" customHeight="1" x14ac:dyDescent="0.35">
      <c r="C16" s="321" t="s">
        <v>437</v>
      </c>
      <c r="D16" s="321"/>
      <c r="E16" s="321"/>
      <c r="F16" s="321"/>
      <c r="G16" s="321"/>
      <c r="H16" s="321"/>
      <c r="I16" s="321"/>
      <c r="J16" s="321"/>
      <c r="K16" s="321"/>
      <c r="L16" s="321"/>
      <c r="M16" s="321"/>
      <c r="N16" s="321"/>
      <c r="O16" s="321"/>
    </row>
    <row r="17" spans="3:15" ht="30" customHeight="1" x14ac:dyDescent="0.35">
      <c r="C17" s="321" t="s">
        <v>420</v>
      </c>
      <c r="D17" s="322"/>
      <c r="E17" s="322"/>
      <c r="F17" s="322"/>
      <c r="G17" s="322"/>
      <c r="H17" s="322"/>
      <c r="I17" s="322"/>
      <c r="J17" s="322"/>
      <c r="K17" s="322"/>
      <c r="L17" s="322"/>
      <c r="M17" s="322"/>
      <c r="N17" s="322"/>
      <c r="O17" s="322"/>
    </row>
    <row r="18" spans="3:15" ht="63" customHeight="1" x14ac:dyDescent="0.35">
      <c r="C18" s="321" t="s">
        <v>421</v>
      </c>
      <c r="D18" s="321"/>
      <c r="E18" s="321"/>
      <c r="F18" s="321"/>
      <c r="G18" s="321"/>
      <c r="H18" s="321"/>
      <c r="I18" s="321"/>
      <c r="J18" s="321"/>
      <c r="K18" s="321"/>
      <c r="L18" s="321"/>
      <c r="M18" s="321"/>
      <c r="N18" s="321"/>
      <c r="O18" s="321"/>
    </row>
    <row r="19" spans="3:15" ht="77.25" customHeight="1" x14ac:dyDescent="0.35">
      <c r="C19" s="321" t="s">
        <v>422</v>
      </c>
      <c r="D19" s="321"/>
      <c r="E19" s="321"/>
      <c r="F19" s="321"/>
      <c r="G19" s="321"/>
      <c r="H19" s="321"/>
      <c r="I19" s="321"/>
      <c r="J19" s="321"/>
      <c r="K19" s="321"/>
      <c r="L19" s="321"/>
      <c r="M19" s="321"/>
      <c r="N19" s="321"/>
      <c r="O19" s="321"/>
    </row>
    <row r="20" spans="3:15" ht="49.5" customHeight="1" x14ac:dyDescent="0.35">
      <c r="C20" s="321" t="s">
        <v>423</v>
      </c>
      <c r="D20" s="321"/>
      <c r="E20" s="321"/>
      <c r="F20" s="321"/>
      <c r="G20" s="321"/>
      <c r="H20" s="321"/>
      <c r="I20" s="321"/>
      <c r="J20" s="321"/>
      <c r="K20" s="321"/>
      <c r="L20" s="321"/>
      <c r="M20" s="321"/>
      <c r="N20" s="321"/>
      <c r="O20" s="321"/>
    </row>
  </sheetData>
  <sheetProtection password="C05E" sheet="1" objects="1" scenarios="1"/>
  <mergeCells count="12">
    <mergeCell ref="C18:O18"/>
    <mergeCell ref="C17:O17"/>
    <mergeCell ref="C8:O8"/>
    <mergeCell ref="C19:O19"/>
    <mergeCell ref="C20:O20"/>
    <mergeCell ref="C11:O11"/>
    <mergeCell ref="C16:O16"/>
    <mergeCell ref="C3:O3"/>
    <mergeCell ref="C12:O12"/>
    <mergeCell ref="C13:O13"/>
    <mergeCell ref="C14:O14"/>
    <mergeCell ref="C15:O15"/>
  </mergeCells>
  <pageMargins left="0.7" right="0.7" top="0.75" bottom="0.75"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0"/>
  <sheetViews>
    <sheetView zoomScale="68" zoomScaleNormal="68" workbookViewId="0">
      <selection activeCell="H20" sqref="H20:H21"/>
    </sheetView>
  </sheetViews>
  <sheetFormatPr defaultColWidth="8.81640625" defaultRowHeight="14.5" x14ac:dyDescent="0.35"/>
  <cols>
    <col min="2" max="2" width="27.453125" customWidth="1"/>
    <col min="3" max="3" width="45.7265625" customWidth="1"/>
    <col min="4" max="4" width="12.26953125" customWidth="1"/>
    <col min="5" max="5" width="17.7265625" customWidth="1"/>
    <col min="6" max="6" width="55.1796875" customWidth="1"/>
    <col min="9" max="9" width="10.54296875" customWidth="1"/>
    <col min="11" max="11" width="10.54296875" customWidth="1"/>
    <col min="12" max="12" width="13" customWidth="1"/>
    <col min="13" max="13" width="11.26953125" customWidth="1"/>
    <col min="15" max="15" width="10.54296875" customWidth="1"/>
    <col min="16" max="16" width="25.54296875" customWidth="1"/>
  </cols>
  <sheetData>
    <row r="1" spans="1:16" s="30" customFormat="1" ht="15.5" x14ac:dyDescent="0.35">
      <c r="A1" s="26"/>
      <c r="C1" s="73"/>
      <c r="D1" s="75"/>
      <c r="E1" s="73"/>
      <c r="F1" s="73"/>
      <c r="G1" s="73"/>
      <c r="H1" s="73"/>
      <c r="I1" s="28"/>
      <c r="J1" s="61"/>
      <c r="K1" s="29"/>
      <c r="M1" s="28"/>
      <c r="N1" s="61"/>
      <c r="O1" s="29"/>
    </row>
    <row r="2" spans="1:16" s="34" customFormat="1" ht="15.5" x14ac:dyDescent="0.35">
      <c r="A2" s="33"/>
      <c r="C2" s="40"/>
      <c r="D2" s="39"/>
      <c r="E2" s="40"/>
      <c r="F2" s="40"/>
      <c r="G2" s="40"/>
      <c r="H2" s="40"/>
      <c r="I2" s="38"/>
      <c r="J2" s="62"/>
      <c r="K2" s="29"/>
      <c r="M2" s="38"/>
      <c r="N2" s="62"/>
      <c r="O2" s="29"/>
    </row>
    <row r="3" spans="1:16" s="34" customFormat="1" ht="15.5" x14ac:dyDescent="0.35">
      <c r="A3" s="33"/>
      <c r="C3" s="320" t="s">
        <v>293</v>
      </c>
      <c r="D3" s="320"/>
      <c r="E3" s="320"/>
      <c r="F3" s="320"/>
      <c r="G3" s="320"/>
      <c r="H3" s="320"/>
      <c r="I3" s="320"/>
      <c r="J3" s="320"/>
      <c r="K3" s="320"/>
      <c r="L3" s="320"/>
    </row>
    <row r="4" spans="1:16" s="34" customFormat="1" ht="15.5" x14ac:dyDescent="0.35">
      <c r="A4" s="33"/>
      <c r="C4" s="320" t="str">
        <f>Identification!C2</f>
        <v>Discipline Area:</v>
      </c>
      <c r="D4" s="320"/>
      <c r="E4" s="320"/>
      <c r="F4" s="320"/>
      <c r="G4" s="320"/>
      <c r="H4" s="320"/>
      <c r="I4" s="320"/>
      <c r="J4" s="320"/>
      <c r="K4" s="320"/>
      <c r="L4" s="320"/>
      <c r="M4" s="39"/>
      <c r="N4" s="39"/>
      <c r="O4" s="32"/>
      <c r="P4" s="39"/>
    </row>
    <row r="5" spans="1:16" s="34" customFormat="1" ht="15.65" customHeight="1" x14ac:dyDescent="0.35">
      <c r="A5" s="33"/>
      <c r="C5" s="377" t="str">
        <f>Identification!C3</f>
        <v>Sport Sciences</v>
      </c>
      <c r="D5" s="377"/>
      <c r="E5" s="377"/>
      <c r="F5" s="377"/>
      <c r="G5" s="377"/>
      <c r="H5" s="377"/>
      <c r="I5" s="377"/>
      <c r="J5" s="377"/>
      <c r="K5" s="377"/>
      <c r="L5" s="377"/>
      <c r="M5" s="39"/>
      <c r="N5" s="39"/>
      <c r="O5" s="32"/>
      <c r="P5" s="39"/>
    </row>
    <row r="6" spans="1:16" s="34" customFormat="1" ht="15.5" x14ac:dyDescent="0.35">
      <c r="A6" s="33"/>
      <c r="C6" s="39"/>
      <c r="D6" s="39"/>
      <c r="E6" s="39"/>
      <c r="F6" s="39"/>
      <c r="G6" s="39"/>
      <c r="H6" s="39"/>
      <c r="I6" s="39"/>
      <c r="J6" s="39"/>
      <c r="K6" s="39"/>
      <c r="L6" s="39"/>
      <c r="M6" s="39"/>
      <c r="N6" s="39"/>
      <c r="O6" s="32"/>
      <c r="P6" s="39"/>
    </row>
    <row r="7" spans="1:16" s="34" customFormat="1" ht="15.5" x14ac:dyDescent="0.35">
      <c r="A7" s="33"/>
      <c r="C7" s="39"/>
      <c r="D7" s="39"/>
      <c r="E7" s="39"/>
      <c r="F7" s="39"/>
      <c r="G7" s="39"/>
      <c r="H7" s="40"/>
      <c r="I7" s="39"/>
      <c r="J7" s="39"/>
      <c r="K7" s="32"/>
      <c r="L7" s="39"/>
      <c r="M7" s="39"/>
      <c r="N7" s="39"/>
      <c r="O7" s="32"/>
      <c r="P7" s="39"/>
    </row>
    <row r="8" spans="1:16" s="34" customFormat="1" ht="16" thickBot="1" x14ac:dyDescent="0.4">
      <c r="A8" s="33"/>
      <c r="C8" s="320" t="s">
        <v>175</v>
      </c>
      <c r="D8" s="372"/>
      <c r="E8" s="373">
        <f>Identification!C8</f>
        <v>0</v>
      </c>
      <c r="F8" s="373"/>
      <c r="G8" s="373"/>
      <c r="H8" s="373"/>
      <c r="I8" s="373"/>
      <c r="J8" s="373"/>
      <c r="K8" s="29"/>
      <c r="L8" s="78"/>
      <c r="O8" s="29"/>
      <c r="P8" s="78"/>
    </row>
    <row r="9" spans="1:16" s="34" customFormat="1" ht="15.5" x14ac:dyDescent="0.35">
      <c r="A9" s="33"/>
      <c r="C9" s="40"/>
      <c r="D9" s="39"/>
      <c r="E9" s="40"/>
      <c r="F9" s="40"/>
      <c r="G9" s="40"/>
      <c r="H9" s="40"/>
      <c r="I9" s="38"/>
      <c r="J9" s="62"/>
      <c r="K9" s="29"/>
      <c r="L9" s="79"/>
      <c r="M9" s="38"/>
      <c r="N9" s="62"/>
      <c r="O9" s="29"/>
      <c r="P9" s="79"/>
    </row>
    <row r="10" spans="1:16" s="34" customFormat="1" ht="44.5" customHeight="1" x14ac:dyDescent="0.35">
      <c r="A10" s="33"/>
      <c r="C10" s="374" t="s">
        <v>194</v>
      </c>
      <c r="D10" s="375"/>
      <c r="E10" s="375"/>
      <c r="F10" s="275">
        <v>0.2</v>
      </c>
      <c r="G10" s="340"/>
      <c r="H10" s="376"/>
      <c r="I10" s="339"/>
      <c r="J10" s="340"/>
      <c r="K10" s="29"/>
      <c r="M10" s="339"/>
      <c r="N10" s="340"/>
      <c r="O10" s="29"/>
    </row>
    <row r="11" spans="1:16" s="30" customFormat="1" ht="15.5" x14ac:dyDescent="0.35">
      <c r="A11" s="26"/>
      <c r="C11" s="73"/>
      <c r="D11" s="75"/>
      <c r="E11" s="73"/>
      <c r="F11" s="80"/>
      <c r="G11" s="340"/>
      <c r="H11" s="376"/>
      <c r="I11" s="339"/>
      <c r="J11" s="340"/>
      <c r="K11" s="29"/>
      <c r="M11" s="339"/>
      <c r="N11" s="340"/>
      <c r="O11" s="29"/>
    </row>
    <row r="12" spans="1:16" s="14" customFormat="1" ht="13" customHeight="1" x14ac:dyDescent="0.3">
      <c r="A12" s="26"/>
      <c r="B12" s="331" t="s">
        <v>426</v>
      </c>
      <c r="C12" s="331" t="s">
        <v>427</v>
      </c>
      <c r="D12" s="331" t="s">
        <v>428</v>
      </c>
      <c r="E12" s="331" t="s">
        <v>429</v>
      </c>
      <c r="F12" s="361"/>
      <c r="G12" s="331" t="s">
        <v>214</v>
      </c>
      <c r="H12" s="331" t="s">
        <v>215</v>
      </c>
      <c r="I12" s="341" t="s">
        <v>430</v>
      </c>
      <c r="J12" s="342"/>
      <c r="K12" s="342"/>
      <c r="L12" s="343"/>
      <c r="M12" s="344" t="s">
        <v>435</v>
      </c>
      <c r="N12" s="345"/>
      <c r="O12" s="345"/>
      <c r="P12" s="346"/>
    </row>
    <row r="13" spans="1:16" s="14" customFormat="1" ht="95.25" customHeight="1" x14ac:dyDescent="0.3">
      <c r="A13" s="26"/>
      <c r="B13" s="331"/>
      <c r="C13" s="331"/>
      <c r="D13" s="331"/>
      <c r="E13" s="361"/>
      <c r="F13" s="361"/>
      <c r="G13" s="331"/>
      <c r="H13" s="331"/>
      <c r="I13" s="113" t="s">
        <v>431</v>
      </c>
      <c r="J13" s="113" t="s">
        <v>432</v>
      </c>
      <c r="K13" s="113" t="s">
        <v>433</v>
      </c>
      <c r="L13" s="179" t="s">
        <v>434</v>
      </c>
      <c r="M13" s="106" t="s">
        <v>431</v>
      </c>
      <c r="N13" s="106" t="s">
        <v>432</v>
      </c>
      <c r="O13" s="106" t="s">
        <v>433</v>
      </c>
      <c r="P13" s="124" t="s">
        <v>436</v>
      </c>
    </row>
    <row r="14" spans="1:16" s="18" customFormat="1" ht="13" x14ac:dyDescent="0.3">
      <c r="A14" s="31"/>
      <c r="B14" s="46" t="s">
        <v>0</v>
      </c>
      <c r="C14" s="46" t="s">
        <v>1</v>
      </c>
      <c r="D14" s="46" t="s">
        <v>2</v>
      </c>
      <c r="E14" s="331" t="s">
        <v>3</v>
      </c>
      <c r="F14" s="331"/>
      <c r="G14" s="46" t="s">
        <v>4</v>
      </c>
      <c r="H14" s="46" t="s">
        <v>5</v>
      </c>
      <c r="I14" s="113" t="s">
        <v>6</v>
      </c>
      <c r="J14" s="113" t="s">
        <v>7</v>
      </c>
      <c r="K14" s="113" t="s">
        <v>8</v>
      </c>
      <c r="L14" s="113" t="s">
        <v>9</v>
      </c>
      <c r="M14" s="106" t="s">
        <v>10</v>
      </c>
      <c r="N14" s="106" t="s">
        <v>11</v>
      </c>
      <c r="O14" s="106" t="s">
        <v>12</v>
      </c>
      <c r="P14" s="106" t="s">
        <v>13</v>
      </c>
    </row>
    <row r="15" spans="1:16" s="14" customFormat="1" ht="14.5" customHeight="1" x14ac:dyDescent="0.3">
      <c r="A15" s="26"/>
      <c r="B15" s="362" t="s">
        <v>195</v>
      </c>
      <c r="C15" s="364" t="s">
        <v>199</v>
      </c>
      <c r="D15" s="367" t="s">
        <v>14</v>
      </c>
      <c r="E15" s="368" t="s">
        <v>212</v>
      </c>
      <c r="F15" s="369"/>
      <c r="G15" s="358" t="s">
        <v>210</v>
      </c>
      <c r="H15" s="349">
        <v>25</v>
      </c>
      <c r="I15" s="351"/>
      <c r="J15" s="353">
        <f>H15*I15</f>
        <v>0</v>
      </c>
      <c r="K15" s="334">
        <f>IF((J18)&gt;B18,B18,(J18))</f>
        <v>0</v>
      </c>
      <c r="L15" s="332"/>
      <c r="M15" s="327"/>
      <c r="N15" s="329">
        <f>H15*M15</f>
        <v>0</v>
      </c>
      <c r="O15" s="324">
        <f>IF((N18)&gt;B18,B18,(N18))</f>
        <v>0</v>
      </c>
      <c r="P15" s="347"/>
    </row>
    <row r="16" spans="1:16" s="14" customFormat="1" ht="27.65" customHeight="1" x14ac:dyDescent="0.3">
      <c r="A16" s="26"/>
      <c r="B16" s="363"/>
      <c r="C16" s="365"/>
      <c r="D16" s="367"/>
      <c r="E16" s="370"/>
      <c r="F16" s="371"/>
      <c r="G16" s="359"/>
      <c r="H16" s="350"/>
      <c r="I16" s="352"/>
      <c r="J16" s="354"/>
      <c r="K16" s="335"/>
      <c r="L16" s="333"/>
      <c r="M16" s="328"/>
      <c r="N16" s="330"/>
      <c r="O16" s="325"/>
      <c r="P16" s="348"/>
    </row>
    <row r="17" spans="1:16" s="14" customFormat="1" ht="55" customHeight="1" x14ac:dyDescent="0.3">
      <c r="A17" s="26"/>
      <c r="B17" s="281" t="s">
        <v>196</v>
      </c>
      <c r="C17" s="366"/>
      <c r="D17" s="19" t="s">
        <v>15</v>
      </c>
      <c r="E17" s="337" t="s">
        <v>213</v>
      </c>
      <c r="F17" s="338"/>
      <c r="G17" s="20" t="s">
        <v>210</v>
      </c>
      <c r="H17" s="68">
        <v>30</v>
      </c>
      <c r="I17" s="49"/>
      <c r="J17" s="63">
        <f>H17*I17</f>
        <v>0</v>
      </c>
      <c r="K17" s="336"/>
      <c r="L17" s="182"/>
      <c r="M17" s="105"/>
      <c r="N17" s="165">
        <f>H17*M17</f>
        <v>0</v>
      </c>
      <c r="O17" s="326"/>
      <c r="P17" s="184"/>
    </row>
    <row r="18" spans="1:16" s="14" customFormat="1" ht="17.149999999999999" customHeight="1" x14ac:dyDescent="0.35">
      <c r="A18" s="26"/>
      <c r="B18" s="248">
        <v>55</v>
      </c>
      <c r="C18" s="81"/>
      <c r="D18" s="82"/>
      <c r="E18" s="83"/>
      <c r="F18" s="84"/>
      <c r="G18" s="77"/>
      <c r="H18" s="60"/>
      <c r="I18" s="85"/>
      <c r="J18" s="91">
        <f>SUM(J15:J17)</f>
        <v>0</v>
      </c>
      <c r="K18" s="86"/>
      <c r="L18" s="87"/>
      <c r="M18" s="85"/>
      <c r="N18" s="91">
        <f>SUM(N15:N17)</f>
        <v>0</v>
      </c>
      <c r="O18" s="86"/>
      <c r="P18" s="87"/>
    </row>
    <row r="19" spans="1:16" s="14" customFormat="1" ht="58" customHeight="1" x14ac:dyDescent="0.3">
      <c r="A19" s="26"/>
      <c r="B19" s="355" t="s">
        <v>197</v>
      </c>
      <c r="C19" s="100" t="s">
        <v>200</v>
      </c>
      <c r="D19" s="19" t="s">
        <v>16</v>
      </c>
      <c r="E19" s="360" t="s">
        <v>204</v>
      </c>
      <c r="F19" s="360"/>
      <c r="G19" s="20" t="s">
        <v>211</v>
      </c>
      <c r="H19" s="68">
        <v>20</v>
      </c>
      <c r="I19" s="49"/>
      <c r="J19" s="63">
        <f>H19*I19</f>
        <v>0</v>
      </c>
      <c r="K19" s="334">
        <f>IF((J22)&gt;B22,B22,(J22))</f>
        <v>0</v>
      </c>
      <c r="L19" s="182"/>
      <c r="M19" s="105"/>
      <c r="N19" s="165">
        <f>H19*M19</f>
        <v>0</v>
      </c>
      <c r="O19" s="324">
        <f>IF((N22)&gt;B22,B22,(N22))</f>
        <v>0</v>
      </c>
      <c r="P19" s="184"/>
    </row>
    <row r="20" spans="1:16" s="14" customFormat="1" ht="58" customHeight="1" x14ac:dyDescent="0.3">
      <c r="A20" s="26"/>
      <c r="B20" s="356"/>
      <c r="C20" s="355" t="s">
        <v>201</v>
      </c>
      <c r="D20" s="355" t="s">
        <v>17</v>
      </c>
      <c r="E20" s="379" t="s">
        <v>205</v>
      </c>
      <c r="F20" s="380"/>
      <c r="G20" s="358" t="s">
        <v>211</v>
      </c>
      <c r="H20" s="349">
        <v>15</v>
      </c>
      <c r="I20" s="351"/>
      <c r="J20" s="353">
        <f>H20*I20</f>
        <v>0</v>
      </c>
      <c r="K20" s="335"/>
      <c r="L20" s="182"/>
      <c r="M20" s="327"/>
      <c r="N20" s="329">
        <f t="shared" ref="N20" si="0">H20*M20</f>
        <v>0</v>
      </c>
      <c r="O20" s="325"/>
      <c r="P20" s="184"/>
    </row>
    <row r="21" spans="1:16" s="14" customFormat="1" ht="48" customHeight="1" x14ac:dyDescent="0.3">
      <c r="A21" s="26"/>
      <c r="B21" s="281" t="s">
        <v>196</v>
      </c>
      <c r="C21" s="356"/>
      <c r="D21" s="356"/>
      <c r="E21" s="381"/>
      <c r="F21" s="382"/>
      <c r="G21" s="359"/>
      <c r="H21" s="350"/>
      <c r="I21" s="352"/>
      <c r="J21" s="354"/>
      <c r="K21" s="336"/>
      <c r="L21" s="183"/>
      <c r="M21" s="328"/>
      <c r="N21" s="330"/>
      <c r="O21" s="326"/>
      <c r="P21" s="185"/>
    </row>
    <row r="22" spans="1:16" s="14" customFormat="1" ht="16.5" customHeight="1" x14ac:dyDescent="0.3">
      <c r="A22" s="26"/>
      <c r="B22" s="248">
        <v>25</v>
      </c>
      <c r="C22" s="88"/>
      <c r="D22" s="82"/>
      <c r="E22" s="89"/>
      <c r="F22" s="90"/>
      <c r="G22" s="77"/>
      <c r="H22" s="60"/>
      <c r="I22" s="85"/>
      <c r="J22" s="91">
        <f>J19+J20</f>
        <v>0</v>
      </c>
      <c r="K22" s="93"/>
      <c r="L22" s="87"/>
      <c r="M22" s="85"/>
      <c r="N22" s="91">
        <f>N19+N20</f>
        <v>0</v>
      </c>
      <c r="O22" s="93"/>
      <c r="P22" s="87"/>
    </row>
    <row r="23" spans="1:16" s="14" customFormat="1" ht="14.5" customHeight="1" x14ac:dyDescent="0.3">
      <c r="A23" s="26"/>
      <c r="B23" s="355" t="s">
        <v>198</v>
      </c>
      <c r="C23" s="384" t="s">
        <v>202</v>
      </c>
      <c r="D23" s="19" t="s">
        <v>18</v>
      </c>
      <c r="E23" s="337" t="s">
        <v>207</v>
      </c>
      <c r="F23" s="338"/>
      <c r="G23" s="20" t="s">
        <v>210</v>
      </c>
      <c r="H23" s="68">
        <v>5</v>
      </c>
      <c r="I23" s="49"/>
      <c r="J23" s="63">
        <f>H23*I23</f>
        <v>0</v>
      </c>
      <c r="K23" s="334">
        <f>IF((J27)&gt;B27,B27,(J27))</f>
        <v>0</v>
      </c>
      <c r="L23" s="182"/>
      <c r="M23" s="105"/>
      <c r="N23" s="165">
        <f>H23*M23</f>
        <v>0</v>
      </c>
      <c r="O23" s="324">
        <f>IF((N27)&gt;B27,B27,(N27))</f>
        <v>0</v>
      </c>
      <c r="P23" s="184"/>
    </row>
    <row r="24" spans="1:16" s="14" customFormat="1" ht="14.5" customHeight="1" x14ac:dyDescent="0.3">
      <c r="A24" s="26"/>
      <c r="B24" s="357"/>
      <c r="C24" s="385"/>
      <c r="D24" s="19" t="s">
        <v>19</v>
      </c>
      <c r="E24" s="337" t="s">
        <v>206</v>
      </c>
      <c r="F24" s="338"/>
      <c r="G24" s="20" t="s">
        <v>210</v>
      </c>
      <c r="H24" s="68">
        <v>7</v>
      </c>
      <c r="I24" s="49"/>
      <c r="J24" s="63">
        <f t="shared" ref="J24:J26" si="1">H24*I24</f>
        <v>0</v>
      </c>
      <c r="K24" s="335"/>
      <c r="L24" s="182"/>
      <c r="M24" s="105"/>
      <c r="N24" s="165">
        <f t="shared" ref="N24:N26" si="2">H24*M24</f>
        <v>0</v>
      </c>
      <c r="O24" s="325"/>
      <c r="P24" s="184"/>
    </row>
    <row r="25" spans="1:16" s="14" customFormat="1" ht="30" customHeight="1" x14ac:dyDescent="0.3">
      <c r="A25" s="26"/>
      <c r="B25" s="356"/>
      <c r="C25" s="364" t="s">
        <v>203</v>
      </c>
      <c r="D25" s="19" t="s">
        <v>20</v>
      </c>
      <c r="E25" s="337" t="s">
        <v>208</v>
      </c>
      <c r="F25" s="338"/>
      <c r="G25" s="20" t="s">
        <v>210</v>
      </c>
      <c r="H25" s="68">
        <v>0.02</v>
      </c>
      <c r="I25" s="49"/>
      <c r="J25" s="63">
        <f t="shared" si="1"/>
        <v>0</v>
      </c>
      <c r="K25" s="335"/>
      <c r="L25" s="182"/>
      <c r="M25" s="105"/>
      <c r="N25" s="165">
        <f t="shared" si="2"/>
        <v>0</v>
      </c>
      <c r="O25" s="325"/>
      <c r="P25" s="184"/>
    </row>
    <row r="26" spans="1:16" s="14" customFormat="1" ht="51" customHeight="1" x14ac:dyDescent="0.3">
      <c r="A26" s="26"/>
      <c r="B26" s="281" t="s">
        <v>196</v>
      </c>
      <c r="C26" s="366"/>
      <c r="D26" s="19" t="s">
        <v>21</v>
      </c>
      <c r="E26" s="337" t="s">
        <v>209</v>
      </c>
      <c r="F26" s="338"/>
      <c r="G26" s="20" t="s">
        <v>210</v>
      </c>
      <c r="H26" s="68">
        <v>0.01</v>
      </c>
      <c r="I26" s="49"/>
      <c r="J26" s="63">
        <f t="shared" si="1"/>
        <v>0</v>
      </c>
      <c r="K26" s="335"/>
      <c r="L26" s="182"/>
      <c r="M26" s="105"/>
      <c r="N26" s="165">
        <f t="shared" si="2"/>
        <v>0</v>
      </c>
      <c r="O26" s="325"/>
      <c r="P26" s="184"/>
    </row>
    <row r="27" spans="1:16" x14ac:dyDescent="0.35">
      <c r="B27" s="250">
        <v>20</v>
      </c>
      <c r="C27" s="86"/>
      <c r="D27" s="86"/>
      <c r="E27" s="86"/>
      <c r="F27" s="86"/>
      <c r="G27" s="86"/>
      <c r="H27" s="86"/>
      <c r="I27" s="86"/>
      <c r="J27" s="92">
        <f>SUM(J23:J26)</f>
        <v>0</v>
      </c>
      <c r="K27" s="86"/>
      <c r="L27" s="86"/>
      <c r="M27" s="86"/>
      <c r="N27" s="92">
        <f>SUM(N23:N26)</f>
        <v>0</v>
      </c>
      <c r="O27" s="86"/>
      <c r="P27" s="86"/>
    </row>
    <row r="28" spans="1:16" s="30" customFormat="1" ht="16" thickBot="1" x14ac:dyDescent="0.4">
      <c r="A28" s="26"/>
      <c r="B28" s="27"/>
      <c r="C28" s="383"/>
      <c r="D28" s="383"/>
      <c r="E28" s="383"/>
      <c r="F28" s="383"/>
      <c r="G28" s="73"/>
      <c r="H28" s="73"/>
      <c r="I28" s="28"/>
      <c r="J28" s="61"/>
      <c r="K28" s="29"/>
      <c r="M28" s="28"/>
      <c r="N28" s="61"/>
      <c r="O28" s="29"/>
    </row>
    <row r="29" spans="1:16" s="14" customFormat="1" ht="16.5" customHeight="1" thickTop="1" thickBot="1" x14ac:dyDescent="0.35">
      <c r="A29" s="26"/>
      <c r="B29" s="97">
        <f>SUM(B27+B22+B18)</f>
        <v>100</v>
      </c>
      <c r="C29" s="378" t="s">
        <v>22</v>
      </c>
      <c r="D29" s="378"/>
      <c r="E29" s="378"/>
      <c r="F29" s="378"/>
      <c r="G29" s="96"/>
      <c r="H29" s="96"/>
      <c r="I29" s="96"/>
      <c r="J29" s="64">
        <f>J18+J22+J27</f>
        <v>0</v>
      </c>
      <c r="K29" s="24">
        <f>K15+K19+K23</f>
        <v>0</v>
      </c>
      <c r="L29" s="18"/>
      <c r="M29" s="96"/>
      <c r="N29" s="180">
        <f>N18+N22+N27</f>
        <v>0</v>
      </c>
      <c r="O29" s="181">
        <f>O15+O19+O23</f>
        <v>0</v>
      </c>
      <c r="P29" s="18"/>
    </row>
    <row r="30" spans="1:16" ht="15" thickTop="1" x14ac:dyDescent="0.35"/>
  </sheetData>
  <sheetProtection password="C05E" sheet="1" objects="1" scenarios="1"/>
  <mergeCells count="61">
    <mergeCell ref="C29:F29"/>
    <mergeCell ref="C20:C21"/>
    <mergeCell ref="D20:D21"/>
    <mergeCell ref="E20:F21"/>
    <mergeCell ref="E28:F28"/>
    <mergeCell ref="E25:F25"/>
    <mergeCell ref="C25:C26"/>
    <mergeCell ref="C23:C24"/>
    <mergeCell ref="C28:D28"/>
    <mergeCell ref="C3:L3"/>
    <mergeCell ref="C4:L4"/>
    <mergeCell ref="C8:D8"/>
    <mergeCell ref="E8:J8"/>
    <mergeCell ref="C10:E10"/>
    <mergeCell ref="G10:G11"/>
    <mergeCell ref="H10:H11"/>
    <mergeCell ref="I10:I11"/>
    <mergeCell ref="J10:J11"/>
    <mergeCell ref="C5:L5"/>
    <mergeCell ref="B15:B16"/>
    <mergeCell ref="C15:C17"/>
    <mergeCell ref="D15:D16"/>
    <mergeCell ref="G15:G16"/>
    <mergeCell ref="E15:F16"/>
    <mergeCell ref="B12:B13"/>
    <mergeCell ref="C12:C13"/>
    <mergeCell ref="D12:D13"/>
    <mergeCell ref="E12:F13"/>
    <mergeCell ref="G12:G13"/>
    <mergeCell ref="B19:B20"/>
    <mergeCell ref="K23:K26"/>
    <mergeCell ref="B23:B25"/>
    <mergeCell ref="E23:F23"/>
    <mergeCell ref="E24:F24"/>
    <mergeCell ref="E26:F26"/>
    <mergeCell ref="G20:G21"/>
    <mergeCell ref="H20:H21"/>
    <mergeCell ref="I20:I21"/>
    <mergeCell ref="J20:J21"/>
    <mergeCell ref="E19:F19"/>
    <mergeCell ref="K19:K21"/>
    <mergeCell ref="E14:F14"/>
    <mergeCell ref="E17:F17"/>
    <mergeCell ref="M10:M11"/>
    <mergeCell ref="N10:N11"/>
    <mergeCell ref="M15:M16"/>
    <mergeCell ref="N15:N16"/>
    <mergeCell ref="I12:L12"/>
    <mergeCell ref="M12:P12"/>
    <mergeCell ref="P15:P16"/>
    <mergeCell ref="O15:O17"/>
    <mergeCell ref="H15:H16"/>
    <mergeCell ref="I15:I16"/>
    <mergeCell ref="J15:J16"/>
    <mergeCell ref="O19:O21"/>
    <mergeCell ref="M20:M21"/>
    <mergeCell ref="N20:N21"/>
    <mergeCell ref="O23:O26"/>
    <mergeCell ref="H12:H13"/>
    <mergeCell ref="L15:L16"/>
    <mergeCell ref="K15:K17"/>
  </mergeCells>
  <phoneticPr fontId="21" type="noConversion"/>
  <pageMargins left="0.7" right="0.7" top="0.75" bottom="0.75" header="0.3" footer="0.3"/>
  <pageSetup paperSize="8"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12"/>
  <sheetViews>
    <sheetView topLeftCell="E1" zoomScaleNormal="100" workbookViewId="0">
      <selection activeCell="E11" sqref="E11:F12"/>
    </sheetView>
  </sheetViews>
  <sheetFormatPr defaultColWidth="8.81640625" defaultRowHeight="15.5" x14ac:dyDescent="0.35"/>
  <cols>
    <col min="1" max="1" width="2.26953125" style="26" customWidth="1"/>
    <col min="2" max="2" width="20.26953125" style="14" customWidth="1"/>
    <col min="3" max="3" width="29.453125" style="74" customWidth="1"/>
    <col min="4" max="4" width="6.453125" style="76" customWidth="1"/>
    <col min="5" max="5" width="41.54296875" style="74" customWidth="1"/>
    <col min="6" max="6" width="57.7265625" style="74" customWidth="1"/>
    <col min="7" max="7" width="20.26953125" style="74" customWidth="1"/>
    <col min="8" max="8" width="12" style="74" customWidth="1"/>
    <col min="9" max="9" width="17" style="15" customWidth="1"/>
    <col min="10" max="10" width="10.54296875" style="65" customWidth="1"/>
    <col min="11" max="11" width="13.26953125" style="16" customWidth="1"/>
    <col min="12" max="12" width="43.1796875" style="14" customWidth="1"/>
    <col min="13" max="13" width="17" style="15" customWidth="1"/>
    <col min="14" max="14" width="9.7265625" style="65" customWidth="1"/>
    <col min="15" max="15" width="13.26953125" style="16" customWidth="1"/>
    <col min="16" max="16" width="43.1796875" style="14" customWidth="1"/>
    <col min="17" max="16384" width="8.81640625" style="14"/>
  </cols>
  <sheetData>
    <row r="1" spans="1:16" s="30" customFormat="1" x14ac:dyDescent="0.35">
      <c r="A1" s="26"/>
      <c r="C1" s="73"/>
      <c r="D1" s="75"/>
      <c r="E1" s="73"/>
      <c r="F1" s="73"/>
      <c r="G1" s="73"/>
      <c r="H1" s="73"/>
      <c r="I1" s="28"/>
      <c r="J1" s="61"/>
      <c r="K1" s="29"/>
      <c r="M1" s="28"/>
      <c r="N1" s="61"/>
      <c r="O1" s="29"/>
    </row>
    <row r="2" spans="1:16" s="34" customFormat="1" x14ac:dyDescent="0.35">
      <c r="A2" s="33"/>
      <c r="C2" s="40"/>
      <c r="D2" s="39"/>
      <c r="E2" s="40"/>
      <c r="F2" s="40"/>
      <c r="G2" s="40"/>
      <c r="H2" s="40"/>
      <c r="I2" s="38"/>
      <c r="J2" s="62"/>
      <c r="K2" s="29"/>
      <c r="M2" s="38"/>
      <c r="N2" s="62"/>
      <c r="O2" s="29"/>
    </row>
    <row r="3" spans="1:16" s="34" customFormat="1" x14ac:dyDescent="0.35">
      <c r="A3" s="33"/>
      <c r="C3" s="320" t="s">
        <v>293</v>
      </c>
      <c r="D3" s="320"/>
      <c r="E3" s="320"/>
      <c r="F3" s="320"/>
      <c r="G3" s="320"/>
      <c r="H3" s="320"/>
      <c r="I3" s="320"/>
      <c r="J3" s="320"/>
      <c r="K3" s="320"/>
      <c r="L3" s="320"/>
    </row>
    <row r="4" spans="1:16" s="34" customFormat="1" x14ac:dyDescent="0.35">
      <c r="A4" s="33"/>
      <c r="C4" s="320" t="str">
        <f>Identification!C2</f>
        <v>Discipline Area:</v>
      </c>
      <c r="D4" s="320"/>
      <c r="E4" s="320"/>
      <c r="F4" s="320"/>
      <c r="G4" s="320"/>
      <c r="H4" s="320"/>
      <c r="I4" s="320"/>
      <c r="J4" s="320"/>
      <c r="K4" s="320"/>
      <c r="L4" s="320"/>
      <c r="M4" s="39"/>
      <c r="N4" s="39"/>
      <c r="O4" s="32"/>
      <c r="P4" s="39"/>
    </row>
    <row r="5" spans="1:16" s="34" customFormat="1" x14ac:dyDescent="0.35">
      <c r="A5" s="33"/>
      <c r="C5" s="377" t="str">
        <f>Identification!C3</f>
        <v>Sport Sciences</v>
      </c>
      <c r="D5" s="377"/>
      <c r="E5" s="377"/>
      <c r="F5" s="377"/>
      <c r="G5" s="377"/>
      <c r="H5" s="377"/>
      <c r="I5" s="377"/>
      <c r="J5" s="377"/>
      <c r="K5" s="377"/>
      <c r="L5" s="377"/>
    </row>
    <row r="6" spans="1:16" s="34" customFormat="1" x14ac:dyDescent="0.35">
      <c r="A6" s="33"/>
      <c r="C6" s="39"/>
      <c r="D6" s="39"/>
      <c r="E6" s="39"/>
      <c r="F6" s="39"/>
      <c r="G6" s="39"/>
      <c r="H6" s="40"/>
      <c r="I6" s="39"/>
      <c r="J6" s="39"/>
      <c r="K6" s="32"/>
      <c r="L6" s="39"/>
      <c r="M6" s="39"/>
      <c r="N6" s="39"/>
      <c r="O6" s="32"/>
      <c r="P6" s="39"/>
    </row>
    <row r="7" spans="1:16" s="34" customFormat="1" ht="16" thickBot="1" x14ac:dyDescent="0.4">
      <c r="A7" s="33"/>
      <c r="C7" s="320" t="s">
        <v>175</v>
      </c>
      <c r="D7" s="372"/>
      <c r="E7" s="373">
        <f>Identification!C8</f>
        <v>0</v>
      </c>
      <c r="F7" s="373"/>
      <c r="G7" s="373"/>
      <c r="H7" s="373"/>
      <c r="I7" s="373"/>
      <c r="J7" s="373"/>
      <c r="K7" s="29"/>
      <c r="L7" s="78"/>
      <c r="O7" s="29"/>
      <c r="P7" s="78"/>
    </row>
    <row r="8" spans="1:16" s="34" customFormat="1" x14ac:dyDescent="0.35">
      <c r="A8" s="33"/>
      <c r="C8" s="40"/>
      <c r="D8" s="39"/>
      <c r="E8" s="40"/>
      <c r="F8" s="40"/>
      <c r="G8" s="40"/>
      <c r="H8" s="40"/>
      <c r="I8" s="38"/>
      <c r="J8" s="62"/>
      <c r="K8" s="29"/>
      <c r="L8" s="79"/>
      <c r="M8" s="38"/>
      <c r="N8" s="62"/>
      <c r="O8" s="29"/>
      <c r="P8" s="79"/>
    </row>
    <row r="9" spans="1:16" s="34" customFormat="1" ht="37" customHeight="1" x14ac:dyDescent="0.35">
      <c r="A9" s="33"/>
      <c r="C9" s="395" t="s">
        <v>193</v>
      </c>
      <c r="D9" s="396"/>
      <c r="E9" s="396"/>
      <c r="F9" s="275">
        <v>0.5</v>
      </c>
      <c r="G9" s="340"/>
      <c r="H9" s="376"/>
      <c r="I9" s="339"/>
      <c r="J9" s="340"/>
      <c r="K9" s="29"/>
      <c r="M9" s="339"/>
      <c r="N9" s="340"/>
      <c r="O9" s="29"/>
    </row>
    <row r="10" spans="1:16" s="30" customFormat="1" x14ac:dyDescent="0.35">
      <c r="A10" s="26"/>
      <c r="C10" s="73"/>
      <c r="D10" s="75"/>
      <c r="E10" s="73"/>
      <c r="F10" s="73"/>
      <c r="G10" s="340"/>
      <c r="H10" s="376"/>
      <c r="I10" s="339"/>
      <c r="J10" s="340"/>
      <c r="K10" s="29"/>
      <c r="M10" s="339"/>
      <c r="N10" s="340"/>
      <c r="O10" s="29"/>
    </row>
    <row r="11" spans="1:16" s="99" customFormat="1" ht="12" customHeight="1" x14ac:dyDescent="0.3">
      <c r="A11" s="98"/>
      <c r="B11" s="331" t="s">
        <v>426</v>
      </c>
      <c r="C11" s="331" t="s">
        <v>427</v>
      </c>
      <c r="D11" s="331" t="s">
        <v>428</v>
      </c>
      <c r="E11" s="331" t="s">
        <v>429</v>
      </c>
      <c r="F11" s="361"/>
      <c r="G11" s="397" t="s">
        <v>214</v>
      </c>
      <c r="H11" s="397" t="s">
        <v>215</v>
      </c>
      <c r="I11" s="341" t="s">
        <v>430</v>
      </c>
      <c r="J11" s="342"/>
      <c r="K11" s="342"/>
      <c r="L11" s="343"/>
      <c r="M11" s="344" t="s">
        <v>435</v>
      </c>
      <c r="N11" s="345"/>
      <c r="O11" s="345"/>
      <c r="P11" s="346"/>
    </row>
    <row r="12" spans="1:16" s="99" customFormat="1" ht="60.75" customHeight="1" x14ac:dyDescent="0.3">
      <c r="A12" s="98"/>
      <c r="B12" s="331"/>
      <c r="C12" s="331"/>
      <c r="D12" s="331"/>
      <c r="E12" s="361"/>
      <c r="F12" s="361"/>
      <c r="G12" s="397"/>
      <c r="H12" s="397"/>
      <c r="I12" s="113" t="s">
        <v>431</v>
      </c>
      <c r="J12" s="113" t="s">
        <v>432</v>
      </c>
      <c r="K12" s="113" t="s">
        <v>433</v>
      </c>
      <c r="L12" s="179" t="s">
        <v>434</v>
      </c>
      <c r="M12" s="106" t="s">
        <v>431</v>
      </c>
      <c r="N12" s="106" t="s">
        <v>432</v>
      </c>
      <c r="O12" s="106" t="s">
        <v>433</v>
      </c>
      <c r="P12" s="124" t="s">
        <v>436</v>
      </c>
    </row>
    <row r="13" spans="1:16" s="18" customFormat="1" x14ac:dyDescent="0.3">
      <c r="A13" s="31"/>
      <c r="B13" s="46" t="s">
        <v>0</v>
      </c>
      <c r="C13" s="46" t="s">
        <v>1</v>
      </c>
      <c r="D13" s="46" t="s">
        <v>2</v>
      </c>
      <c r="E13" s="331" t="s">
        <v>3</v>
      </c>
      <c r="F13" s="331"/>
      <c r="G13" s="46" t="s">
        <v>4</v>
      </c>
      <c r="H13" s="46" t="s">
        <v>5</v>
      </c>
      <c r="I13" s="113" t="s">
        <v>6</v>
      </c>
      <c r="J13" s="113" t="s">
        <v>7</v>
      </c>
      <c r="K13" s="178" t="s">
        <v>8</v>
      </c>
      <c r="L13" s="113" t="s">
        <v>9</v>
      </c>
      <c r="M13" s="106" t="s">
        <v>10</v>
      </c>
      <c r="N13" s="106" t="s">
        <v>11</v>
      </c>
      <c r="O13" s="107" t="s">
        <v>12</v>
      </c>
      <c r="P13" s="106" t="s">
        <v>13</v>
      </c>
    </row>
    <row r="14" spans="1:16" ht="30.65" customHeight="1" x14ac:dyDescent="0.3">
      <c r="B14" s="399" t="s">
        <v>321</v>
      </c>
      <c r="C14" s="362" t="s">
        <v>236</v>
      </c>
      <c r="D14" s="19" t="s">
        <v>23</v>
      </c>
      <c r="E14" s="337" t="s">
        <v>323</v>
      </c>
      <c r="F14" s="392"/>
      <c r="G14" s="20" t="s">
        <v>258</v>
      </c>
      <c r="H14" s="68">
        <v>14</v>
      </c>
      <c r="I14" s="49"/>
      <c r="J14" s="63">
        <f>I14*H14</f>
        <v>0</v>
      </c>
      <c r="K14" s="386">
        <f>IF((J54)&gt;B54,B54,(J54))</f>
        <v>0</v>
      </c>
      <c r="L14" s="182"/>
      <c r="M14" s="105"/>
      <c r="N14" s="165">
        <f>H14*M14</f>
        <v>0</v>
      </c>
      <c r="O14" s="386">
        <f>IF((N54)&gt;B54,B54,(N54))</f>
        <v>0</v>
      </c>
      <c r="P14" s="184"/>
    </row>
    <row r="15" spans="1:16" ht="30" customHeight="1" x14ac:dyDescent="0.3">
      <c r="B15" s="400"/>
      <c r="C15" s="363"/>
      <c r="D15" s="19" t="s">
        <v>24</v>
      </c>
      <c r="E15" s="337" t="s">
        <v>324</v>
      </c>
      <c r="F15" s="392"/>
      <c r="G15" s="20" t="s">
        <v>258</v>
      </c>
      <c r="H15" s="68">
        <v>3</v>
      </c>
      <c r="I15" s="49"/>
      <c r="J15" s="63">
        <f t="shared" ref="J15:J80" si="0">I15*H15</f>
        <v>0</v>
      </c>
      <c r="K15" s="387"/>
      <c r="L15" s="182"/>
      <c r="M15" s="105"/>
      <c r="N15" s="165">
        <f t="shared" ref="N15:N53" si="1">H15*M15</f>
        <v>0</v>
      </c>
      <c r="O15" s="387"/>
      <c r="P15" s="184"/>
    </row>
    <row r="16" spans="1:16" ht="27" customHeight="1" x14ac:dyDescent="0.3">
      <c r="B16" s="400"/>
      <c r="C16" s="363"/>
      <c r="D16" s="19" t="s">
        <v>25</v>
      </c>
      <c r="E16" s="337" t="s">
        <v>325</v>
      </c>
      <c r="F16" s="338"/>
      <c r="G16" s="20" t="s">
        <v>259</v>
      </c>
      <c r="H16" s="68">
        <v>8</v>
      </c>
      <c r="I16" s="49"/>
      <c r="J16" s="63">
        <f t="shared" si="0"/>
        <v>0</v>
      </c>
      <c r="K16" s="387"/>
      <c r="L16" s="182"/>
      <c r="M16" s="105"/>
      <c r="N16" s="165">
        <f t="shared" si="1"/>
        <v>0</v>
      </c>
      <c r="O16" s="387"/>
      <c r="P16" s="184"/>
    </row>
    <row r="17" spans="2:16" ht="25.5" customHeight="1" x14ac:dyDescent="0.3">
      <c r="B17" s="400"/>
      <c r="C17" s="363"/>
      <c r="D17" s="19" t="s">
        <v>26</v>
      </c>
      <c r="E17" s="337" t="s">
        <v>326</v>
      </c>
      <c r="F17" s="338"/>
      <c r="G17" s="20" t="s">
        <v>259</v>
      </c>
      <c r="H17" s="68">
        <v>2</v>
      </c>
      <c r="I17" s="49"/>
      <c r="J17" s="63">
        <f t="shared" si="0"/>
        <v>0</v>
      </c>
      <c r="K17" s="387"/>
      <c r="L17" s="182"/>
      <c r="M17" s="105"/>
      <c r="N17" s="165">
        <f t="shared" si="1"/>
        <v>0</v>
      </c>
      <c r="O17" s="387"/>
      <c r="P17" s="184"/>
    </row>
    <row r="18" spans="2:16" ht="33" customHeight="1" x14ac:dyDescent="0.3">
      <c r="B18" s="400"/>
      <c r="C18" s="363"/>
      <c r="D18" s="19" t="s">
        <v>27</v>
      </c>
      <c r="E18" s="391" t="s">
        <v>327</v>
      </c>
      <c r="F18" s="392"/>
      <c r="G18" s="20" t="s">
        <v>254</v>
      </c>
      <c r="H18" s="68">
        <v>4</v>
      </c>
      <c r="I18" s="49"/>
      <c r="J18" s="63">
        <f t="shared" si="0"/>
        <v>0</v>
      </c>
      <c r="K18" s="387"/>
      <c r="L18" s="182"/>
      <c r="M18" s="105"/>
      <c r="N18" s="165">
        <f t="shared" si="1"/>
        <v>0</v>
      </c>
      <c r="O18" s="387"/>
      <c r="P18" s="184"/>
    </row>
    <row r="19" spans="2:16" ht="25.5" customHeight="1" x14ac:dyDescent="0.3">
      <c r="B19" s="400"/>
      <c r="C19" s="363"/>
      <c r="D19" s="19" t="s">
        <v>28</v>
      </c>
      <c r="E19" s="391" t="s">
        <v>328</v>
      </c>
      <c r="F19" s="401"/>
      <c r="G19" s="20" t="s">
        <v>254</v>
      </c>
      <c r="H19" s="68">
        <v>1</v>
      </c>
      <c r="I19" s="49"/>
      <c r="J19" s="63">
        <f t="shared" si="0"/>
        <v>0</v>
      </c>
      <c r="K19" s="387"/>
      <c r="L19" s="182"/>
      <c r="M19" s="105"/>
      <c r="N19" s="165">
        <f t="shared" si="1"/>
        <v>0</v>
      </c>
      <c r="O19" s="387"/>
      <c r="P19" s="184"/>
    </row>
    <row r="20" spans="2:16" ht="27.65" customHeight="1" x14ac:dyDescent="0.3">
      <c r="B20" s="400"/>
      <c r="C20" s="363"/>
      <c r="D20" s="19" t="s">
        <v>30</v>
      </c>
      <c r="E20" s="337" t="s">
        <v>329</v>
      </c>
      <c r="F20" s="338"/>
      <c r="G20" s="20" t="s">
        <v>254</v>
      </c>
      <c r="H20" s="68">
        <v>1.5</v>
      </c>
      <c r="I20" s="49"/>
      <c r="J20" s="63">
        <f t="shared" si="0"/>
        <v>0</v>
      </c>
      <c r="K20" s="387"/>
      <c r="L20" s="182"/>
      <c r="M20" s="105"/>
      <c r="N20" s="165">
        <f t="shared" si="1"/>
        <v>0</v>
      </c>
      <c r="O20" s="387"/>
      <c r="P20" s="184"/>
    </row>
    <row r="21" spans="2:16" ht="16" customHeight="1" x14ac:dyDescent="0.3">
      <c r="B21" s="400"/>
      <c r="C21" s="363"/>
      <c r="D21" s="19" t="s">
        <v>31</v>
      </c>
      <c r="E21" s="337" t="s">
        <v>330</v>
      </c>
      <c r="F21" s="392"/>
      <c r="G21" s="20" t="s">
        <v>254</v>
      </c>
      <c r="H21" s="68">
        <v>0.3</v>
      </c>
      <c r="I21" s="49"/>
      <c r="J21" s="63">
        <f t="shared" si="0"/>
        <v>0</v>
      </c>
      <c r="K21" s="387"/>
      <c r="L21" s="182"/>
      <c r="M21" s="105"/>
      <c r="N21" s="165">
        <f t="shared" si="1"/>
        <v>0</v>
      </c>
      <c r="O21" s="387"/>
      <c r="P21" s="184"/>
    </row>
    <row r="22" spans="2:16" ht="29.15" customHeight="1" x14ac:dyDescent="0.3">
      <c r="B22" s="400"/>
      <c r="C22" s="363"/>
      <c r="D22" s="19" t="s">
        <v>32</v>
      </c>
      <c r="E22" s="337" t="s">
        <v>331</v>
      </c>
      <c r="F22" s="338"/>
      <c r="G22" s="20" t="s">
        <v>252</v>
      </c>
      <c r="H22" s="68">
        <v>12</v>
      </c>
      <c r="I22" s="49"/>
      <c r="J22" s="63">
        <f t="shared" si="0"/>
        <v>0</v>
      </c>
      <c r="K22" s="387"/>
      <c r="L22" s="182"/>
      <c r="M22" s="105"/>
      <c r="N22" s="165">
        <f t="shared" si="1"/>
        <v>0</v>
      </c>
      <c r="O22" s="387"/>
      <c r="P22" s="184"/>
    </row>
    <row r="23" spans="2:16" ht="13" customHeight="1" x14ac:dyDescent="0.3">
      <c r="B23" s="400"/>
      <c r="C23" s="363"/>
      <c r="D23" s="19" t="s">
        <v>33</v>
      </c>
      <c r="E23" s="337" t="s">
        <v>332</v>
      </c>
      <c r="F23" s="392"/>
      <c r="G23" s="20" t="s">
        <v>252</v>
      </c>
      <c r="H23" s="68">
        <v>2</v>
      </c>
      <c r="I23" s="49"/>
      <c r="J23" s="63">
        <f t="shared" si="0"/>
        <v>0</v>
      </c>
      <c r="K23" s="387"/>
      <c r="L23" s="182"/>
      <c r="M23" s="105"/>
      <c r="N23" s="165">
        <f t="shared" si="1"/>
        <v>0</v>
      </c>
      <c r="O23" s="387"/>
      <c r="P23" s="184"/>
    </row>
    <row r="24" spans="2:16" ht="30" customHeight="1" x14ac:dyDescent="0.3">
      <c r="B24" s="400"/>
      <c r="C24" s="363"/>
      <c r="D24" s="19" t="s">
        <v>34</v>
      </c>
      <c r="E24" s="337" t="s">
        <v>333</v>
      </c>
      <c r="F24" s="392"/>
      <c r="G24" s="20" t="s">
        <v>29</v>
      </c>
      <c r="H24" s="68">
        <v>4</v>
      </c>
      <c r="I24" s="49"/>
      <c r="J24" s="63">
        <f t="shared" si="0"/>
        <v>0</v>
      </c>
      <c r="K24" s="387"/>
      <c r="L24" s="182"/>
      <c r="M24" s="105"/>
      <c r="N24" s="165">
        <f t="shared" si="1"/>
        <v>0</v>
      </c>
      <c r="O24" s="387"/>
      <c r="P24" s="184"/>
    </row>
    <row r="25" spans="2:16" ht="14.15" customHeight="1" x14ac:dyDescent="0.3">
      <c r="B25" s="400"/>
      <c r="C25" s="363"/>
      <c r="D25" s="19" t="s">
        <v>35</v>
      </c>
      <c r="E25" s="337" t="s">
        <v>334</v>
      </c>
      <c r="F25" s="392"/>
      <c r="G25" s="20" t="s">
        <v>29</v>
      </c>
      <c r="H25" s="68">
        <v>1</v>
      </c>
      <c r="I25" s="49"/>
      <c r="J25" s="63">
        <f t="shared" si="0"/>
        <v>0</v>
      </c>
      <c r="K25" s="387"/>
      <c r="L25" s="182"/>
      <c r="M25" s="105"/>
      <c r="N25" s="165">
        <f t="shared" si="1"/>
        <v>0</v>
      </c>
      <c r="O25" s="387"/>
      <c r="P25" s="184"/>
    </row>
    <row r="26" spans="2:16" ht="14.5" customHeight="1" x14ac:dyDescent="0.3">
      <c r="B26" s="400"/>
      <c r="C26" s="363"/>
      <c r="D26" s="19" t="s">
        <v>36</v>
      </c>
      <c r="E26" s="337" t="s">
        <v>335</v>
      </c>
      <c r="F26" s="392"/>
      <c r="G26" s="20" t="s">
        <v>252</v>
      </c>
      <c r="H26" s="68">
        <v>9</v>
      </c>
      <c r="I26" s="49"/>
      <c r="J26" s="63">
        <f t="shared" si="0"/>
        <v>0</v>
      </c>
      <c r="K26" s="387"/>
      <c r="L26" s="182"/>
      <c r="M26" s="105"/>
      <c r="N26" s="165">
        <f t="shared" si="1"/>
        <v>0</v>
      </c>
      <c r="O26" s="387"/>
      <c r="P26" s="184"/>
    </row>
    <row r="27" spans="2:16" ht="13" customHeight="1" x14ac:dyDescent="0.3">
      <c r="B27" s="400"/>
      <c r="C27" s="363"/>
      <c r="D27" s="19" t="s">
        <v>37</v>
      </c>
      <c r="E27" s="337" t="s">
        <v>336</v>
      </c>
      <c r="F27" s="392"/>
      <c r="G27" s="20" t="s">
        <v>252</v>
      </c>
      <c r="H27" s="68">
        <v>1.5</v>
      </c>
      <c r="I27" s="49"/>
      <c r="J27" s="63">
        <f t="shared" si="0"/>
        <v>0</v>
      </c>
      <c r="K27" s="387"/>
      <c r="L27" s="182"/>
      <c r="M27" s="105"/>
      <c r="N27" s="165">
        <f t="shared" si="1"/>
        <v>0</v>
      </c>
      <c r="O27" s="387"/>
      <c r="P27" s="184"/>
    </row>
    <row r="28" spans="2:16" ht="27.65" customHeight="1" x14ac:dyDescent="0.3">
      <c r="B28" s="400"/>
      <c r="C28" s="363"/>
      <c r="D28" s="19" t="s">
        <v>38</v>
      </c>
      <c r="E28" s="337" t="s">
        <v>337</v>
      </c>
      <c r="F28" s="392"/>
      <c r="G28" s="20" t="s">
        <v>291</v>
      </c>
      <c r="H28" s="68">
        <v>3</v>
      </c>
      <c r="I28" s="49"/>
      <c r="J28" s="63">
        <f t="shared" si="0"/>
        <v>0</v>
      </c>
      <c r="K28" s="387"/>
      <c r="L28" s="182"/>
      <c r="M28" s="105"/>
      <c r="N28" s="165">
        <f t="shared" si="1"/>
        <v>0</v>
      </c>
      <c r="O28" s="387"/>
      <c r="P28" s="184"/>
    </row>
    <row r="29" spans="2:16" ht="15" customHeight="1" x14ac:dyDescent="0.3">
      <c r="B29" s="400"/>
      <c r="C29" s="363"/>
      <c r="D29" s="19" t="s">
        <v>39</v>
      </c>
      <c r="E29" s="337" t="s">
        <v>338</v>
      </c>
      <c r="F29" s="392"/>
      <c r="G29" s="20" t="s">
        <v>291</v>
      </c>
      <c r="H29" s="68">
        <v>0.7</v>
      </c>
      <c r="I29" s="49"/>
      <c r="J29" s="63">
        <f t="shared" si="0"/>
        <v>0</v>
      </c>
      <c r="K29" s="387"/>
      <c r="L29" s="182"/>
      <c r="M29" s="105"/>
      <c r="N29" s="165">
        <f t="shared" si="1"/>
        <v>0</v>
      </c>
      <c r="O29" s="387"/>
      <c r="P29" s="184"/>
    </row>
    <row r="30" spans="2:16" ht="17.5" customHeight="1" x14ac:dyDescent="0.3">
      <c r="B30" s="400"/>
      <c r="C30" s="363"/>
      <c r="D30" s="19" t="s">
        <v>40</v>
      </c>
      <c r="E30" s="337" t="s">
        <v>339</v>
      </c>
      <c r="F30" s="392"/>
      <c r="G30" s="20" t="s">
        <v>252</v>
      </c>
      <c r="H30" s="68">
        <v>7</v>
      </c>
      <c r="I30" s="49"/>
      <c r="J30" s="63">
        <f t="shared" si="0"/>
        <v>0</v>
      </c>
      <c r="K30" s="387"/>
      <c r="L30" s="182"/>
      <c r="M30" s="105"/>
      <c r="N30" s="165">
        <f t="shared" si="1"/>
        <v>0</v>
      </c>
      <c r="O30" s="387"/>
      <c r="P30" s="184"/>
    </row>
    <row r="31" spans="2:16" ht="12.65" customHeight="1" x14ac:dyDescent="0.3">
      <c r="B31" s="400"/>
      <c r="C31" s="363"/>
      <c r="D31" s="19" t="s">
        <v>41</v>
      </c>
      <c r="E31" s="337" t="s">
        <v>340</v>
      </c>
      <c r="F31" s="392"/>
      <c r="G31" s="20" t="s">
        <v>252</v>
      </c>
      <c r="H31" s="68">
        <v>1.5</v>
      </c>
      <c r="I31" s="49"/>
      <c r="J31" s="63">
        <f t="shared" si="0"/>
        <v>0</v>
      </c>
      <c r="K31" s="387"/>
      <c r="L31" s="182"/>
      <c r="M31" s="105"/>
      <c r="N31" s="165">
        <f t="shared" si="1"/>
        <v>0</v>
      </c>
      <c r="O31" s="387"/>
      <c r="P31" s="184"/>
    </row>
    <row r="32" spans="2:16" ht="26.5" customHeight="1" x14ac:dyDescent="0.3">
      <c r="B32" s="400"/>
      <c r="C32" s="363"/>
      <c r="D32" s="19" t="s">
        <v>42</v>
      </c>
      <c r="E32" s="337" t="s">
        <v>341</v>
      </c>
      <c r="F32" s="392"/>
      <c r="G32" s="20" t="s">
        <v>291</v>
      </c>
      <c r="H32" s="68">
        <v>2</v>
      </c>
      <c r="I32" s="49"/>
      <c r="J32" s="63">
        <f t="shared" si="0"/>
        <v>0</v>
      </c>
      <c r="K32" s="387"/>
      <c r="L32" s="182"/>
      <c r="M32" s="105"/>
      <c r="N32" s="165">
        <f t="shared" si="1"/>
        <v>0</v>
      </c>
      <c r="O32" s="387"/>
      <c r="P32" s="184"/>
    </row>
    <row r="33" spans="2:16" ht="12" customHeight="1" x14ac:dyDescent="0.3">
      <c r="B33" s="400"/>
      <c r="C33" s="363"/>
      <c r="D33" s="19" t="s">
        <v>43</v>
      </c>
      <c r="E33" s="337" t="s">
        <v>342</v>
      </c>
      <c r="F33" s="392"/>
      <c r="G33" s="20" t="s">
        <v>291</v>
      </c>
      <c r="H33" s="68">
        <v>0.5</v>
      </c>
      <c r="I33" s="49"/>
      <c r="J33" s="63">
        <f t="shared" si="0"/>
        <v>0</v>
      </c>
      <c r="K33" s="387"/>
      <c r="L33" s="182"/>
      <c r="M33" s="105"/>
      <c r="N33" s="165">
        <f t="shared" si="1"/>
        <v>0</v>
      </c>
      <c r="O33" s="387"/>
      <c r="P33" s="184"/>
    </row>
    <row r="34" spans="2:16" ht="12.65" customHeight="1" x14ac:dyDescent="0.3">
      <c r="B34" s="400"/>
      <c r="C34" s="363"/>
      <c r="D34" s="19" t="s">
        <v>45</v>
      </c>
      <c r="E34" s="337" t="s">
        <v>343</v>
      </c>
      <c r="F34" s="392"/>
      <c r="G34" s="20" t="s">
        <v>252</v>
      </c>
      <c r="H34" s="68">
        <v>3</v>
      </c>
      <c r="I34" s="49"/>
      <c r="J34" s="63">
        <f t="shared" si="0"/>
        <v>0</v>
      </c>
      <c r="K34" s="387"/>
      <c r="L34" s="182"/>
      <c r="M34" s="105"/>
      <c r="N34" s="165">
        <f t="shared" si="1"/>
        <v>0</v>
      </c>
      <c r="O34" s="387"/>
      <c r="P34" s="184"/>
    </row>
    <row r="35" spans="2:16" ht="11.5" customHeight="1" x14ac:dyDescent="0.3">
      <c r="B35" s="400"/>
      <c r="C35" s="363"/>
      <c r="D35" s="19" t="s">
        <v>46</v>
      </c>
      <c r="E35" s="337" t="s">
        <v>344</v>
      </c>
      <c r="F35" s="392"/>
      <c r="G35" s="20" t="s">
        <v>252</v>
      </c>
      <c r="H35" s="68">
        <v>0.7</v>
      </c>
      <c r="I35" s="49"/>
      <c r="J35" s="63">
        <f t="shared" si="0"/>
        <v>0</v>
      </c>
      <c r="K35" s="387"/>
      <c r="L35" s="182"/>
      <c r="M35" s="105"/>
      <c r="N35" s="165">
        <f t="shared" si="1"/>
        <v>0</v>
      </c>
      <c r="O35" s="387"/>
      <c r="P35" s="184"/>
    </row>
    <row r="36" spans="2:16" ht="27" customHeight="1" x14ac:dyDescent="0.3">
      <c r="B36" s="400"/>
      <c r="C36" s="363"/>
      <c r="D36" s="19" t="s">
        <v>47</v>
      </c>
      <c r="E36" s="337" t="s">
        <v>345</v>
      </c>
      <c r="F36" s="392"/>
      <c r="G36" s="20" t="s">
        <v>291</v>
      </c>
      <c r="H36" s="68">
        <v>1</v>
      </c>
      <c r="I36" s="49"/>
      <c r="J36" s="63">
        <f t="shared" si="0"/>
        <v>0</v>
      </c>
      <c r="K36" s="387"/>
      <c r="L36" s="182"/>
      <c r="M36" s="105"/>
      <c r="N36" s="165">
        <f t="shared" si="1"/>
        <v>0</v>
      </c>
      <c r="O36" s="387"/>
      <c r="P36" s="184"/>
    </row>
    <row r="37" spans="2:16" ht="15" customHeight="1" x14ac:dyDescent="0.3">
      <c r="B37" s="400"/>
      <c r="C37" s="363"/>
      <c r="D37" s="19" t="s">
        <v>48</v>
      </c>
      <c r="E37" s="337" t="s">
        <v>346</v>
      </c>
      <c r="F37" s="392"/>
      <c r="G37" s="20" t="s">
        <v>291</v>
      </c>
      <c r="H37" s="68">
        <v>0.2</v>
      </c>
      <c r="I37" s="49"/>
      <c r="J37" s="63">
        <f t="shared" si="0"/>
        <v>0</v>
      </c>
      <c r="K37" s="387"/>
      <c r="L37" s="182"/>
      <c r="M37" s="105"/>
      <c r="N37" s="165">
        <f t="shared" si="1"/>
        <v>0</v>
      </c>
      <c r="O37" s="387"/>
      <c r="P37" s="184"/>
    </row>
    <row r="38" spans="2:16" ht="27" customHeight="1" x14ac:dyDescent="0.3">
      <c r="B38" s="400"/>
      <c r="C38" s="363"/>
      <c r="D38" s="19" t="s">
        <v>49</v>
      </c>
      <c r="E38" s="337" t="s">
        <v>347</v>
      </c>
      <c r="F38" s="392"/>
      <c r="G38" s="20" t="s">
        <v>252</v>
      </c>
      <c r="H38" s="68">
        <v>1.5</v>
      </c>
      <c r="I38" s="49"/>
      <c r="J38" s="63">
        <f t="shared" si="0"/>
        <v>0</v>
      </c>
      <c r="K38" s="387"/>
      <c r="L38" s="182"/>
      <c r="M38" s="105"/>
      <c r="N38" s="165">
        <f t="shared" si="1"/>
        <v>0</v>
      </c>
      <c r="O38" s="387"/>
      <c r="P38" s="184"/>
    </row>
    <row r="39" spans="2:16" ht="17.149999999999999" customHeight="1" x14ac:dyDescent="0.3">
      <c r="B39" s="400"/>
      <c r="C39" s="398"/>
      <c r="D39" s="19" t="s">
        <v>50</v>
      </c>
      <c r="E39" s="337" t="s">
        <v>348</v>
      </c>
      <c r="F39" s="392"/>
      <c r="G39" s="20" t="s">
        <v>252</v>
      </c>
      <c r="H39" s="68">
        <v>0.3</v>
      </c>
      <c r="I39" s="49"/>
      <c r="J39" s="63">
        <f t="shared" si="0"/>
        <v>0</v>
      </c>
      <c r="K39" s="387"/>
      <c r="L39" s="182"/>
      <c r="M39" s="105"/>
      <c r="N39" s="165">
        <f t="shared" si="1"/>
        <v>0</v>
      </c>
      <c r="O39" s="387"/>
      <c r="P39" s="184"/>
    </row>
    <row r="40" spans="2:16" ht="29.5" customHeight="1" x14ac:dyDescent="0.3">
      <c r="B40" s="400"/>
      <c r="C40" s="362" t="s">
        <v>237</v>
      </c>
      <c r="D40" s="19" t="s">
        <v>51</v>
      </c>
      <c r="E40" s="337" t="s">
        <v>349</v>
      </c>
      <c r="F40" s="392"/>
      <c r="G40" s="20" t="s">
        <v>261</v>
      </c>
      <c r="H40" s="68">
        <v>2</v>
      </c>
      <c r="I40" s="49"/>
      <c r="J40" s="63">
        <f t="shared" si="0"/>
        <v>0</v>
      </c>
      <c r="K40" s="387"/>
      <c r="L40" s="182"/>
      <c r="M40" s="105"/>
      <c r="N40" s="165">
        <f t="shared" si="1"/>
        <v>0</v>
      </c>
      <c r="O40" s="387"/>
      <c r="P40" s="184"/>
    </row>
    <row r="41" spans="2:16" ht="17.149999999999999" customHeight="1" x14ac:dyDescent="0.3">
      <c r="B41" s="400"/>
      <c r="C41" s="363"/>
      <c r="D41" s="19" t="s">
        <v>52</v>
      </c>
      <c r="E41" s="337" t="s">
        <v>350</v>
      </c>
      <c r="F41" s="392"/>
      <c r="G41" s="20" t="s">
        <v>261</v>
      </c>
      <c r="H41" s="68">
        <v>0.3</v>
      </c>
      <c r="I41" s="49"/>
      <c r="J41" s="63">
        <f t="shared" si="0"/>
        <v>0</v>
      </c>
      <c r="K41" s="387"/>
      <c r="L41" s="182"/>
      <c r="M41" s="105"/>
      <c r="N41" s="165">
        <f t="shared" si="1"/>
        <v>0</v>
      </c>
      <c r="O41" s="387"/>
      <c r="P41" s="184"/>
    </row>
    <row r="42" spans="2:16" ht="16.5" customHeight="1" x14ac:dyDescent="0.3">
      <c r="B42" s="400"/>
      <c r="C42" s="363"/>
      <c r="D42" s="19" t="s">
        <v>53</v>
      </c>
      <c r="E42" s="337" t="s">
        <v>351</v>
      </c>
      <c r="F42" s="392"/>
      <c r="G42" s="20" t="s">
        <v>257</v>
      </c>
      <c r="H42" s="68">
        <v>0.5</v>
      </c>
      <c r="I42" s="49"/>
      <c r="J42" s="63">
        <f t="shared" si="0"/>
        <v>0</v>
      </c>
      <c r="K42" s="387"/>
      <c r="L42" s="182"/>
      <c r="M42" s="105"/>
      <c r="N42" s="165">
        <f t="shared" si="1"/>
        <v>0</v>
      </c>
      <c r="O42" s="387"/>
      <c r="P42" s="184"/>
    </row>
    <row r="43" spans="2:16" ht="16" customHeight="1" x14ac:dyDescent="0.3">
      <c r="B43" s="400"/>
      <c r="C43" s="363"/>
      <c r="D43" s="19" t="s">
        <v>54</v>
      </c>
      <c r="E43" s="337" t="s">
        <v>352</v>
      </c>
      <c r="F43" s="392"/>
      <c r="G43" s="20" t="s">
        <v>257</v>
      </c>
      <c r="H43" s="68">
        <v>0.1</v>
      </c>
      <c r="I43" s="49"/>
      <c r="J43" s="63">
        <f t="shared" si="0"/>
        <v>0</v>
      </c>
      <c r="K43" s="387"/>
      <c r="L43" s="182"/>
      <c r="M43" s="105"/>
      <c r="N43" s="165">
        <f t="shared" si="1"/>
        <v>0</v>
      </c>
      <c r="O43" s="387"/>
      <c r="P43" s="184"/>
    </row>
    <row r="44" spans="2:16" ht="17.149999999999999" customHeight="1" x14ac:dyDescent="0.3">
      <c r="B44" s="400"/>
      <c r="C44" s="363"/>
      <c r="D44" s="19" t="s">
        <v>55</v>
      </c>
      <c r="E44" s="337" t="s">
        <v>353</v>
      </c>
      <c r="F44" s="392"/>
      <c r="G44" s="20" t="s">
        <v>44</v>
      </c>
      <c r="H44" s="68">
        <v>0.1</v>
      </c>
      <c r="I44" s="49"/>
      <c r="J44" s="63">
        <f t="shared" si="0"/>
        <v>0</v>
      </c>
      <c r="K44" s="387"/>
      <c r="L44" s="182"/>
      <c r="M44" s="105"/>
      <c r="N44" s="165">
        <f t="shared" si="1"/>
        <v>0</v>
      </c>
      <c r="O44" s="387"/>
      <c r="P44" s="184"/>
    </row>
    <row r="45" spans="2:16" ht="12.65" customHeight="1" x14ac:dyDescent="0.3">
      <c r="B45" s="400"/>
      <c r="C45" s="363"/>
      <c r="D45" s="19" t="s">
        <v>56</v>
      </c>
      <c r="E45" s="337" t="s">
        <v>354</v>
      </c>
      <c r="F45" s="392"/>
      <c r="G45" s="20" t="s">
        <v>44</v>
      </c>
      <c r="H45" s="68">
        <v>0.02</v>
      </c>
      <c r="I45" s="49"/>
      <c r="J45" s="63">
        <f t="shared" si="0"/>
        <v>0</v>
      </c>
      <c r="K45" s="387"/>
      <c r="L45" s="182"/>
      <c r="M45" s="105"/>
      <c r="N45" s="165">
        <f t="shared" si="1"/>
        <v>0</v>
      </c>
      <c r="O45" s="387"/>
      <c r="P45" s="184"/>
    </row>
    <row r="46" spans="2:16" ht="14.15" customHeight="1" x14ac:dyDescent="0.3">
      <c r="B46" s="400"/>
      <c r="C46" s="363"/>
      <c r="D46" s="19" t="s">
        <v>57</v>
      </c>
      <c r="E46" s="337" t="s">
        <v>355</v>
      </c>
      <c r="F46" s="392"/>
      <c r="G46" s="20" t="s">
        <v>291</v>
      </c>
      <c r="H46" s="68">
        <v>0.1</v>
      </c>
      <c r="I46" s="49"/>
      <c r="J46" s="63">
        <f t="shared" si="0"/>
        <v>0</v>
      </c>
      <c r="K46" s="387"/>
      <c r="L46" s="182"/>
      <c r="M46" s="105"/>
      <c r="N46" s="165">
        <f t="shared" si="1"/>
        <v>0</v>
      </c>
      <c r="O46" s="387"/>
      <c r="P46" s="184"/>
    </row>
    <row r="47" spans="2:16" ht="13" customHeight="1" x14ac:dyDescent="0.3">
      <c r="B47" s="400"/>
      <c r="C47" s="398"/>
      <c r="D47" s="19" t="s">
        <v>58</v>
      </c>
      <c r="E47" s="337" t="s">
        <v>356</v>
      </c>
      <c r="F47" s="392"/>
      <c r="G47" s="20" t="s">
        <v>291</v>
      </c>
      <c r="H47" s="68">
        <v>0.02</v>
      </c>
      <c r="I47" s="49"/>
      <c r="J47" s="63">
        <f t="shared" si="0"/>
        <v>0</v>
      </c>
      <c r="K47" s="387"/>
      <c r="L47" s="182"/>
      <c r="M47" s="105"/>
      <c r="N47" s="165">
        <f t="shared" si="1"/>
        <v>0</v>
      </c>
      <c r="O47" s="387"/>
      <c r="P47" s="184"/>
    </row>
    <row r="48" spans="2:16" ht="13" customHeight="1" x14ac:dyDescent="0.3">
      <c r="B48" s="400"/>
      <c r="C48" s="413" t="s">
        <v>238</v>
      </c>
      <c r="D48" s="19" t="s">
        <v>59</v>
      </c>
      <c r="E48" s="391" t="s">
        <v>357</v>
      </c>
      <c r="F48" s="392"/>
      <c r="G48" s="20" t="s">
        <v>260</v>
      </c>
      <c r="H48" s="68">
        <v>10</v>
      </c>
      <c r="I48" s="49"/>
      <c r="J48" s="63">
        <f t="shared" si="0"/>
        <v>0</v>
      </c>
      <c r="K48" s="387"/>
      <c r="L48" s="186"/>
      <c r="M48" s="105"/>
      <c r="N48" s="165">
        <f t="shared" si="1"/>
        <v>0</v>
      </c>
      <c r="O48" s="387"/>
      <c r="P48" s="189"/>
    </row>
    <row r="49" spans="1:16" ht="14.5" x14ac:dyDescent="0.3">
      <c r="B49" s="400"/>
      <c r="C49" s="414"/>
      <c r="D49" s="19" t="s">
        <v>60</v>
      </c>
      <c r="E49" s="391" t="s">
        <v>358</v>
      </c>
      <c r="F49" s="392"/>
      <c r="G49" s="20" t="s">
        <v>260</v>
      </c>
      <c r="H49" s="68">
        <v>2</v>
      </c>
      <c r="I49" s="49"/>
      <c r="J49" s="63">
        <f t="shared" si="0"/>
        <v>0</v>
      </c>
      <c r="K49" s="387"/>
      <c r="L49" s="186"/>
      <c r="M49" s="105"/>
      <c r="N49" s="165">
        <f t="shared" si="1"/>
        <v>0</v>
      </c>
      <c r="O49" s="387"/>
      <c r="P49" s="189"/>
    </row>
    <row r="50" spans="1:16" ht="25.5" customHeight="1" x14ac:dyDescent="0.3">
      <c r="B50" s="400"/>
      <c r="C50" s="414"/>
      <c r="D50" s="19" t="s">
        <v>62</v>
      </c>
      <c r="E50" s="391" t="s">
        <v>359</v>
      </c>
      <c r="F50" s="392"/>
      <c r="G50" s="20" t="s">
        <v>61</v>
      </c>
      <c r="H50" s="68">
        <v>12</v>
      </c>
      <c r="I50" s="49"/>
      <c r="J50" s="63">
        <f t="shared" si="0"/>
        <v>0</v>
      </c>
      <c r="K50" s="387"/>
      <c r="L50" s="186"/>
      <c r="M50" s="105"/>
      <c r="N50" s="165">
        <f t="shared" si="1"/>
        <v>0</v>
      </c>
      <c r="O50" s="387"/>
      <c r="P50" s="189"/>
    </row>
    <row r="51" spans="1:16" ht="15" customHeight="1" x14ac:dyDescent="0.3">
      <c r="B51" s="400"/>
      <c r="C51" s="414"/>
      <c r="D51" s="19" t="s">
        <v>64</v>
      </c>
      <c r="E51" s="391" t="s">
        <v>360</v>
      </c>
      <c r="F51" s="392"/>
      <c r="G51" s="20" t="s">
        <v>61</v>
      </c>
      <c r="H51" s="68">
        <v>3</v>
      </c>
      <c r="I51" s="49"/>
      <c r="J51" s="63">
        <f t="shared" si="0"/>
        <v>0</v>
      </c>
      <c r="K51" s="387"/>
      <c r="L51" s="186"/>
      <c r="M51" s="105"/>
      <c r="N51" s="165">
        <f t="shared" si="1"/>
        <v>0</v>
      </c>
      <c r="O51" s="387"/>
      <c r="P51" s="189"/>
    </row>
    <row r="52" spans="1:16" ht="14.15" customHeight="1" x14ac:dyDescent="0.3">
      <c r="B52" s="400"/>
      <c r="C52" s="414"/>
      <c r="D52" s="19" t="s">
        <v>65</v>
      </c>
      <c r="E52" s="391" t="s">
        <v>361</v>
      </c>
      <c r="F52" s="392"/>
      <c r="G52" s="23" t="s">
        <v>316</v>
      </c>
      <c r="H52" s="116">
        <v>2</v>
      </c>
      <c r="I52" s="49"/>
      <c r="J52" s="63">
        <f t="shared" si="0"/>
        <v>0</v>
      </c>
      <c r="K52" s="387"/>
      <c r="L52" s="186"/>
      <c r="M52" s="105"/>
      <c r="N52" s="165">
        <f t="shared" si="1"/>
        <v>0</v>
      </c>
      <c r="O52" s="387"/>
      <c r="P52" s="189"/>
    </row>
    <row r="53" spans="1:16" ht="16.5" customHeight="1" x14ac:dyDescent="0.3">
      <c r="B53" s="400"/>
      <c r="C53" s="414"/>
      <c r="D53" s="19" t="s">
        <v>66</v>
      </c>
      <c r="E53" s="391" t="s">
        <v>362</v>
      </c>
      <c r="F53" s="392"/>
      <c r="G53" s="23" t="s">
        <v>316</v>
      </c>
      <c r="H53" s="116">
        <v>0.5</v>
      </c>
      <c r="I53" s="49"/>
      <c r="J53" s="63">
        <f t="shared" si="0"/>
        <v>0</v>
      </c>
      <c r="K53" s="387"/>
      <c r="L53" s="186"/>
      <c r="M53" s="105"/>
      <c r="N53" s="165">
        <f t="shared" si="1"/>
        <v>0</v>
      </c>
      <c r="O53" s="387"/>
      <c r="P53" s="189"/>
    </row>
    <row r="54" spans="1:16" ht="13" x14ac:dyDescent="0.3">
      <c r="B54" s="248">
        <v>50</v>
      </c>
      <c r="C54" s="417" t="s">
        <v>63</v>
      </c>
      <c r="D54" s="418"/>
      <c r="E54" s="418"/>
      <c r="F54" s="418"/>
      <c r="G54" s="418"/>
      <c r="H54" s="418"/>
      <c r="I54" s="419"/>
      <c r="J54" s="63">
        <f>SUM(J14:J53)</f>
        <v>0</v>
      </c>
      <c r="K54" s="388"/>
      <c r="L54" s="142"/>
      <c r="M54" s="119"/>
      <c r="N54" s="167">
        <f>SUM(N14:N53)</f>
        <v>0</v>
      </c>
      <c r="O54" s="388"/>
      <c r="P54" s="190"/>
    </row>
    <row r="55" spans="1:16" ht="13" customHeight="1" x14ac:dyDescent="0.3">
      <c r="B55" s="399" t="s">
        <v>322</v>
      </c>
      <c r="C55" s="405" t="s">
        <v>239</v>
      </c>
      <c r="D55" s="17" t="s">
        <v>67</v>
      </c>
      <c r="E55" s="393" t="s">
        <v>363</v>
      </c>
      <c r="F55" s="394"/>
      <c r="G55" s="21" t="s">
        <v>317</v>
      </c>
      <c r="H55" s="68">
        <v>4</v>
      </c>
      <c r="I55" s="48"/>
      <c r="J55" s="63">
        <f t="shared" si="0"/>
        <v>0</v>
      </c>
      <c r="K55" s="386">
        <f>IF((J81)&gt;B81,B81,(J81))</f>
        <v>0</v>
      </c>
      <c r="L55" s="182"/>
      <c r="M55" s="109"/>
      <c r="N55" s="166">
        <f>H55*M55</f>
        <v>0</v>
      </c>
      <c r="O55" s="386">
        <f>IF((N81)&gt;B81,B81,(N81))</f>
        <v>0</v>
      </c>
      <c r="P55" s="184"/>
    </row>
    <row r="56" spans="1:16" ht="13" customHeight="1" x14ac:dyDescent="0.3">
      <c r="B56" s="400"/>
      <c r="C56" s="404"/>
      <c r="D56" s="17" t="s">
        <v>68</v>
      </c>
      <c r="E56" s="393" t="s">
        <v>364</v>
      </c>
      <c r="F56" s="394"/>
      <c r="G56" s="21" t="s">
        <v>317</v>
      </c>
      <c r="H56" s="68">
        <v>0.7</v>
      </c>
      <c r="I56" s="48"/>
      <c r="J56" s="63">
        <f t="shared" si="0"/>
        <v>0</v>
      </c>
      <c r="K56" s="387"/>
      <c r="L56" s="182"/>
      <c r="M56" s="109"/>
      <c r="N56" s="166">
        <f t="shared" ref="N56:N80" si="2">H56*M56</f>
        <v>0</v>
      </c>
      <c r="O56" s="387"/>
      <c r="P56" s="184"/>
    </row>
    <row r="57" spans="1:16" ht="25.5" customHeight="1" x14ac:dyDescent="0.3">
      <c r="B57" s="400"/>
      <c r="C57" s="404"/>
      <c r="D57" s="17" t="s">
        <v>69</v>
      </c>
      <c r="E57" s="389" t="s">
        <v>365</v>
      </c>
      <c r="F57" s="390"/>
      <c r="G57" s="20" t="s">
        <v>262</v>
      </c>
      <c r="H57" s="68">
        <v>3</v>
      </c>
      <c r="I57" s="66"/>
      <c r="J57" s="63">
        <f t="shared" si="0"/>
        <v>0</v>
      </c>
      <c r="K57" s="387"/>
      <c r="L57" s="182"/>
      <c r="M57" s="110"/>
      <c r="N57" s="166">
        <f t="shared" si="2"/>
        <v>0</v>
      </c>
      <c r="O57" s="387"/>
      <c r="P57" s="184"/>
    </row>
    <row r="58" spans="1:16" ht="25.5" customHeight="1" x14ac:dyDescent="0.3">
      <c r="B58" s="400"/>
      <c r="C58" s="404"/>
      <c r="D58" s="17" t="s">
        <v>70</v>
      </c>
      <c r="E58" s="389" t="s">
        <v>365</v>
      </c>
      <c r="F58" s="390"/>
      <c r="G58" s="20" t="s">
        <v>262</v>
      </c>
      <c r="H58" s="68">
        <v>0.5</v>
      </c>
      <c r="I58" s="66"/>
      <c r="J58" s="63">
        <f t="shared" si="0"/>
        <v>0</v>
      </c>
      <c r="K58" s="387"/>
      <c r="L58" s="182"/>
      <c r="M58" s="110"/>
      <c r="N58" s="166">
        <f t="shared" si="2"/>
        <v>0</v>
      </c>
      <c r="O58" s="387"/>
      <c r="P58" s="184"/>
    </row>
    <row r="59" spans="1:16" ht="36.65" customHeight="1" x14ac:dyDescent="0.3">
      <c r="B59" s="400"/>
      <c r="C59" s="404"/>
      <c r="D59" s="17" t="s">
        <v>71</v>
      </c>
      <c r="E59" s="389" t="s">
        <v>366</v>
      </c>
      <c r="F59" s="390"/>
      <c r="G59" s="20" t="s">
        <v>262</v>
      </c>
      <c r="H59" s="68">
        <v>2</v>
      </c>
      <c r="I59" s="66"/>
      <c r="J59" s="63">
        <f t="shared" si="0"/>
        <v>0</v>
      </c>
      <c r="K59" s="387"/>
      <c r="L59" s="182"/>
      <c r="M59" s="110"/>
      <c r="N59" s="166">
        <f t="shared" si="2"/>
        <v>0</v>
      </c>
      <c r="O59" s="387"/>
      <c r="P59" s="184"/>
    </row>
    <row r="60" spans="1:16" ht="15" customHeight="1" x14ac:dyDescent="0.3">
      <c r="B60" s="400"/>
      <c r="C60" s="404"/>
      <c r="D60" s="17" t="s">
        <v>72</v>
      </c>
      <c r="E60" s="389" t="s">
        <v>367</v>
      </c>
      <c r="F60" s="390"/>
      <c r="G60" s="20" t="s">
        <v>262</v>
      </c>
      <c r="H60" s="68">
        <v>0.3</v>
      </c>
      <c r="I60" s="66"/>
      <c r="J60" s="63">
        <f t="shared" si="0"/>
        <v>0</v>
      </c>
      <c r="K60" s="387"/>
      <c r="L60" s="182"/>
      <c r="M60" s="110"/>
      <c r="N60" s="166">
        <f t="shared" si="2"/>
        <v>0</v>
      </c>
      <c r="O60" s="387"/>
      <c r="P60" s="184"/>
    </row>
    <row r="61" spans="1:16" s="22" customFormat="1" ht="25.5" customHeight="1" x14ac:dyDescent="0.3">
      <c r="A61" s="26"/>
      <c r="B61" s="400"/>
      <c r="C61" s="404"/>
      <c r="D61" s="17" t="s">
        <v>73</v>
      </c>
      <c r="E61" s="389" t="s">
        <v>368</v>
      </c>
      <c r="F61" s="390"/>
      <c r="G61" s="20" t="s">
        <v>263</v>
      </c>
      <c r="H61" s="68">
        <v>1.5</v>
      </c>
      <c r="I61" s="67"/>
      <c r="J61" s="63">
        <f t="shared" si="0"/>
        <v>0</v>
      </c>
      <c r="K61" s="387"/>
      <c r="L61" s="187"/>
      <c r="M61" s="111"/>
      <c r="N61" s="166">
        <f t="shared" si="2"/>
        <v>0</v>
      </c>
      <c r="O61" s="387"/>
      <c r="P61" s="191"/>
    </row>
    <row r="62" spans="1:16" s="287" customFormat="1" ht="21" customHeight="1" x14ac:dyDescent="0.3">
      <c r="A62" s="292"/>
      <c r="B62" s="400"/>
      <c r="C62" s="404"/>
      <c r="D62" s="17" t="s">
        <v>74</v>
      </c>
      <c r="E62" s="389" t="s">
        <v>369</v>
      </c>
      <c r="F62" s="390"/>
      <c r="G62" s="20" t="s">
        <v>263</v>
      </c>
      <c r="H62" s="282">
        <v>0.2</v>
      </c>
      <c r="I62" s="283"/>
      <c r="J62" s="284">
        <f t="shared" si="0"/>
        <v>0</v>
      </c>
      <c r="K62" s="387"/>
      <c r="L62" s="285"/>
      <c r="M62" s="283"/>
      <c r="N62" s="286">
        <f t="shared" si="2"/>
        <v>0</v>
      </c>
      <c r="O62" s="387"/>
      <c r="P62" s="285"/>
    </row>
    <row r="63" spans="1:16" s="22" customFormat="1" ht="25.5" customHeight="1" x14ac:dyDescent="0.3">
      <c r="A63" s="26"/>
      <c r="B63" s="400"/>
      <c r="C63" s="404"/>
      <c r="D63" s="17" t="s">
        <v>75</v>
      </c>
      <c r="E63" s="389" t="s">
        <v>370</v>
      </c>
      <c r="F63" s="390"/>
      <c r="G63" s="20" t="s">
        <v>262</v>
      </c>
      <c r="H63" s="68">
        <v>1.2</v>
      </c>
      <c r="I63" s="67"/>
      <c r="J63" s="63">
        <f t="shared" si="0"/>
        <v>0</v>
      </c>
      <c r="K63" s="387"/>
      <c r="L63" s="187"/>
      <c r="M63" s="111"/>
      <c r="N63" s="166">
        <f t="shared" si="2"/>
        <v>0</v>
      </c>
      <c r="O63" s="387"/>
      <c r="P63" s="191"/>
    </row>
    <row r="64" spans="1:16" s="22" customFormat="1" ht="25.5" customHeight="1" x14ac:dyDescent="0.3">
      <c r="A64" s="26"/>
      <c r="B64" s="400"/>
      <c r="C64" s="404"/>
      <c r="D64" s="17" t="s">
        <v>76</v>
      </c>
      <c r="E64" s="389" t="s">
        <v>371</v>
      </c>
      <c r="F64" s="390"/>
      <c r="G64" s="20" t="s">
        <v>262</v>
      </c>
      <c r="H64" s="68">
        <v>0.15</v>
      </c>
      <c r="I64" s="67"/>
      <c r="J64" s="63">
        <f t="shared" si="0"/>
        <v>0</v>
      </c>
      <c r="K64" s="387"/>
      <c r="L64" s="187"/>
      <c r="M64" s="111"/>
      <c r="N64" s="166">
        <f t="shared" si="2"/>
        <v>0</v>
      </c>
      <c r="O64" s="387"/>
      <c r="P64" s="191"/>
    </row>
    <row r="65" spans="1:16" ht="19.5" customHeight="1" x14ac:dyDescent="0.3">
      <c r="B65" s="400"/>
      <c r="C65" s="405" t="s">
        <v>240</v>
      </c>
      <c r="D65" s="17" t="s">
        <v>77</v>
      </c>
      <c r="E65" s="389" t="s">
        <v>372</v>
      </c>
      <c r="F65" s="390"/>
      <c r="G65" s="20" t="s">
        <v>262</v>
      </c>
      <c r="H65" s="68">
        <v>0.5</v>
      </c>
      <c r="I65" s="288"/>
      <c r="J65" s="63">
        <f t="shared" si="0"/>
        <v>0</v>
      </c>
      <c r="K65" s="387"/>
      <c r="L65" s="182"/>
      <c r="M65" s="110"/>
      <c r="N65" s="166">
        <f t="shared" si="2"/>
        <v>0</v>
      </c>
      <c r="O65" s="387"/>
      <c r="P65" s="184"/>
    </row>
    <row r="66" spans="1:16" ht="13" customHeight="1" x14ac:dyDescent="0.3">
      <c r="B66" s="400"/>
      <c r="C66" s="404"/>
      <c r="D66" s="17" t="s">
        <v>78</v>
      </c>
      <c r="E66" s="389" t="s">
        <v>373</v>
      </c>
      <c r="F66" s="390"/>
      <c r="G66" s="20" t="s">
        <v>262</v>
      </c>
      <c r="H66" s="68">
        <v>0.02</v>
      </c>
      <c r="I66" s="288"/>
      <c r="J66" s="63">
        <f t="shared" si="0"/>
        <v>0</v>
      </c>
      <c r="K66" s="387"/>
      <c r="L66" s="182"/>
      <c r="M66" s="110"/>
      <c r="N66" s="166">
        <f t="shared" si="2"/>
        <v>0</v>
      </c>
      <c r="O66" s="387"/>
      <c r="P66" s="184"/>
    </row>
    <row r="67" spans="1:16" ht="20.149999999999999" customHeight="1" x14ac:dyDescent="0.3">
      <c r="B67" s="400"/>
      <c r="C67" s="404"/>
      <c r="D67" s="17" t="s">
        <v>79</v>
      </c>
      <c r="E67" s="389" t="s">
        <v>374</v>
      </c>
      <c r="F67" s="390"/>
      <c r="G67" s="20" t="s">
        <v>262</v>
      </c>
      <c r="H67" s="68">
        <v>0.3</v>
      </c>
      <c r="I67" s="288"/>
      <c r="J67" s="63">
        <f t="shared" si="0"/>
        <v>0</v>
      </c>
      <c r="K67" s="387"/>
      <c r="L67" s="182"/>
      <c r="M67" s="110"/>
      <c r="N67" s="166">
        <f t="shared" si="2"/>
        <v>0</v>
      </c>
      <c r="O67" s="387"/>
      <c r="P67" s="184"/>
    </row>
    <row r="68" spans="1:16" ht="13" customHeight="1" x14ac:dyDescent="0.3">
      <c r="B68" s="400"/>
      <c r="C68" s="407"/>
      <c r="D68" s="17" t="s">
        <v>80</v>
      </c>
      <c r="E68" s="389" t="s">
        <v>375</v>
      </c>
      <c r="F68" s="390"/>
      <c r="G68" s="20" t="s">
        <v>262</v>
      </c>
      <c r="H68" s="68">
        <v>0.02</v>
      </c>
      <c r="I68" s="288"/>
      <c r="J68" s="63">
        <f t="shared" si="0"/>
        <v>0</v>
      </c>
      <c r="K68" s="387"/>
      <c r="L68" s="182"/>
      <c r="M68" s="110"/>
      <c r="N68" s="166">
        <f t="shared" si="2"/>
        <v>0</v>
      </c>
      <c r="O68" s="387"/>
      <c r="P68" s="184"/>
    </row>
    <row r="69" spans="1:16" ht="16" customHeight="1" x14ac:dyDescent="0.3">
      <c r="A69" s="28"/>
      <c r="B69" s="400"/>
      <c r="C69" s="405" t="s">
        <v>241</v>
      </c>
      <c r="D69" s="17" t="s">
        <v>81</v>
      </c>
      <c r="E69" s="389" t="s">
        <v>376</v>
      </c>
      <c r="F69" s="390"/>
      <c r="G69" s="20" t="s">
        <v>262</v>
      </c>
      <c r="H69" s="68">
        <v>1</v>
      </c>
      <c r="I69" s="288"/>
      <c r="J69" s="63">
        <f t="shared" si="0"/>
        <v>0</v>
      </c>
      <c r="K69" s="387"/>
      <c r="L69" s="182"/>
      <c r="M69" s="110"/>
      <c r="N69" s="166">
        <f t="shared" si="2"/>
        <v>0</v>
      </c>
      <c r="O69" s="387"/>
      <c r="P69" s="184"/>
    </row>
    <row r="70" spans="1:16" ht="13" x14ac:dyDescent="0.3">
      <c r="A70" s="28"/>
      <c r="B70" s="400"/>
      <c r="C70" s="404"/>
      <c r="D70" s="17" t="s">
        <v>82</v>
      </c>
      <c r="E70" s="389" t="s">
        <v>377</v>
      </c>
      <c r="F70" s="390"/>
      <c r="G70" s="20" t="s">
        <v>262</v>
      </c>
      <c r="H70" s="68">
        <v>0.3</v>
      </c>
      <c r="I70" s="288"/>
      <c r="J70" s="63">
        <f t="shared" si="0"/>
        <v>0</v>
      </c>
      <c r="K70" s="387"/>
      <c r="L70" s="182"/>
      <c r="M70" s="110"/>
      <c r="N70" s="166">
        <f t="shared" si="2"/>
        <v>0</v>
      </c>
      <c r="O70" s="387"/>
      <c r="P70" s="184"/>
    </row>
    <row r="71" spans="1:16" ht="18" customHeight="1" x14ac:dyDescent="0.3">
      <c r="A71" s="28"/>
      <c r="B71" s="400"/>
      <c r="C71" s="404"/>
      <c r="D71" s="17" t="s">
        <v>83</v>
      </c>
      <c r="E71" s="389" t="s">
        <v>378</v>
      </c>
      <c r="F71" s="390"/>
      <c r="G71" s="20" t="s">
        <v>262</v>
      </c>
      <c r="H71" s="68">
        <v>0.8</v>
      </c>
      <c r="I71" s="288"/>
      <c r="J71" s="63">
        <f t="shared" si="0"/>
        <v>0</v>
      </c>
      <c r="K71" s="387"/>
      <c r="L71" s="182"/>
      <c r="M71" s="110"/>
      <c r="N71" s="166">
        <f t="shared" si="2"/>
        <v>0</v>
      </c>
      <c r="O71" s="387"/>
      <c r="P71" s="184"/>
    </row>
    <row r="72" spans="1:16" ht="13" x14ac:dyDescent="0.3">
      <c r="A72" s="28"/>
      <c r="B72" s="400"/>
      <c r="C72" s="404"/>
      <c r="D72" s="17" t="s">
        <v>84</v>
      </c>
      <c r="E72" s="389" t="s">
        <v>379</v>
      </c>
      <c r="F72" s="390"/>
      <c r="G72" s="20" t="s">
        <v>262</v>
      </c>
      <c r="H72" s="68">
        <v>0.2</v>
      </c>
      <c r="I72" s="288"/>
      <c r="J72" s="63">
        <f t="shared" si="0"/>
        <v>0</v>
      </c>
      <c r="K72" s="387"/>
      <c r="L72" s="182"/>
      <c r="M72" s="110"/>
      <c r="N72" s="166">
        <f t="shared" si="2"/>
        <v>0</v>
      </c>
      <c r="O72" s="387"/>
      <c r="P72" s="184"/>
    </row>
    <row r="73" spans="1:16" ht="25.5" customHeight="1" x14ac:dyDescent="0.3">
      <c r="A73" s="28"/>
      <c r="B73" s="400"/>
      <c r="C73" s="404"/>
      <c r="D73" s="17" t="s">
        <v>86</v>
      </c>
      <c r="E73" s="389" t="s">
        <v>380</v>
      </c>
      <c r="F73" s="390"/>
      <c r="G73" s="20" t="s">
        <v>262</v>
      </c>
      <c r="H73" s="68">
        <v>0.5</v>
      </c>
      <c r="I73" s="288"/>
      <c r="J73" s="63">
        <f t="shared" si="0"/>
        <v>0</v>
      </c>
      <c r="K73" s="387"/>
      <c r="L73" s="182"/>
      <c r="M73" s="110"/>
      <c r="N73" s="166">
        <f t="shared" si="2"/>
        <v>0</v>
      </c>
      <c r="O73" s="387"/>
      <c r="P73" s="184"/>
    </row>
    <row r="74" spans="1:16" ht="17.5" customHeight="1" x14ac:dyDescent="0.3">
      <c r="A74" s="28"/>
      <c r="B74" s="400"/>
      <c r="C74" s="404"/>
      <c r="D74" s="17" t="s">
        <v>87</v>
      </c>
      <c r="E74" s="389" t="s">
        <v>381</v>
      </c>
      <c r="F74" s="390"/>
      <c r="G74" s="20" t="s">
        <v>262</v>
      </c>
      <c r="H74" s="68">
        <v>0.1</v>
      </c>
      <c r="I74" s="288"/>
      <c r="J74" s="63">
        <f t="shared" si="0"/>
        <v>0</v>
      </c>
      <c r="K74" s="387"/>
      <c r="L74" s="182"/>
      <c r="M74" s="110"/>
      <c r="N74" s="166">
        <f t="shared" si="2"/>
        <v>0</v>
      </c>
      <c r="O74" s="387"/>
      <c r="P74" s="184"/>
    </row>
    <row r="75" spans="1:16" ht="25.5" customHeight="1" x14ac:dyDescent="0.3">
      <c r="A75" s="28"/>
      <c r="B75" s="400"/>
      <c r="C75" s="404"/>
      <c r="D75" s="17" t="s">
        <v>88</v>
      </c>
      <c r="E75" s="389" t="s">
        <v>382</v>
      </c>
      <c r="F75" s="390"/>
      <c r="G75" s="20" t="s">
        <v>262</v>
      </c>
      <c r="H75" s="68">
        <v>0.3</v>
      </c>
      <c r="I75" s="288"/>
      <c r="J75" s="63">
        <f t="shared" si="0"/>
        <v>0</v>
      </c>
      <c r="K75" s="387"/>
      <c r="L75" s="182"/>
      <c r="M75" s="110"/>
      <c r="N75" s="166">
        <f t="shared" si="2"/>
        <v>0</v>
      </c>
      <c r="O75" s="387"/>
      <c r="P75" s="184"/>
    </row>
    <row r="76" spans="1:16" ht="13" x14ac:dyDescent="0.3">
      <c r="A76" s="28"/>
      <c r="B76" s="251"/>
      <c r="C76" s="404"/>
      <c r="D76" s="17" t="s">
        <v>89</v>
      </c>
      <c r="E76" s="389" t="s">
        <v>383</v>
      </c>
      <c r="F76" s="390"/>
      <c r="G76" s="20" t="s">
        <v>262</v>
      </c>
      <c r="H76" s="68">
        <v>0.02</v>
      </c>
      <c r="I76" s="288"/>
      <c r="J76" s="63">
        <f t="shared" si="0"/>
        <v>0</v>
      </c>
      <c r="K76" s="387"/>
      <c r="L76" s="182"/>
      <c r="M76" s="110"/>
      <c r="N76" s="166">
        <f t="shared" si="2"/>
        <v>0</v>
      </c>
      <c r="O76" s="387"/>
      <c r="P76" s="184"/>
    </row>
    <row r="77" spans="1:16" ht="17.5" customHeight="1" x14ac:dyDescent="0.3">
      <c r="B77" s="415" t="s">
        <v>196</v>
      </c>
      <c r="C77" s="404"/>
      <c r="D77" s="17" t="s">
        <v>90</v>
      </c>
      <c r="E77" s="393" t="s">
        <v>384</v>
      </c>
      <c r="F77" s="394"/>
      <c r="G77" s="21" t="s">
        <v>264</v>
      </c>
      <c r="H77" s="68">
        <v>0.25</v>
      </c>
      <c r="I77" s="288"/>
      <c r="J77" s="63">
        <f t="shared" si="0"/>
        <v>0</v>
      </c>
      <c r="K77" s="387"/>
      <c r="L77" s="182"/>
      <c r="M77" s="110"/>
      <c r="N77" s="166">
        <f t="shared" si="2"/>
        <v>0</v>
      </c>
      <c r="O77" s="387"/>
      <c r="P77" s="184"/>
    </row>
    <row r="78" spans="1:16" ht="16.5" customHeight="1" x14ac:dyDescent="0.3">
      <c r="B78" s="406"/>
      <c r="C78" s="404"/>
      <c r="D78" s="17" t="s">
        <v>91</v>
      </c>
      <c r="E78" s="393" t="s">
        <v>385</v>
      </c>
      <c r="F78" s="394"/>
      <c r="G78" s="21" t="s">
        <v>264</v>
      </c>
      <c r="H78" s="68">
        <v>0.1</v>
      </c>
      <c r="I78" s="288"/>
      <c r="J78" s="63">
        <f>I78*H78</f>
        <v>0</v>
      </c>
      <c r="K78" s="387"/>
      <c r="L78" s="182"/>
      <c r="M78" s="110"/>
      <c r="N78" s="166">
        <f t="shared" si="2"/>
        <v>0</v>
      </c>
      <c r="O78" s="387"/>
      <c r="P78" s="184"/>
    </row>
    <row r="79" spans="1:16" ht="17.5" customHeight="1" x14ac:dyDescent="0.3">
      <c r="B79" s="406"/>
      <c r="C79" s="412" t="s">
        <v>242</v>
      </c>
      <c r="D79" s="17" t="s">
        <v>92</v>
      </c>
      <c r="E79" s="393" t="s">
        <v>386</v>
      </c>
      <c r="F79" s="394"/>
      <c r="G79" s="21" t="s">
        <v>318</v>
      </c>
      <c r="H79" s="68">
        <v>4</v>
      </c>
      <c r="I79" s="288"/>
      <c r="J79" s="63">
        <f t="shared" si="0"/>
        <v>0</v>
      </c>
      <c r="K79" s="387"/>
      <c r="L79" s="182"/>
      <c r="M79" s="110"/>
      <c r="N79" s="166">
        <f t="shared" si="2"/>
        <v>0</v>
      </c>
      <c r="O79" s="387"/>
      <c r="P79" s="184"/>
    </row>
    <row r="80" spans="1:16" ht="25.5" customHeight="1" x14ac:dyDescent="0.3">
      <c r="B80" s="416"/>
      <c r="C80" s="412"/>
      <c r="D80" s="17" t="s">
        <v>93</v>
      </c>
      <c r="E80" s="393" t="s">
        <v>387</v>
      </c>
      <c r="F80" s="394"/>
      <c r="G80" s="21" t="s">
        <v>318</v>
      </c>
      <c r="H80" s="68">
        <v>0.2</v>
      </c>
      <c r="I80" s="288"/>
      <c r="J80" s="63">
        <f t="shared" si="0"/>
        <v>0</v>
      </c>
      <c r="K80" s="387"/>
      <c r="L80" s="182"/>
      <c r="M80" s="110"/>
      <c r="N80" s="166">
        <f t="shared" si="2"/>
        <v>0</v>
      </c>
      <c r="O80" s="387"/>
      <c r="P80" s="184"/>
    </row>
    <row r="81" spans="1:16" ht="13" x14ac:dyDescent="0.3">
      <c r="B81" s="247">
        <v>10</v>
      </c>
      <c r="C81" s="402" t="s">
        <v>63</v>
      </c>
      <c r="D81" s="402"/>
      <c r="E81" s="402"/>
      <c r="F81" s="402"/>
      <c r="G81" s="402"/>
      <c r="H81" s="402"/>
      <c r="I81" s="403"/>
      <c r="J81" s="47">
        <f>SUM(J55:J80)</f>
        <v>0</v>
      </c>
      <c r="K81" s="388"/>
      <c r="L81" s="142"/>
      <c r="M81" s="119"/>
      <c r="N81" s="167">
        <f>SUM(N55:N80)</f>
        <v>0</v>
      </c>
      <c r="O81" s="388"/>
      <c r="P81" s="190"/>
    </row>
    <row r="82" spans="1:16" ht="25.5" customHeight="1" x14ac:dyDescent="0.3">
      <c r="A82" s="30"/>
      <c r="B82" s="362" t="s">
        <v>224</v>
      </c>
      <c r="C82" s="362" t="s">
        <v>243</v>
      </c>
      <c r="D82" s="289" t="s">
        <v>94</v>
      </c>
      <c r="E82" s="393" t="s">
        <v>388</v>
      </c>
      <c r="F82" s="394"/>
      <c r="G82" s="23" t="s">
        <v>218</v>
      </c>
      <c r="H82" s="68">
        <v>2</v>
      </c>
      <c r="I82" s="290"/>
      <c r="J82" s="23">
        <f>H82*I82</f>
        <v>0</v>
      </c>
      <c r="K82" s="386">
        <f>IF((J106)&gt;B106,B106,(J106))</f>
        <v>0</v>
      </c>
      <c r="L82" s="182"/>
      <c r="M82" s="105"/>
      <c r="N82" s="166">
        <f>H82*M82</f>
        <v>0</v>
      </c>
      <c r="O82" s="386">
        <f>IF((N106)&gt;B106,B106,(N106))</f>
        <v>0</v>
      </c>
      <c r="P82" s="184"/>
    </row>
    <row r="83" spans="1:16" ht="25.5" customHeight="1" x14ac:dyDescent="0.3">
      <c r="A83" s="30"/>
      <c r="B83" s="363"/>
      <c r="C83" s="363"/>
      <c r="D83" s="289" t="s">
        <v>95</v>
      </c>
      <c r="E83" s="393" t="s">
        <v>389</v>
      </c>
      <c r="F83" s="394"/>
      <c r="G83" s="23" t="s">
        <v>218</v>
      </c>
      <c r="H83" s="68">
        <v>0.3</v>
      </c>
      <c r="I83" s="290"/>
      <c r="J83" s="23">
        <f t="shared" ref="J83:J89" si="3">H83*I83</f>
        <v>0</v>
      </c>
      <c r="K83" s="387"/>
      <c r="L83" s="182"/>
      <c r="M83" s="105"/>
      <c r="N83" s="166">
        <f t="shared" ref="N83:N91" si="4">H83*M83</f>
        <v>0</v>
      </c>
      <c r="O83" s="387"/>
      <c r="P83" s="184"/>
    </row>
    <row r="84" spans="1:16" ht="25.5" customHeight="1" x14ac:dyDescent="0.3">
      <c r="B84" s="363"/>
      <c r="C84" s="363"/>
      <c r="D84" s="289" t="s">
        <v>96</v>
      </c>
      <c r="E84" s="393" t="s">
        <v>390</v>
      </c>
      <c r="F84" s="394"/>
      <c r="G84" s="23" t="s">
        <v>218</v>
      </c>
      <c r="H84" s="68">
        <v>0.6</v>
      </c>
      <c r="I84" s="50"/>
      <c r="J84" s="23">
        <f t="shared" si="3"/>
        <v>0</v>
      </c>
      <c r="K84" s="387"/>
      <c r="L84" s="188"/>
      <c r="M84" s="177"/>
      <c r="N84" s="166">
        <f t="shared" si="4"/>
        <v>0</v>
      </c>
      <c r="O84" s="387"/>
      <c r="P84" s="192"/>
    </row>
    <row r="85" spans="1:16" ht="25.5" customHeight="1" x14ac:dyDescent="0.3">
      <c r="B85" s="363"/>
      <c r="C85" s="363"/>
      <c r="D85" s="289" t="s">
        <v>97</v>
      </c>
      <c r="E85" s="393" t="s">
        <v>391</v>
      </c>
      <c r="F85" s="394"/>
      <c r="G85" s="23" t="s">
        <v>218</v>
      </c>
      <c r="H85" s="68">
        <v>0.1</v>
      </c>
      <c r="I85" s="50"/>
      <c r="J85" s="23">
        <f t="shared" si="3"/>
        <v>0</v>
      </c>
      <c r="K85" s="387"/>
      <c r="L85" s="188"/>
      <c r="M85" s="177"/>
      <c r="N85" s="166">
        <f t="shared" si="4"/>
        <v>0</v>
      </c>
      <c r="O85" s="387"/>
      <c r="P85" s="192"/>
    </row>
    <row r="86" spans="1:16" ht="25.5" customHeight="1" x14ac:dyDescent="0.3">
      <c r="B86" s="363"/>
      <c r="C86" s="363"/>
      <c r="D86" s="289" t="s">
        <v>98</v>
      </c>
      <c r="E86" s="393" t="s">
        <v>392</v>
      </c>
      <c r="F86" s="394"/>
      <c r="G86" s="23" t="s">
        <v>218</v>
      </c>
      <c r="H86" s="68">
        <v>1.2</v>
      </c>
      <c r="I86" s="291"/>
      <c r="J86" s="23">
        <f t="shared" si="3"/>
        <v>0</v>
      </c>
      <c r="K86" s="387"/>
      <c r="L86" s="182"/>
      <c r="M86" s="109"/>
      <c r="N86" s="166">
        <f t="shared" si="4"/>
        <v>0</v>
      </c>
      <c r="O86" s="387"/>
      <c r="P86" s="184"/>
    </row>
    <row r="87" spans="1:16" ht="16" customHeight="1" x14ac:dyDescent="0.3">
      <c r="B87" s="363"/>
      <c r="C87" s="363"/>
      <c r="D87" s="289" t="s">
        <v>99</v>
      </c>
      <c r="E87" s="393" t="s">
        <v>393</v>
      </c>
      <c r="F87" s="394"/>
      <c r="G87" s="23" t="s">
        <v>218</v>
      </c>
      <c r="H87" s="68">
        <v>0.2</v>
      </c>
      <c r="I87" s="291"/>
      <c r="J87" s="23">
        <f t="shared" si="3"/>
        <v>0</v>
      </c>
      <c r="K87" s="387"/>
      <c r="L87" s="182"/>
      <c r="M87" s="109"/>
      <c r="N87" s="166">
        <f t="shared" si="4"/>
        <v>0</v>
      </c>
      <c r="O87" s="387"/>
      <c r="P87" s="184"/>
    </row>
    <row r="88" spans="1:16" ht="25.5" customHeight="1" x14ac:dyDescent="0.3">
      <c r="B88" s="363"/>
      <c r="C88" s="363"/>
      <c r="D88" s="289" t="s">
        <v>100</v>
      </c>
      <c r="E88" s="393" t="s">
        <v>394</v>
      </c>
      <c r="F88" s="394"/>
      <c r="G88" s="23" t="s">
        <v>218</v>
      </c>
      <c r="H88" s="68">
        <v>1</v>
      </c>
      <c r="I88" s="291"/>
      <c r="J88" s="23">
        <f t="shared" si="3"/>
        <v>0</v>
      </c>
      <c r="K88" s="387"/>
      <c r="L88" s="182"/>
      <c r="M88" s="109"/>
      <c r="N88" s="166">
        <f t="shared" si="4"/>
        <v>0</v>
      </c>
      <c r="O88" s="387"/>
      <c r="P88" s="184"/>
    </row>
    <row r="89" spans="1:16" ht="13" x14ac:dyDescent="0.3">
      <c r="B89" s="363"/>
      <c r="C89" s="363"/>
      <c r="D89" s="289" t="s">
        <v>101</v>
      </c>
      <c r="E89" s="393" t="s">
        <v>395</v>
      </c>
      <c r="F89" s="394"/>
      <c r="G89" s="23" t="s">
        <v>218</v>
      </c>
      <c r="H89" s="68">
        <v>0.1</v>
      </c>
      <c r="I89" s="291"/>
      <c r="J89" s="23">
        <f t="shared" si="3"/>
        <v>0</v>
      </c>
      <c r="K89" s="387"/>
      <c r="L89" s="182"/>
      <c r="M89" s="109"/>
      <c r="N89" s="166">
        <f t="shared" si="4"/>
        <v>0</v>
      </c>
      <c r="O89" s="387"/>
      <c r="P89" s="184"/>
    </row>
    <row r="90" spans="1:16" ht="13" x14ac:dyDescent="0.3">
      <c r="B90" s="363"/>
      <c r="C90" s="405" t="s">
        <v>244</v>
      </c>
      <c r="D90" s="289" t="s">
        <v>102</v>
      </c>
      <c r="E90" s="393" t="s">
        <v>396</v>
      </c>
      <c r="F90" s="394"/>
      <c r="G90" s="23" t="s">
        <v>85</v>
      </c>
      <c r="H90" s="68">
        <v>1</v>
      </c>
      <c r="I90" s="291"/>
      <c r="J90" s="23">
        <f t="shared" ref="J90:J105" si="5">H90*I90</f>
        <v>0</v>
      </c>
      <c r="K90" s="387"/>
      <c r="L90" s="182"/>
      <c r="M90" s="109"/>
      <c r="N90" s="166">
        <f t="shared" si="4"/>
        <v>0</v>
      </c>
      <c r="O90" s="387"/>
      <c r="P90" s="184"/>
    </row>
    <row r="91" spans="1:16" ht="13" x14ac:dyDescent="0.3">
      <c r="B91" s="363"/>
      <c r="C91" s="404"/>
      <c r="D91" s="289" t="s">
        <v>103</v>
      </c>
      <c r="E91" s="389" t="s">
        <v>397</v>
      </c>
      <c r="F91" s="390"/>
      <c r="G91" s="23" t="s">
        <v>248</v>
      </c>
      <c r="H91" s="68">
        <v>1</v>
      </c>
      <c r="I91" s="291"/>
      <c r="J91" s="23">
        <f t="shared" si="5"/>
        <v>0</v>
      </c>
      <c r="K91" s="387"/>
      <c r="L91" s="182"/>
      <c r="M91" s="109"/>
      <c r="N91" s="166">
        <f t="shared" si="4"/>
        <v>0</v>
      </c>
      <c r="O91" s="387"/>
      <c r="P91" s="184"/>
    </row>
    <row r="92" spans="1:16" ht="25.5" customHeight="1" x14ac:dyDescent="0.3">
      <c r="B92" s="363"/>
      <c r="C92" s="355" t="s">
        <v>245</v>
      </c>
      <c r="D92" s="289" t="s">
        <v>143</v>
      </c>
      <c r="E92" s="389" t="s">
        <v>398</v>
      </c>
      <c r="F92" s="390"/>
      <c r="G92" s="20" t="s">
        <v>246</v>
      </c>
      <c r="H92" s="68">
        <v>10</v>
      </c>
      <c r="I92" s="290"/>
      <c r="J92" s="23">
        <f t="shared" si="5"/>
        <v>0</v>
      </c>
      <c r="K92" s="387"/>
      <c r="L92" s="182"/>
      <c r="M92" s="105"/>
      <c r="N92" s="166">
        <f t="shared" ref="N92:N105" si="6">H92*M92</f>
        <v>0</v>
      </c>
      <c r="O92" s="387"/>
      <c r="P92" s="184"/>
    </row>
    <row r="93" spans="1:16" ht="16.5" customHeight="1" x14ac:dyDescent="0.3">
      <c r="B93" s="363"/>
      <c r="C93" s="356"/>
      <c r="D93" s="289" t="s">
        <v>144</v>
      </c>
      <c r="E93" s="389" t="s">
        <v>399</v>
      </c>
      <c r="F93" s="390"/>
      <c r="G93" s="20" t="s">
        <v>246</v>
      </c>
      <c r="H93" s="68">
        <v>1.5</v>
      </c>
      <c r="I93" s="290"/>
      <c r="J93" s="23">
        <f t="shared" si="5"/>
        <v>0</v>
      </c>
      <c r="K93" s="387"/>
      <c r="L93" s="182"/>
      <c r="M93" s="105"/>
      <c r="N93" s="166">
        <f t="shared" si="6"/>
        <v>0</v>
      </c>
      <c r="O93" s="387"/>
      <c r="P93" s="184"/>
    </row>
    <row r="94" spans="1:16" ht="16" customHeight="1" x14ac:dyDescent="0.3">
      <c r="B94" s="363"/>
      <c r="C94" s="404" t="s">
        <v>249</v>
      </c>
      <c r="D94" s="289" t="s">
        <v>145</v>
      </c>
      <c r="E94" s="389" t="s">
        <v>400</v>
      </c>
      <c r="F94" s="390"/>
      <c r="G94" s="20" t="s">
        <v>246</v>
      </c>
      <c r="H94" s="68">
        <v>1</v>
      </c>
      <c r="I94" s="290"/>
      <c r="J94" s="23">
        <f t="shared" si="5"/>
        <v>0</v>
      </c>
      <c r="K94" s="387"/>
      <c r="L94" s="182"/>
      <c r="M94" s="105"/>
      <c r="N94" s="166">
        <f t="shared" si="6"/>
        <v>0</v>
      </c>
      <c r="O94" s="387"/>
      <c r="P94" s="184"/>
    </row>
    <row r="95" spans="1:16" ht="13" x14ac:dyDescent="0.3">
      <c r="B95" s="363"/>
      <c r="C95" s="404"/>
      <c r="D95" s="289" t="s">
        <v>104</v>
      </c>
      <c r="E95" s="389" t="s">
        <v>401</v>
      </c>
      <c r="F95" s="390"/>
      <c r="G95" s="20" t="s">
        <v>247</v>
      </c>
      <c r="H95" s="68">
        <v>0.7</v>
      </c>
      <c r="I95" s="290"/>
      <c r="J95" s="23">
        <f t="shared" si="5"/>
        <v>0</v>
      </c>
      <c r="K95" s="387"/>
      <c r="L95" s="182"/>
      <c r="M95" s="105"/>
      <c r="N95" s="166">
        <f t="shared" si="6"/>
        <v>0</v>
      </c>
      <c r="O95" s="387"/>
      <c r="P95" s="184"/>
    </row>
    <row r="96" spans="1:16" ht="40" customHeight="1" x14ac:dyDescent="0.3">
      <c r="B96" s="363"/>
      <c r="C96" s="404"/>
      <c r="D96" s="289" t="s">
        <v>105</v>
      </c>
      <c r="E96" s="393" t="s">
        <v>402</v>
      </c>
      <c r="F96" s="394"/>
      <c r="G96" s="20" t="s">
        <v>247</v>
      </c>
      <c r="H96" s="68">
        <v>0.4</v>
      </c>
      <c r="I96" s="290"/>
      <c r="J96" s="23">
        <f t="shared" si="5"/>
        <v>0</v>
      </c>
      <c r="K96" s="387"/>
      <c r="L96" s="182"/>
      <c r="M96" s="105"/>
      <c r="N96" s="166">
        <f t="shared" si="6"/>
        <v>0</v>
      </c>
      <c r="O96" s="387"/>
      <c r="P96" s="184"/>
    </row>
    <row r="97" spans="1:16" ht="13" x14ac:dyDescent="0.3">
      <c r="A97" s="30"/>
      <c r="B97" s="363"/>
      <c r="C97" s="405" t="s">
        <v>425</v>
      </c>
      <c r="D97" s="289" t="s">
        <v>146</v>
      </c>
      <c r="E97" s="389" t="s">
        <v>403</v>
      </c>
      <c r="F97" s="390"/>
      <c r="G97" s="20" t="s">
        <v>319</v>
      </c>
      <c r="H97" s="68">
        <v>2</v>
      </c>
      <c r="I97" s="290"/>
      <c r="J97" s="23">
        <f t="shared" si="5"/>
        <v>0</v>
      </c>
      <c r="K97" s="387"/>
      <c r="L97" s="182"/>
      <c r="M97" s="105"/>
      <c r="N97" s="166">
        <f t="shared" si="6"/>
        <v>0</v>
      </c>
      <c r="O97" s="387"/>
      <c r="P97" s="184"/>
    </row>
    <row r="98" spans="1:16" ht="14.15" customHeight="1" x14ac:dyDescent="0.3">
      <c r="A98" s="30"/>
      <c r="B98" s="363"/>
      <c r="C98" s="407"/>
      <c r="D98" s="289" t="s">
        <v>147</v>
      </c>
      <c r="E98" s="389" t="s">
        <v>404</v>
      </c>
      <c r="F98" s="390"/>
      <c r="G98" s="20" t="s">
        <v>319</v>
      </c>
      <c r="H98" s="68">
        <v>1</v>
      </c>
      <c r="I98" s="290"/>
      <c r="J98" s="23">
        <f t="shared" si="5"/>
        <v>0</v>
      </c>
      <c r="K98" s="387"/>
      <c r="L98" s="182"/>
      <c r="M98" s="105"/>
      <c r="N98" s="166">
        <f t="shared" si="6"/>
        <v>0</v>
      </c>
      <c r="O98" s="387"/>
      <c r="P98" s="184"/>
    </row>
    <row r="99" spans="1:16" ht="13" x14ac:dyDescent="0.3">
      <c r="B99" s="363"/>
      <c r="C99" s="408" t="s">
        <v>250</v>
      </c>
      <c r="D99" s="289" t="s">
        <v>148</v>
      </c>
      <c r="E99" s="389" t="s">
        <v>405</v>
      </c>
      <c r="F99" s="390"/>
      <c r="G99" s="20" t="s">
        <v>252</v>
      </c>
      <c r="H99" s="68">
        <v>3</v>
      </c>
      <c r="I99" s="290"/>
      <c r="J99" s="23">
        <f t="shared" si="5"/>
        <v>0</v>
      </c>
      <c r="K99" s="387"/>
      <c r="L99" s="182"/>
      <c r="M99" s="105"/>
      <c r="N99" s="166">
        <f t="shared" si="6"/>
        <v>0</v>
      </c>
      <c r="O99" s="387"/>
      <c r="P99" s="184"/>
    </row>
    <row r="100" spans="1:16" ht="13" x14ac:dyDescent="0.3">
      <c r="B100" s="363"/>
      <c r="C100" s="409"/>
      <c r="D100" s="289" t="s">
        <v>149</v>
      </c>
      <c r="E100" s="389" t="s">
        <v>406</v>
      </c>
      <c r="F100" s="390"/>
      <c r="G100" s="20" t="s">
        <v>252</v>
      </c>
      <c r="H100" s="68">
        <v>1</v>
      </c>
      <c r="I100" s="290"/>
      <c r="J100" s="23">
        <f t="shared" si="5"/>
        <v>0</v>
      </c>
      <c r="K100" s="387"/>
      <c r="L100" s="182"/>
      <c r="M100" s="105"/>
      <c r="N100" s="166">
        <f t="shared" si="6"/>
        <v>0</v>
      </c>
      <c r="O100" s="387"/>
      <c r="P100" s="184"/>
    </row>
    <row r="101" spans="1:16" ht="13" x14ac:dyDescent="0.3">
      <c r="B101" s="363"/>
      <c r="C101" s="409"/>
      <c r="D101" s="289" t="s">
        <v>150</v>
      </c>
      <c r="E101" s="389" t="s">
        <v>407</v>
      </c>
      <c r="F101" s="390"/>
      <c r="G101" s="20" t="s">
        <v>253</v>
      </c>
      <c r="H101" s="68">
        <v>3</v>
      </c>
      <c r="I101" s="290"/>
      <c r="J101" s="23">
        <f t="shared" si="5"/>
        <v>0</v>
      </c>
      <c r="K101" s="387"/>
      <c r="L101" s="182"/>
      <c r="M101" s="105"/>
      <c r="N101" s="166">
        <f t="shared" si="6"/>
        <v>0</v>
      </c>
      <c r="O101" s="387"/>
      <c r="P101" s="184"/>
    </row>
    <row r="102" spans="1:16" ht="13" x14ac:dyDescent="0.3">
      <c r="B102" s="363"/>
      <c r="C102" s="409"/>
      <c r="D102" s="289" t="s">
        <v>151</v>
      </c>
      <c r="E102" s="389" t="s">
        <v>408</v>
      </c>
      <c r="F102" s="390"/>
      <c r="G102" s="20" t="s">
        <v>254</v>
      </c>
      <c r="H102" s="68">
        <v>0.5</v>
      </c>
      <c r="I102" s="290"/>
      <c r="J102" s="23">
        <f t="shared" si="5"/>
        <v>0</v>
      </c>
      <c r="K102" s="387"/>
      <c r="L102" s="182"/>
      <c r="M102" s="105"/>
      <c r="N102" s="166">
        <f t="shared" si="6"/>
        <v>0</v>
      </c>
      <c r="O102" s="387"/>
      <c r="P102" s="184"/>
    </row>
    <row r="103" spans="1:16" ht="13" x14ac:dyDescent="0.3">
      <c r="B103" s="363"/>
      <c r="C103" s="409"/>
      <c r="D103" s="289" t="s">
        <v>152</v>
      </c>
      <c r="E103" s="389" t="s">
        <v>409</v>
      </c>
      <c r="F103" s="390"/>
      <c r="G103" s="20" t="s">
        <v>320</v>
      </c>
      <c r="H103" s="68">
        <v>0.1</v>
      </c>
      <c r="I103" s="290"/>
      <c r="J103" s="23">
        <f t="shared" si="5"/>
        <v>0</v>
      </c>
      <c r="K103" s="387"/>
      <c r="L103" s="182"/>
      <c r="M103" s="105"/>
      <c r="N103" s="166">
        <f t="shared" si="6"/>
        <v>0</v>
      </c>
      <c r="O103" s="387"/>
      <c r="P103" s="184"/>
    </row>
    <row r="104" spans="1:16" ht="14.15" customHeight="1" x14ac:dyDescent="0.3">
      <c r="B104" s="406"/>
      <c r="C104" s="410" t="s">
        <v>251</v>
      </c>
      <c r="D104" s="289" t="s">
        <v>153</v>
      </c>
      <c r="E104" s="389" t="s">
        <v>410</v>
      </c>
      <c r="F104" s="390"/>
      <c r="G104" s="20" t="s">
        <v>255</v>
      </c>
      <c r="H104" s="68">
        <v>1</v>
      </c>
      <c r="I104" s="290"/>
      <c r="J104" s="23">
        <f t="shared" si="5"/>
        <v>0</v>
      </c>
      <c r="K104" s="387"/>
      <c r="L104" s="182"/>
      <c r="M104" s="105"/>
      <c r="N104" s="166">
        <f t="shared" si="6"/>
        <v>0</v>
      </c>
      <c r="O104" s="387"/>
      <c r="P104" s="184"/>
    </row>
    <row r="105" spans="1:16" ht="16.5" customHeight="1" x14ac:dyDescent="0.3">
      <c r="B105" s="406"/>
      <c r="C105" s="411"/>
      <c r="D105" s="289" t="s">
        <v>154</v>
      </c>
      <c r="E105" s="389" t="s">
        <v>411</v>
      </c>
      <c r="F105" s="390"/>
      <c r="G105" s="20" t="s">
        <v>256</v>
      </c>
      <c r="H105" s="68">
        <v>0.8</v>
      </c>
      <c r="I105" s="290"/>
      <c r="J105" s="23">
        <f t="shared" si="5"/>
        <v>0</v>
      </c>
      <c r="K105" s="387"/>
      <c r="L105" s="182"/>
      <c r="M105" s="105"/>
      <c r="N105" s="166">
        <f t="shared" si="6"/>
        <v>0</v>
      </c>
      <c r="O105" s="387"/>
      <c r="P105" s="184"/>
    </row>
    <row r="106" spans="1:16" ht="13" x14ac:dyDescent="0.3">
      <c r="B106" s="249">
        <v>40</v>
      </c>
      <c r="C106" s="417" t="s">
        <v>63</v>
      </c>
      <c r="D106" s="418"/>
      <c r="E106" s="418"/>
      <c r="F106" s="418"/>
      <c r="G106" s="418"/>
      <c r="H106" s="418"/>
      <c r="I106" s="419"/>
      <c r="J106" s="47">
        <f>SUM(J82:J105)</f>
        <v>0</v>
      </c>
      <c r="K106" s="388"/>
      <c r="L106" s="142"/>
      <c r="M106" s="168"/>
      <c r="N106" s="167">
        <f>SUM(N82:N105)</f>
        <v>0</v>
      </c>
      <c r="O106" s="388"/>
      <c r="P106" s="190"/>
    </row>
    <row r="107" spans="1:16" s="30" customFormat="1" ht="16" thickBot="1" x14ac:dyDescent="0.4">
      <c r="A107" s="26"/>
      <c r="B107" s="27"/>
      <c r="C107" s="383"/>
      <c r="D107" s="383"/>
      <c r="E107" s="383"/>
      <c r="F107" s="383"/>
      <c r="G107" s="73"/>
      <c r="H107" s="73"/>
      <c r="I107" s="28"/>
      <c r="J107" s="61"/>
      <c r="K107" s="29"/>
      <c r="M107" s="28"/>
      <c r="N107" s="61"/>
      <c r="O107" s="29"/>
    </row>
    <row r="108" spans="1:16" ht="16.5" customHeight="1" thickTop="1" thickBot="1" x14ac:dyDescent="0.35">
      <c r="B108" s="97">
        <f>SUM(B106+B81+B54)</f>
        <v>100</v>
      </c>
      <c r="C108" s="378" t="s">
        <v>22</v>
      </c>
      <c r="D108" s="378"/>
      <c r="E108" s="378"/>
      <c r="F108" s="378"/>
      <c r="G108" s="96"/>
      <c r="H108" s="96"/>
      <c r="I108" s="96"/>
      <c r="J108" s="64">
        <f>J54+J81+J106</f>
        <v>0</v>
      </c>
      <c r="K108" s="24">
        <f>K14+K55+K82</f>
        <v>0</v>
      </c>
      <c r="L108" s="18"/>
      <c r="M108" s="96"/>
      <c r="N108" s="180">
        <f>N54+N81+N106</f>
        <v>0</v>
      </c>
      <c r="O108" s="181">
        <f>O14+O55+O82</f>
        <v>0</v>
      </c>
      <c r="P108" s="18"/>
    </row>
    <row r="109" spans="1:16" ht="16" thickTop="1" x14ac:dyDescent="0.35"/>
    <row r="112" spans="1:16" x14ac:dyDescent="0.35">
      <c r="I112" s="25"/>
      <c r="M112" s="25"/>
    </row>
  </sheetData>
  <sheetProtection password="C05E" sheet="1" objects="1" scenarios="1"/>
  <mergeCells count="142">
    <mergeCell ref="C108:F108"/>
    <mergeCell ref="C106:I106"/>
    <mergeCell ref="E107:F107"/>
    <mergeCell ref="E31:F31"/>
    <mergeCell ref="E33:F33"/>
    <mergeCell ref="E35:F35"/>
    <mergeCell ref="E37:F37"/>
    <mergeCell ref="E43:F43"/>
    <mergeCell ref="E45:F45"/>
    <mergeCell ref="E47:F47"/>
    <mergeCell ref="E58:F58"/>
    <mergeCell ref="E60:F60"/>
    <mergeCell ref="E85:F85"/>
    <mergeCell ref="E88:F88"/>
    <mergeCell ref="E86:F86"/>
    <mergeCell ref="E87:F87"/>
    <mergeCell ref="E62:F62"/>
    <mergeCell ref="E66:F66"/>
    <mergeCell ref="E68:F68"/>
    <mergeCell ref="E70:F70"/>
    <mergeCell ref="E72:F72"/>
    <mergeCell ref="E74:F74"/>
    <mergeCell ref="E76:F76"/>
    <mergeCell ref="E78:F78"/>
    <mergeCell ref="B77:B80"/>
    <mergeCell ref="B55:B75"/>
    <mergeCell ref="E44:F44"/>
    <mergeCell ref="E46:F46"/>
    <mergeCell ref="E22:F22"/>
    <mergeCell ref="E20:F20"/>
    <mergeCell ref="E23:F23"/>
    <mergeCell ref="E25:F25"/>
    <mergeCell ref="E27:F27"/>
    <mergeCell ref="E29:F29"/>
    <mergeCell ref="E77:F77"/>
    <mergeCell ref="E52:F52"/>
    <mergeCell ref="E30:F30"/>
    <mergeCell ref="E32:F32"/>
    <mergeCell ref="E24:F24"/>
    <mergeCell ref="E55:F55"/>
    <mergeCell ref="C54:I54"/>
    <mergeCell ref="B104:B105"/>
    <mergeCell ref="E95:F95"/>
    <mergeCell ref="E90:F90"/>
    <mergeCell ref="E91:F91"/>
    <mergeCell ref="E41:F41"/>
    <mergeCell ref="E38:F38"/>
    <mergeCell ref="E40:F40"/>
    <mergeCell ref="C97:C98"/>
    <mergeCell ref="C99:C103"/>
    <mergeCell ref="C104:C105"/>
    <mergeCell ref="E104:F104"/>
    <mergeCell ref="E105:F105"/>
    <mergeCell ref="E103:F103"/>
    <mergeCell ref="E83:F83"/>
    <mergeCell ref="E57:F57"/>
    <mergeCell ref="B82:B103"/>
    <mergeCell ref="C69:C78"/>
    <mergeCell ref="C79:C80"/>
    <mergeCell ref="E79:F79"/>
    <mergeCell ref="E80:F80"/>
    <mergeCell ref="C48:C53"/>
    <mergeCell ref="C65:C68"/>
    <mergeCell ref="E101:F101"/>
    <mergeCell ref="E102:F102"/>
    <mergeCell ref="C81:I81"/>
    <mergeCell ref="E61:F61"/>
    <mergeCell ref="E63:F63"/>
    <mergeCell ref="E65:F65"/>
    <mergeCell ref="E67:F67"/>
    <mergeCell ref="E71:F71"/>
    <mergeCell ref="E75:F75"/>
    <mergeCell ref="K82:K106"/>
    <mergeCell ref="E84:F84"/>
    <mergeCell ref="E89:F89"/>
    <mergeCell ref="E94:F94"/>
    <mergeCell ref="C94:C96"/>
    <mergeCell ref="E73:F73"/>
    <mergeCell ref="E92:F92"/>
    <mergeCell ref="E93:F93"/>
    <mergeCell ref="C82:C89"/>
    <mergeCell ref="E82:F82"/>
    <mergeCell ref="E69:F69"/>
    <mergeCell ref="C90:C91"/>
    <mergeCell ref="C92:C93"/>
    <mergeCell ref="C55:C64"/>
    <mergeCell ref="B11:B12"/>
    <mergeCell ref="C11:C12"/>
    <mergeCell ref="E18:F18"/>
    <mergeCell ref="E16:F16"/>
    <mergeCell ref="E14:F14"/>
    <mergeCell ref="E34:F34"/>
    <mergeCell ref="E36:F36"/>
    <mergeCell ref="E39:F39"/>
    <mergeCell ref="E42:F42"/>
    <mergeCell ref="C14:C39"/>
    <mergeCell ref="C40:C47"/>
    <mergeCell ref="E26:F26"/>
    <mergeCell ref="E28:F28"/>
    <mergeCell ref="B14:B53"/>
    <mergeCell ref="E15:F15"/>
    <mergeCell ref="E17:F17"/>
    <mergeCell ref="E19:F19"/>
    <mergeCell ref="E21:F21"/>
    <mergeCell ref="C3:L3"/>
    <mergeCell ref="C5:L5"/>
    <mergeCell ref="C7:D7"/>
    <mergeCell ref="E7:J7"/>
    <mergeCell ref="C9:E9"/>
    <mergeCell ref="G9:G10"/>
    <mergeCell ref="H9:H10"/>
    <mergeCell ref="I9:I10"/>
    <mergeCell ref="D11:D12"/>
    <mergeCell ref="E11:F12"/>
    <mergeCell ref="G11:G12"/>
    <mergeCell ref="H11:H12"/>
    <mergeCell ref="C4:L4"/>
    <mergeCell ref="J9:J10"/>
    <mergeCell ref="C107:D107"/>
    <mergeCell ref="O82:O106"/>
    <mergeCell ref="M9:M10"/>
    <mergeCell ref="N9:N10"/>
    <mergeCell ref="I11:L11"/>
    <mergeCell ref="M11:P11"/>
    <mergeCell ref="O14:O54"/>
    <mergeCell ref="O55:O81"/>
    <mergeCell ref="E64:F64"/>
    <mergeCell ref="K55:K81"/>
    <mergeCell ref="E48:F48"/>
    <mergeCell ref="E59:F59"/>
    <mergeCell ref="E51:F51"/>
    <mergeCell ref="E49:F49"/>
    <mergeCell ref="E53:F53"/>
    <mergeCell ref="E56:F56"/>
    <mergeCell ref="K14:K54"/>
    <mergeCell ref="E13:F13"/>
    <mergeCell ref="E97:F97"/>
    <mergeCell ref="E98:F98"/>
    <mergeCell ref="E99:F99"/>
    <mergeCell ref="E100:F100"/>
    <mergeCell ref="E96:F96"/>
    <mergeCell ref="E50:F50"/>
  </mergeCells>
  <phoneticPr fontId="21" type="noConversion"/>
  <pageMargins left="0.7" right="0.7" top="0.75" bottom="0.75" header="0.3" footer="0.3"/>
  <pageSetup paperSize="8"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81"/>
  <sheetViews>
    <sheetView topLeftCell="A2" zoomScale="90" zoomScaleNormal="90" workbookViewId="0">
      <selection activeCell="E35" sqref="E35:F44"/>
    </sheetView>
  </sheetViews>
  <sheetFormatPr defaultColWidth="26.453125" defaultRowHeight="13" x14ac:dyDescent="0.3"/>
  <cols>
    <col min="1" max="1" width="7.1796875" style="30" customWidth="1"/>
    <col min="2" max="2" width="23.1796875" style="220" customWidth="1"/>
    <col min="3" max="3" width="26.453125" style="14"/>
    <col min="4" max="4" width="13.26953125" style="220" customWidth="1"/>
    <col min="5" max="5" width="40.81640625" style="14" customWidth="1"/>
    <col min="6" max="6" width="32.7265625" style="14" customWidth="1"/>
    <col min="7" max="9" width="15.26953125" style="220" customWidth="1"/>
    <col min="10" max="10" width="14.81640625" style="220" customWidth="1"/>
    <col min="11" max="11" width="17.81640625" style="220" customWidth="1"/>
    <col min="12" max="12" width="21.7265625" style="220" customWidth="1"/>
    <col min="13" max="13" width="15.26953125" style="220" customWidth="1"/>
    <col min="14" max="14" width="14.81640625" style="220" customWidth="1"/>
    <col min="15" max="15" width="17.81640625" style="220" customWidth="1"/>
    <col min="16" max="16" width="21.7265625" style="220" customWidth="1"/>
    <col min="17" max="17" width="10.1796875" style="14" customWidth="1"/>
    <col min="18" max="16384" width="26.453125" style="14"/>
  </cols>
  <sheetData>
    <row r="1" spans="1:23" x14ac:dyDescent="0.3">
      <c r="B1" s="27"/>
      <c r="C1" s="209"/>
      <c r="D1" s="73"/>
      <c r="E1" s="73"/>
      <c r="F1" s="210"/>
      <c r="G1" s="73"/>
      <c r="H1" s="73"/>
      <c r="I1" s="27"/>
      <c r="J1" s="27"/>
      <c r="K1" s="27"/>
      <c r="L1" s="27"/>
      <c r="M1" s="27"/>
      <c r="N1" s="27"/>
      <c r="O1" s="27"/>
      <c r="P1" s="27"/>
    </row>
    <row r="2" spans="1:23" s="30" customFormat="1" x14ac:dyDescent="0.3">
      <c r="A2" s="26"/>
      <c r="C2" s="211"/>
      <c r="D2" s="212"/>
      <c r="E2" s="213"/>
      <c r="F2" s="213"/>
      <c r="G2" s="213"/>
      <c r="H2" s="213"/>
      <c r="I2" s="28"/>
      <c r="J2" s="28"/>
      <c r="K2" s="214"/>
      <c r="M2" s="28"/>
      <c r="N2" s="28"/>
      <c r="O2" s="214"/>
    </row>
    <row r="3" spans="1:23" s="30" customFormat="1" x14ac:dyDescent="0.3">
      <c r="A3" s="26"/>
      <c r="C3" s="445" t="s">
        <v>293</v>
      </c>
      <c r="D3" s="445"/>
      <c r="E3" s="445"/>
      <c r="F3" s="445"/>
      <c r="G3" s="445"/>
      <c r="H3" s="445"/>
      <c r="I3" s="445"/>
      <c r="J3" s="445"/>
      <c r="K3" s="445"/>
      <c r="L3" s="445"/>
    </row>
    <row r="4" spans="1:23" s="30" customFormat="1" x14ac:dyDescent="0.3">
      <c r="A4" s="26"/>
      <c r="C4" s="445" t="str">
        <f>Identification!C2</f>
        <v>Discipline Area:</v>
      </c>
      <c r="D4" s="445"/>
      <c r="E4" s="445"/>
      <c r="F4" s="445"/>
      <c r="G4" s="445"/>
      <c r="H4" s="445"/>
      <c r="I4" s="445"/>
      <c r="J4" s="445"/>
      <c r="K4" s="445"/>
      <c r="L4" s="445"/>
      <c r="M4" s="75"/>
      <c r="N4" s="75"/>
      <c r="O4" s="215"/>
      <c r="P4" s="75"/>
    </row>
    <row r="5" spans="1:23" s="30" customFormat="1" x14ac:dyDescent="0.3">
      <c r="A5" s="26"/>
      <c r="C5" s="383" t="str">
        <f>Identification!C3</f>
        <v>Sport Sciences</v>
      </c>
      <c r="D5" s="383"/>
      <c r="E5" s="383"/>
      <c r="F5" s="383"/>
      <c r="G5" s="383"/>
      <c r="H5" s="383"/>
      <c r="I5" s="383"/>
      <c r="J5" s="383"/>
      <c r="K5" s="383"/>
      <c r="L5" s="383"/>
    </row>
    <row r="6" spans="1:23" s="30" customFormat="1" x14ac:dyDescent="0.3">
      <c r="A6" s="26"/>
      <c r="C6" s="75"/>
      <c r="D6" s="75"/>
      <c r="E6" s="75"/>
      <c r="F6" s="75"/>
      <c r="G6" s="75"/>
      <c r="H6" s="73"/>
      <c r="I6" s="75"/>
      <c r="J6" s="75"/>
      <c r="K6" s="215"/>
      <c r="L6" s="75"/>
      <c r="M6" s="75"/>
      <c r="N6" s="75"/>
      <c r="O6" s="215"/>
      <c r="P6" s="75"/>
    </row>
    <row r="7" spans="1:23" s="30" customFormat="1" ht="13.5" thickBot="1" x14ac:dyDescent="0.35">
      <c r="A7" s="26"/>
      <c r="C7" s="446" t="s">
        <v>175</v>
      </c>
      <c r="D7" s="447"/>
      <c r="E7" s="448">
        <f>Identification!C8</f>
        <v>0</v>
      </c>
      <c r="F7" s="448"/>
      <c r="G7" s="448"/>
      <c r="H7" s="448"/>
      <c r="I7" s="448"/>
      <c r="J7" s="448"/>
      <c r="K7" s="214"/>
      <c r="L7" s="216"/>
      <c r="O7" s="214"/>
      <c r="P7" s="216"/>
    </row>
    <row r="8" spans="1:23" ht="13.5" thickBot="1" x14ac:dyDescent="0.35">
      <c r="B8" s="27"/>
      <c r="C8" s="209"/>
      <c r="D8" s="73"/>
      <c r="E8" s="73"/>
      <c r="F8" s="210"/>
      <c r="G8" s="73"/>
      <c r="H8" s="73"/>
      <c r="I8" s="27"/>
      <c r="J8" s="27"/>
      <c r="K8" s="27"/>
      <c r="L8" s="217"/>
      <c r="M8" s="27"/>
      <c r="N8" s="27"/>
      <c r="O8" s="27"/>
      <c r="P8" s="217"/>
    </row>
    <row r="9" spans="1:23" ht="34.5" customHeight="1" thickBot="1" x14ac:dyDescent="0.35">
      <c r="B9" s="27"/>
      <c r="C9" s="449" t="s">
        <v>192</v>
      </c>
      <c r="D9" s="449"/>
      <c r="E9" s="449"/>
      <c r="F9" s="276">
        <v>0.15</v>
      </c>
      <c r="G9" s="14"/>
      <c r="H9" s="218"/>
      <c r="I9" s="218"/>
      <c r="J9" s="218"/>
      <c r="K9" s="218"/>
      <c r="L9" s="27"/>
      <c r="M9" s="218"/>
      <c r="N9" s="218"/>
      <c r="O9" s="218"/>
      <c r="P9" s="27"/>
    </row>
    <row r="10" spans="1:23" x14ac:dyDescent="0.3">
      <c r="B10" s="27"/>
      <c r="C10" s="209"/>
      <c r="D10" s="73"/>
      <c r="E10" s="73"/>
      <c r="F10" s="210"/>
      <c r="G10" s="73"/>
      <c r="H10" s="73"/>
      <c r="I10" s="27"/>
      <c r="J10" s="27"/>
      <c r="K10" s="27"/>
      <c r="L10" s="27"/>
      <c r="M10" s="27"/>
      <c r="N10" s="27"/>
      <c r="O10" s="27"/>
      <c r="P10" s="27"/>
    </row>
    <row r="11" spans="1:23" ht="13" customHeight="1" x14ac:dyDescent="0.3">
      <c r="A11" s="26"/>
      <c r="B11" s="331" t="str">
        <f>'Qualifications, Degrees Academ'!B12</f>
        <v>Parameters</v>
      </c>
      <c r="C11" s="331" t="s">
        <v>427</v>
      </c>
      <c r="D11" s="331" t="s">
        <v>428</v>
      </c>
      <c r="E11" s="331" t="s">
        <v>429</v>
      </c>
      <c r="F11" s="462"/>
      <c r="G11" s="331" t="str">
        <f>'Qualifications, Degrees Academ'!G12</f>
        <v>Unit</v>
      </c>
      <c r="H11" s="331" t="str">
        <f>'Qualifications, Degrees Academ'!H12</f>
        <v>Points</v>
      </c>
      <c r="I11" s="423" t="s">
        <v>430</v>
      </c>
      <c r="J11" s="424"/>
      <c r="K11" s="424"/>
      <c r="L11" s="425"/>
      <c r="M11" s="344" t="s">
        <v>435</v>
      </c>
      <c r="N11" s="345"/>
      <c r="O11" s="345"/>
      <c r="P11" s="346"/>
    </row>
    <row r="12" spans="1:23" ht="61.5" customHeight="1" x14ac:dyDescent="0.3">
      <c r="A12" s="26"/>
      <c r="B12" s="331"/>
      <c r="C12" s="331"/>
      <c r="D12" s="331"/>
      <c r="E12" s="462"/>
      <c r="F12" s="462"/>
      <c r="G12" s="331"/>
      <c r="H12" s="331"/>
      <c r="I12" s="46" t="s">
        <v>431</v>
      </c>
      <c r="J12" s="46" t="s">
        <v>432</v>
      </c>
      <c r="K12" s="46" t="s">
        <v>433</v>
      </c>
      <c r="L12" s="123" t="s">
        <v>434</v>
      </c>
      <c r="M12" s="106" t="s">
        <v>431</v>
      </c>
      <c r="N12" s="106" t="s">
        <v>432</v>
      </c>
      <c r="O12" s="106" t="s">
        <v>433</v>
      </c>
      <c r="P12" s="124" t="s">
        <v>436</v>
      </c>
    </row>
    <row r="13" spans="1:23" s="18" customFormat="1" x14ac:dyDescent="0.3">
      <c r="A13" s="31"/>
      <c r="B13" s="46" t="s">
        <v>0</v>
      </c>
      <c r="C13" s="46" t="s">
        <v>1</v>
      </c>
      <c r="D13" s="46" t="s">
        <v>2</v>
      </c>
      <c r="E13" s="331" t="s">
        <v>3</v>
      </c>
      <c r="F13" s="331"/>
      <c r="G13" s="46" t="s">
        <v>4</v>
      </c>
      <c r="H13" s="46" t="s">
        <v>5</v>
      </c>
      <c r="I13" s="46" t="s">
        <v>6</v>
      </c>
      <c r="J13" s="46" t="s">
        <v>7</v>
      </c>
      <c r="K13" s="46" t="s">
        <v>8</v>
      </c>
      <c r="L13" s="46" t="s">
        <v>9</v>
      </c>
      <c r="M13" s="106" t="s">
        <v>10</v>
      </c>
      <c r="N13" s="106" t="s">
        <v>11</v>
      </c>
      <c r="O13" s="106" t="s">
        <v>12</v>
      </c>
      <c r="P13" s="106" t="s">
        <v>13</v>
      </c>
    </row>
    <row r="14" spans="1:23" ht="27" customHeight="1" x14ac:dyDescent="0.3">
      <c r="B14" s="355" t="s">
        <v>265</v>
      </c>
      <c r="C14" s="367" t="s">
        <v>283</v>
      </c>
      <c r="D14" s="219" t="s">
        <v>106</v>
      </c>
      <c r="E14" s="438" t="s">
        <v>287</v>
      </c>
      <c r="F14" s="293" t="s">
        <v>290</v>
      </c>
      <c r="G14" s="20" t="s">
        <v>266</v>
      </c>
      <c r="H14" s="68">
        <v>1</v>
      </c>
      <c r="I14" s="49"/>
      <c r="J14" s="63">
        <f>SUM(I14*H14)</f>
        <v>0</v>
      </c>
      <c r="K14" s="426">
        <f>IF((J20)&gt;B20,B20,(J20))</f>
        <v>0</v>
      </c>
      <c r="L14" s="182"/>
      <c r="M14" s="105"/>
      <c r="N14" s="165">
        <f>H14*M14</f>
        <v>0</v>
      </c>
      <c r="O14" s="426">
        <f>IF((N20)&gt;B20,B20,(N20))</f>
        <v>0</v>
      </c>
      <c r="P14" s="184"/>
      <c r="Q14" s="220"/>
      <c r="S14" s="220"/>
      <c r="T14" s="220"/>
      <c r="V14" s="220"/>
      <c r="W14" s="220"/>
    </row>
    <row r="15" spans="1:23" ht="37.5" customHeight="1" x14ac:dyDescent="0.3">
      <c r="B15" s="357"/>
      <c r="C15" s="367"/>
      <c r="D15" s="219" t="s">
        <v>107</v>
      </c>
      <c r="E15" s="438"/>
      <c r="F15" s="293" t="s">
        <v>292</v>
      </c>
      <c r="G15" s="20" t="s">
        <v>266</v>
      </c>
      <c r="H15" s="68">
        <v>0.1</v>
      </c>
      <c r="I15" s="49"/>
      <c r="J15" s="63">
        <f>I15*H15</f>
        <v>0</v>
      </c>
      <c r="K15" s="426"/>
      <c r="L15" s="182"/>
      <c r="M15" s="105"/>
      <c r="N15" s="165">
        <f t="shared" ref="N15:N19" si="0">H15*M15</f>
        <v>0</v>
      </c>
      <c r="O15" s="426"/>
      <c r="P15" s="184">
        <v>1</v>
      </c>
      <c r="Q15" s="220"/>
      <c r="S15" s="220"/>
      <c r="T15" s="220"/>
      <c r="V15" s="220"/>
      <c r="W15" s="220"/>
    </row>
    <row r="16" spans="1:23" ht="27.65" customHeight="1" x14ac:dyDescent="0.3">
      <c r="B16" s="357"/>
      <c r="C16" s="450" t="s">
        <v>282</v>
      </c>
      <c r="D16" s="219" t="s">
        <v>108</v>
      </c>
      <c r="E16" s="438" t="s">
        <v>288</v>
      </c>
      <c r="F16" s="293" t="s">
        <v>290</v>
      </c>
      <c r="G16" s="20" t="s">
        <v>267</v>
      </c>
      <c r="H16" s="68">
        <v>0.2</v>
      </c>
      <c r="I16" s="49"/>
      <c r="J16" s="63">
        <f>I16*H16</f>
        <v>0</v>
      </c>
      <c r="K16" s="426"/>
      <c r="L16" s="182"/>
      <c r="M16" s="105"/>
      <c r="N16" s="165">
        <f t="shared" si="0"/>
        <v>0</v>
      </c>
      <c r="O16" s="426"/>
      <c r="P16" s="184"/>
      <c r="Q16" s="220"/>
      <c r="S16" s="220"/>
      <c r="T16" s="220"/>
      <c r="V16" s="220"/>
      <c r="W16" s="220"/>
    </row>
    <row r="17" spans="1:23" ht="32.25" customHeight="1" x14ac:dyDescent="0.3">
      <c r="B17" s="356"/>
      <c r="C17" s="450"/>
      <c r="D17" s="219" t="s">
        <v>109</v>
      </c>
      <c r="E17" s="438"/>
      <c r="F17" s="293" t="s">
        <v>292</v>
      </c>
      <c r="G17" s="20" t="s">
        <v>267</v>
      </c>
      <c r="H17" s="68">
        <v>0.02</v>
      </c>
      <c r="I17" s="49"/>
      <c r="J17" s="63">
        <f>I17*H17</f>
        <v>0</v>
      </c>
      <c r="K17" s="426"/>
      <c r="L17" s="182"/>
      <c r="M17" s="105"/>
      <c r="N17" s="165">
        <f t="shared" si="0"/>
        <v>0</v>
      </c>
      <c r="O17" s="426"/>
      <c r="P17" s="184">
        <v>1</v>
      </c>
      <c r="Q17" s="220"/>
      <c r="S17" s="220"/>
      <c r="T17" s="220"/>
      <c r="V17" s="220"/>
      <c r="W17" s="220"/>
    </row>
    <row r="18" spans="1:23" ht="34" customHeight="1" x14ac:dyDescent="0.3">
      <c r="B18" s="463" t="s">
        <v>196</v>
      </c>
      <c r="C18" s="451" t="s">
        <v>281</v>
      </c>
      <c r="D18" s="219" t="s">
        <v>110</v>
      </c>
      <c r="E18" s="465" t="s">
        <v>289</v>
      </c>
      <c r="F18" s="293" t="s">
        <v>111</v>
      </c>
      <c r="G18" s="20" t="s">
        <v>210</v>
      </c>
      <c r="H18" s="68">
        <v>0.4</v>
      </c>
      <c r="I18" s="49"/>
      <c r="J18" s="63">
        <f>I18*H18</f>
        <v>0</v>
      </c>
      <c r="K18" s="426"/>
      <c r="L18" s="182"/>
      <c r="M18" s="105"/>
      <c r="N18" s="165">
        <f t="shared" si="0"/>
        <v>0</v>
      </c>
      <c r="O18" s="426"/>
      <c r="P18" s="184"/>
      <c r="Q18" s="220"/>
      <c r="S18" s="220"/>
      <c r="T18" s="220"/>
      <c r="V18" s="220"/>
      <c r="W18" s="220"/>
    </row>
    <row r="19" spans="1:23" ht="66" customHeight="1" x14ac:dyDescent="0.3">
      <c r="B19" s="464"/>
      <c r="C19" s="451"/>
      <c r="D19" s="219" t="s">
        <v>112</v>
      </c>
      <c r="E19" s="465"/>
      <c r="F19" s="294" t="s">
        <v>113</v>
      </c>
      <c r="G19" s="20" t="s">
        <v>210</v>
      </c>
      <c r="H19" s="68">
        <v>0.1</v>
      </c>
      <c r="I19" s="49"/>
      <c r="J19" s="63">
        <f>I19*H19</f>
        <v>0</v>
      </c>
      <c r="K19" s="426"/>
      <c r="L19" s="182"/>
      <c r="M19" s="105"/>
      <c r="N19" s="165">
        <f t="shared" si="0"/>
        <v>0</v>
      </c>
      <c r="O19" s="426"/>
      <c r="P19" s="184"/>
      <c r="Q19" s="220"/>
      <c r="S19" s="220"/>
      <c r="T19" s="220"/>
      <c r="V19" s="220"/>
      <c r="W19" s="220"/>
    </row>
    <row r="20" spans="1:23" s="15" customFormat="1" x14ac:dyDescent="0.35">
      <c r="A20" s="28"/>
      <c r="B20" s="246">
        <v>35</v>
      </c>
      <c r="C20" s="142"/>
      <c r="D20" s="112"/>
      <c r="E20" s="458"/>
      <c r="F20" s="459"/>
      <c r="G20" s="221"/>
      <c r="H20" s="46"/>
      <c r="I20" s="46"/>
      <c r="J20" s="47">
        <f>SUM(J14:J19)</f>
        <v>0</v>
      </c>
      <c r="K20" s="46"/>
      <c r="L20" s="222"/>
      <c r="M20" s="223"/>
      <c r="N20" s="224">
        <f>SUM(N14:N19)</f>
        <v>0</v>
      </c>
      <c r="O20" s="223"/>
      <c r="P20" s="245"/>
    </row>
    <row r="21" spans="1:23" ht="17.149999999999999" customHeight="1" x14ac:dyDescent="0.3">
      <c r="B21" s="367" t="s">
        <v>278</v>
      </c>
      <c r="C21" s="367" t="s">
        <v>279</v>
      </c>
      <c r="D21" s="219" t="s">
        <v>114</v>
      </c>
      <c r="E21" s="439" t="s">
        <v>294</v>
      </c>
      <c r="F21" s="457"/>
      <c r="G21" s="20" t="s">
        <v>268</v>
      </c>
      <c r="H21" s="68">
        <v>0.02</v>
      </c>
      <c r="I21" s="49"/>
      <c r="J21" s="63">
        <f t="shared" ref="J21:J27" si="1">I21*H21</f>
        <v>0</v>
      </c>
      <c r="K21" s="426">
        <f xml:space="preserve"> IF((J28)&gt;B28,B28,(J28))</f>
        <v>0</v>
      </c>
      <c r="L21" s="182"/>
      <c r="M21" s="105"/>
      <c r="N21" s="165">
        <f>H21*M21</f>
        <v>0</v>
      </c>
      <c r="O21" s="426">
        <f>IF((N28)&gt;B28,B28,(N28))</f>
        <v>0</v>
      </c>
      <c r="P21" s="184"/>
      <c r="Q21" s="220"/>
      <c r="S21" s="220"/>
      <c r="T21" s="220"/>
      <c r="V21" s="220"/>
      <c r="W21" s="220"/>
    </row>
    <row r="22" spans="1:23" ht="14.15" customHeight="1" x14ac:dyDescent="0.3">
      <c r="B22" s="367"/>
      <c r="C22" s="367"/>
      <c r="D22" s="219" t="s">
        <v>115</v>
      </c>
      <c r="E22" s="295" t="s">
        <v>295</v>
      </c>
      <c r="F22" s="296"/>
      <c r="G22" s="20" t="s">
        <v>268</v>
      </c>
      <c r="H22" s="68">
        <v>0.1</v>
      </c>
      <c r="I22" s="49"/>
      <c r="J22" s="63">
        <f t="shared" si="1"/>
        <v>0</v>
      </c>
      <c r="K22" s="426"/>
      <c r="L22" s="182">
        <v>1</v>
      </c>
      <c r="M22" s="105"/>
      <c r="N22" s="165">
        <f t="shared" ref="N22:N27" si="2">H22*M22</f>
        <v>0</v>
      </c>
      <c r="O22" s="426"/>
      <c r="P22" s="184"/>
      <c r="Q22" s="220"/>
      <c r="S22" s="220"/>
      <c r="T22" s="220"/>
      <c r="V22" s="220"/>
      <c r="W22" s="220"/>
    </row>
    <row r="23" spans="1:23" ht="36" customHeight="1" x14ac:dyDescent="0.3">
      <c r="B23" s="367"/>
      <c r="C23" s="367"/>
      <c r="D23" s="219" t="s">
        <v>116</v>
      </c>
      <c r="E23" s="439" t="s">
        <v>296</v>
      </c>
      <c r="F23" s="457"/>
      <c r="G23" s="20" t="s">
        <v>268</v>
      </c>
      <c r="H23" s="68">
        <v>0.05</v>
      </c>
      <c r="I23" s="49"/>
      <c r="J23" s="63">
        <f t="shared" si="1"/>
        <v>0</v>
      </c>
      <c r="K23" s="426"/>
      <c r="L23" s="182"/>
      <c r="M23" s="105"/>
      <c r="N23" s="165">
        <f t="shared" si="2"/>
        <v>0</v>
      </c>
      <c r="O23" s="426"/>
      <c r="P23" s="184"/>
      <c r="Q23" s="220"/>
      <c r="S23" s="220"/>
      <c r="T23" s="220"/>
      <c r="V23" s="220"/>
      <c r="W23" s="220"/>
    </row>
    <row r="24" spans="1:23" ht="79" customHeight="1" x14ac:dyDescent="0.3">
      <c r="B24" s="367"/>
      <c r="C24" s="367"/>
      <c r="D24" s="219" t="s">
        <v>117</v>
      </c>
      <c r="E24" s="295" t="s">
        <v>297</v>
      </c>
      <c r="F24" s="296"/>
      <c r="G24" s="20" t="s">
        <v>268</v>
      </c>
      <c r="H24" s="68">
        <v>5</v>
      </c>
      <c r="I24" s="49"/>
      <c r="J24" s="63">
        <f t="shared" si="1"/>
        <v>0</v>
      </c>
      <c r="K24" s="426"/>
      <c r="L24" s="182"/>
      <c r="M24" s="105"/>
      <c r="N24" s="165">
        <f t="shared" si="2"/>
        <v>0</v>
      </c>
      <c r="O24" s="426"/>
      <c r="P24" s="184"/>
      <c r="Q24" s="220"/>
      <c r="S24" s="220"/>
      <c r="T24" s="220"/>
      <c r="V24" s="220"/>
      <c r="W24" s="220"/>
    </row>
    <row r="25" spans="1:23" ht="77.150000000000006" customHeight="1" x14ac:dyDescent="0.3">
      <c r="B25" s="367"/>
      <c r="C25" s="367"/>
      <c r="D25" s="219" t="s">
        <v>118</v>
      </c>
      <c r="E25" s="295" t="s">
        <v>298</v>
      </c>
      <c r="F25" s="296"/>
      <c r="G25" s="20" t="s">
        <v>268</v>
      </c>
      <c r="H25" s="68">
        <v>2</v>
      </c>
      <c r="I25" s="49"/>
      <c r="J25" s="63">
        <f t="shared" si="1"/>
        <v>0</v>
      </c>
      <c r="K25" s="426"/>
      <c r="L25" s="182"/>
      <c r="M25" s="105"/>
      <c r="N25" s="165">
        <f t="shared" si="2"/>
        <v>0</v>
      </c>
      <c r="O25" s="426"/>
      <c r="P25" s="184"/>
      <c r="Q25" s="220"/>
      <c r="S25" s="220"/>
      <c r="T25" s="220"/>
      <c r="V25" s="220"/>
      <c r="W25" s="220"/>
    </row>
    <row r="26" spans="1:23" ht="28.5" customHeight="1" x14ac:dyDescent="0.3">
      <c r="B26" s="367"/>
      <c r="C26" s="367" t="s">
        <v>280</v>
      </c>
      <c r="D26" s="219" t="s">
        <v>119</v>
      </c>
      <c r="E26" s="295" t="s">
        <v>299</v>
      </c>
      <c r="F26" s="296"/>
      <c r="G26" s="20" t="s">
        <v>247</v>
      </c>
      <c r="H26" s="68">
        <v>0.01</v>
      </c>
      <c r="I26" s="49"/>
      <c r="J26" s="63">
        <f t="shared" si="1"/>
        <v>0</v>
      </c>
      <c r="K26" s="426"/>
      <c r="L26" s="182"/>
      <c r="M26" s="105"/>
      <c r="N26" s="165">
        <f t="shared" si="2"/>
        <v>0</v>
      </c>
      <c r="O26" s="426"/>
      <c r="P26" s="184"/>
      <c r="Q26" s="220"/>
      <c r="S26" s="220"/>
      <c r="T26" s="220"/>
      <c r="V26" s="220"/>
      <c r="W26" s="220"/>
    </row>
    <row r="27" spans="1:23" ht="78.75" customHeight="1" x14ac:dyDescent="0.3">
      <c r="B27" s="253" t="s">
        <v>196</v>
      </c>
      <c r="C27" s="367"/>
      <c r="D27" s="219" t="s">
        <v>120</v>
      </c>
      <c r="E27" s="295" t="s">
        <v>300</v>
      </c>
      <c r="F27" s="296"/>
      <c r="G27" s="20" t="s">
        <v>247</v>
      </c>
      <c r="H27" s="68">
        <v>0.02</v>
      </c>
      <c r="I27" s="49"/>
      <c r="J27" s="63">
        <f t="shared" si="1"/>
        <v>0</v>
      </c>
      <c r="K27" s="426"/>
      <c r="L27" s="182"/>
      <c r="M27" s="105"/>
      <c r="N27" s="165">
        <f t="shared" si="2"/>
        <v>0</v>
      </c>
      <c r="O27" s="426"/>
      <c r="P27" s="184"/>
      <c r="Q27" s="220"/>
      <c r="S27" s="220"/>
      <c r="T27" s="220"/>
      <c r="V27" s="220"/>
      <c r="W27" s="220"/>
    </row>
    <row r="28" spans="1:23" ht="18" customHeight="1" x14ac:dyDescent="0.3">
      <c r="B28" s="246">
        <v>20</v>
      </c>
      <c r="C28" s="142"/>
      <c r="D28" s="225"/>
      <c r="E28" s="454"/>
      <c r="F28" s="456"/>
      <c r="G28" s="77"/>
      <c r="H28" s="77"/>
      <c r="I28" s="77"/>
      <c r="J28" s="91">
        <f>SUM(J21:J27)</f>
        <v>0</v>
      </c>
      <c r="K28" s="77"/>
      <c r="L28" s="142"/>
      <c r="M28" s="226"/>
      <c r="N28" s="227">
        <f>SUM(N21:N27)</f>
        <v>0</v>
      </c>
      <c r="O28" s="226"/>
      <c r="P28" s="193"/>
      <c r="Q28" s="220"/>
      <c r="S28" s="220"/>
      <c r="T28" s="220"/>
      <c r="V28" s="220"/>
      <c r="W28" s="220"/>
    </row>
    <row r="29" spans="1:23" s="15" customFormat="1" ht="25.5" customHeight="1" x14ac:dyDescent="0.35">
      <c r="A29" s="28"/>
      <c r="B29" s="355" t="s">
        <v>276</v>
      </c>
      <c r="C29" s="362" t="s">
        <v>277</v>
      </c>
      <c r="D29" s="219" t="s">
        <v>121</v>
      </c>
      <c r="E29" s="443" t="s">
        <v>301</v>
      </c>
      <c r="F29" s="440"/>
      <c r="G29" s="21" t="s">
        <v>216</v>
      </c>
      <c r="H29" s="68">
        <v>0.02</v>
      </c>
      <c r="I29" s="48"/>
      <c r="J29" s="23">
        <f t="shared" ref="J29:J32" si="3">H29*I29</f>
        <v>0</v>
      </c>
      <c r="K29" s="420">
        <f>IF((J34)&gt;B34,B34,(J34))</f>
        <v>0</v>
      </c>
      <c r="L29" s="200"/>
      <c r="M29" s="109"/>
      <c r="N29" s="166">
        <f>H29*M29</f>
        <v>0</v>
      </c>
      <c r="O29" s="420">
        <f>IF((N34)&gt;B34,B34,(N34))</f>
        <v>0</v>
      </c>
      <c r="P29" s="203"/>
    </row>
    <row r="30" spans="1:23" s="15" customFormat="1" ht="25.5" customHeight="1" x14ac:dyDescent="0.35">
      <c r="A30" s="28"/>
      <c r="B30" s="357"/>
      <c r="C30" s="363"/>
      <c r="D30" s="219" t="s">
        <v>122</v>
      </c>
      <c r="E30" s="443" t="s">
        <v>302</v>
      </c>
      <c r="F30" s="440"/>
      <c r="G30" s="21" t="s">
        <v>216</v>
      </c>
      <c r="H30" s="68">
        <v>0.01</v>
      </c>
      <c r="I30" s="48"/>
      <c r="J30" s="23">
        <f t="shared" si="3"/>
        <v>0</v>
      </c>
      <c r="K30" s="421"/>
      <c r="L30" s="200"/>
      <c r="M30" s="109"/>
      <c r="N30" s="166">
        <f t="shared" ref="N30:N32" si="4">H30*M30</f>
        <v>0</v>
      </c>
      <c r="O30" s="421"/>
      <c r="P30" s="203"/>
    </row>
    <row r="31" spans="1:23" s="15" customFormat="1" ht="25.5" customHeight="1" x14ac:dyDescent="0.35">
      <c r="A31" s="28"/>
      <c r="B31" s="357"/>
      <c r="C31" s="363"/>
      <c r="D31" s="219" t="s">
        <v>123</v>
      </c>
      <c r="E31" s="443" t="s">
        <v>303</v>
      </c>
      <c r="F31" s="440"/>
      <c r="G31" s="21" t="s">
        <v>210</v>
      </c>
      <c r="H31" s="68">
        <v>2E-3</v>
      </c>
      <c r="I31" s="48"/>
      <c r="J31" s="23">
        <f t="shared" si="3"/>
        <v>0</v>
      </c>
      <c r="K31" s="421"/>
      <c r="L31" s="200"/>
      <c r="M31" s="109"/>
      <c r="N31" s="166">
        <f t="shared" si="4"/>
        <v>0</v>
      </c>
      <c r="O31" s="421"/>
      <c r="P31" s="203"/>
    </row>
    <row r="32" spans="1:23" s="15" customFormat="1" ht="25.5" customHeight="1" x14ac:dyDescent="0.35">
      <c r="A32" s="28"/>
      <c r="B32" s="357"/>
      <c r="C32" s="363"/>
      <c r="D32" s="466" t="s">
        <v>124</v>
      </c>
      <c r="E32" s="470" t="s">
        <v>304</v>
      </c>
      <c r="F32" s="471"/>
      <c r="G32" s="468" t="s">
        <v>210</v>
      </c>
      <c r="H32" s="349">
        <v>1E-3</v>
      </c>
      <c r="I32" s="427"/>
      <c r="J32" s="429">
        <f t="shared" si="3"/>
        <v>0</v>
      </c>
      <c r="K32" s="421"/>
      <c r="L32" s="474"/>
      <c r="M32" s="431"/>
      <c r="N32" s="433">
        <f t="shared" si="4"/>
        <v>0</v>
      </c>
      <c r="O32" s="421"/>
      <c r="P32" s="435"/>
    </row>
    <row r="33" spans="1:23" s="15" customFormat="1" ht="79.5" customHeight="1" x14ac:dyDescent="0.35">
      <c r="A33" s="28"/>
      <c r="B33" s="279" t="s">
        <v>196</v>
      </c>
      <c r="C33" s="398"/>
      <c r="D33" s="467"/>
      <c r="E33" s="472"/>
      <c r="F33" s="473"/>
      <c r="G33" s="469"/>
      <c r="H33" s="350"/>
      <c r="I33" s="428"/>
      <c r="J33" s="430"/>
      <c r="K33" s="421"/>
      <c r="L33" s="475"/>
      <c r="M33" s="432"/>
      <c r="N33" s="434"/>
      <c r="O33" s="421"/>
      <c r="P33" s="436"/>
    </row>
    <row r="34" spans="1:23" s="15" customFormat="1" x14ac:dyDescent="0.35">
      <c r="A34" s="28"/>
      <c r="B34" s="247">
        <v>30</v>
      </c>
      <c r="C34" s="46"/>
      <c r="D34" s="112"/>
      <c r="E34" s="454"/>
      <c r="F34" s="455"/>
      <c r="G34" s="456"/>
      <c r="H34" s="60"/>
      <c r="I34" s="114"/>
      <c r="J34" s="91">
        <f>SUM(J29:J33)</f>
        <v>0</v>
      </c>
      <c r="K34" s="77"/>
      <c r="L34" s="228"/>
      <c r="M34" s="229"/>
      <c r="N34" s="227">
        <f>SUM(N29:N33)</f>
        <v>0</v>
      </c>
      <c r="O34" s="226"/>
      <c r="P34" s="245"/>
    </row>
    <row r="35" spans="1:23" s="15" customFormat="1" ht="14.5" x14ac:dyDescent="0.35">
      <c r="A35" s="28"/>
      <c r="B35" s="355" t="s">
        <v>271</v>
      </c>
      <c r="C35" s="460" t="s">
        <v>275</v>
      </c>
      <c r="D35" s="219" t="s">
        <v>125</v>
      </c>
      <c r="E35" s="452" t="s">
        <v>305</v>
      </c>
      <c r="F35" s="453"/>
      <c r="G35" s="230" t="s">
        <v>269</v>
      </c>
      <c r="H35" s="104">
        <v>1</v>
      </c>
      <c r="I35" s="48"/>
      <c r="J35" s="63">
        <f t="shared" ref="J35:J44" si="5">I35*H35</f>
        <v>0</v>
      </c>
      <c r="K35" s="420">
        <f>IF((J45)&gt;B45,B45,(J45))</f>
        <v>0</v>
      </c>
      <c r="L35" s="200"/>
      <c r="M35" s="109"/>
      <c r="N35" s="165">
        <f>H35*M35</f>
        <v>0</v>
      </c>
      <c r="O35" s="420">
        <f>IF((N45)&gt;B45,B20,(N45))</f>
        <v>0</v>
      </c>
      <c r="P35" s="203"/>
    </row>
    <row r="36" spans="1:23" s="15" customFormat="1" ht="38.15" customHeight="1" x14ac:dyDescent="0.35">
      <c r="A36" s="28"/>
      <c r="B36" s="357"/>
      <c r="C36" s="461"/>
      <c r="D36" s="219" t="s">
        <v>126</v>
      </c>
      <c r="E36" s="297" t="s">
        <v>306</v>
      </c>
      <c r="F36" s="298"/>
      <c r="G36" s="230" t="s">
        <v>269</v>
      </c>
      <c r="H36" s="104">
        <v>0.7</v>
      </c>
      <c r="I36" s="48"/>
      <c r="J36" s="63">
        <f t="shared" si="5"/>
        <v>0</v>
      </c>
      <c r="K36" s="421"/>
      <c r="L36" s="200"/>
      <c r="M36" s="109"/>
      <c r="N36" s="165">
        <f t="shared" ref="N36:N44" si="6">H36*M36</f>
        <v>0</v>
      </c>
      <c r="O36" s="421"/>
      <c r="P36" s="203"/>
    </row>
    <row r="37" spans="1:23" ht="18.649999999999999" customHeight="1" x14ac:dyDescent="0.3">
      <c r="B37" s="357"/>
      <c r="C37" s="367" t="s">
        <v>274</v>
      </c>
      <c r="D37" s="219" t="s">
        <v>127</v>
      </c>
      <c r="E37" s="438" t="s">
        <v>307</v>
      </c>
      <c r="F37" s="438"/>
      <c r="G37" s="20" t="s">
        <v>268</v>
      </c>
      <c r="H37" s="68">
        <v>0.1</v>
      </c>
      <c r="I37" s="49"/>
      <c r="J37" s="63">
        <f t="shared" si="5"/>
        <v>0</v>
      </c>
      <c r="K37" s="421"/>
      <c r="L37" s="182"/>
      <c r="M37" s="105"/>
      <c r="N37" s="165">
        <f t="shared" si="6"/>
        <v>0</v>
      </c>
      <c r="O37" s="421"/>
      <c r="P37" s="184"/>
      <c r="S37" s="220"/>
      <c r="V37" s="220"/>
    </row>
    <row r="38" spans="1:23" ht="33.65" customHeight="1" x14ac:dyDescent="0.3">
      <c r="B38" s="357"/>
      <c r="C38" s="367"/>
      <c r="D38" s="219" t="s">
        <v>128</v>
      </c>
      <c r="E38" s="439" t="s">
        <v>308</v>
      </c>
      <c r="F38" s="440"/>
      <c r="G38" s="20" t="s">
        <v>264</v>
      </c>
      <c r="H38" s="68">
        <v>0.2</v>
      </c>
      <c r="I38" s="49"/>
      <c r="J38" s="63">
        <f t="shared" si="5"/>
        <v>0</v>
      </c>
      <c r="K38" s="421"/>
      <c r="L38" s="182"/>
      <c r="M38" s="105"/>
      <c r="N38" s="165">
        <f t="shared" si="6"/>
        <v>0</v>
      </c>
      <c r="O38" s="421"/>
      <c r="P38" s="184"/>
      <c r="S38" s="220"/>
      <c r="V38" s="220"/>
    </row>
    <row r="39" spans="1:23" ht="13" customHeight="1" x14ac:dyDescent="0.3">
      <c r="B39" s="357"/>
      <c r="C39" s="252" t="s">
        <v>273</v>
      </c>
      <c r="D39" s="219" t="s">
        <v>129</v>
      </c>
      <c r="E39" s="297" t="s">
        <v>309</v>
      </c>
      <c r="F39" s="298"/>
      <c r="G39" s="20" t="s">
        <v>217</v>
      </c>
      <c r="H39" s="68">
        <v>0.2</v>
      </c>
      <c r="I39" s="49"/>
      <c r="J39" s="63">
        <f t="shared" si="5"/>
        <v>0</v>
      </c>
      <c r="K39" s="421"/>
      <c r="L39" s="182"/>
      <c r="M39" s="105"/>
      <c r="N39" s="165">
        <f t="shared" si="6"/>
        <v>0</v>
      </c>
      <c r="O39" s="421"/>
      <c r="P39" s="184"/>
      <c r="S39" s="220"/>
      <c r="V39" s="220"/>
    </row>
    <row r="40" spans="1:23" ht="27" customHeight="1" x14ac:dyDescent="0.3">
      <c r="B40" s="357"/>
      <c r="C40" s="367" t="s">
        <v>272</v>
      </c>
      <c r="D40" s="219" t="s">
        <v>130</v>
      </c>
      <c r="E40" s="439" t="s">
        <v>310</v>
      </c>
      <c r="F40" s="440"/>
      <c r="G40" s="20" t="s">
        <v>264</v>
      </c>
      <c r="H40" s="68">
        <v>0.01</v>
      </c>
      <c r="I40" s="49"/>
      <c r="J40" s="63">
        <f t="shared" si="5"/>
        <v>0</v>
      </c>
      <c r="K40" s="421"/>
      <c r="L40" s="182"/>
      <c r="M40" s="105"/>
      <c r="N40" s="165">
        <f t="shared" si="6"/>
        <v>0</v>
      </c>
      <c r="O40" s="421"/>
      <c r="P40" s="184"/>
      <c r="S40" s="220"/>
      <c r="V40" s="220"/>
    </row>
    <row r="41" spans="1:23" ht="41.25" customHeight="1" x14ac:dyDescent="0.3">
      <c r="B41" s="357"/>
      <c r="C41" s="367"/>
      <c r="D41" s="219" t="s">
        <v>131</v>
      </c>
      <c r="E41" s="443" t="s">
        <v>311</v>
      </c>
      <c r="F41" s="440"/>
      <c r="G41" s="20" t="s">
        <v>264</v>
      </c>
      <c r="H41" s="68">
        <v>0.02</v>
      </c>
      <c r="I41" s="49"/>
      <c r="J41" s="63">
        <f t="shared" si="5"/>
        <v>0</v>
      </c>
      <c r="K41" s="421"/>
      <c r="L41" s="182"/>
      <c r="M41" s="105"/>
      <c r="N41" s="165">
        <f t="shared" si="6"/>
        <v>0</v>
      </c>
      <c r="O41" s="421"/>
      <c r="P41" s="184"/>
      <c r="S41" s="220"/>
      <c r="V41" s="220"/>
    </row>
    <row r="42" spans="1:23" ht="48.75" customHeight="1" x14ac:dyDescent="0.3">
      <c r="B42" s="356"/>
      <c r="C42" s="367"/>
      <c r="D42" s="219" t="s">
        <v>132</v>
      </c>
      <c r="E42" s="299" t="s">
        <v>312</v>
      </c>
      <c r="F42" s="300"/>
      <c r="G42" s="20" t="s">
        <v>264</v>
      </c>
      <c r="H42" s="68">
        <v>0.06</v>
      </c>
      <c r="I42" s="49"/>
      <c r="J42" s="63">
        <f t="shared" si="5"/>
        <v>0</v>
      </c>
      <c r="K42" s="421"/>
      <c r="L42" s="182"/>
      <c r="M42" s="105"/>
      <c r="N42" s="165">
        <f t="shared" si="6"/>
        <v>0</v>
      </c>
      <c r="O42" s="421"/>
      <c r="P42" s="184"/>
      <c r="Q42" s="220"/>
      <c r="S42" s="220"/>
      <c r="T42" s="220"/>
      <c r="V42" s="220"/>
      <c r="W42" s="220"/>
    </row>
    <row r="43" spans="1:23" ht="33.75" customHeight="1" x14ac:dyDescent="0.3">
      <c r="B43" s="444" t="s">
        <v>196</v>
      </c>
      <c r="C43" s="355" t="s">
        <v>222</v>
      </c>
      <c r="D43" s="219" t="s">
        <v>133</v>
      </c>
      <c r="E43" s="295" t="s">
        <v>314</v>
      </c>
      <c r="F43" s="296"/>
      <c r="G43" s="20" t="s">
        <v>270</v>
      </c>
      <c r="H43" s="68">
        <v>3</v>
      </c>
      <c r="I43" s="49"/>
      <c r="J43" s="63">
        <f t="shared" si="5"/>
        <v>0</v>
      </c>
      <c r="K43" s="421"/>
      <c r="L43" s="182"/>
      <c r="M43" s="105"/>
      <c r="N43" s="165">
        <f t="shared" si="6"/>
        <v>0</v>
      </c>
      <c r="O43" s="421"/>
      <c r="P43" s="184"/>
      <c r="Q43" s="220"/>
      <c r="S43" s="220"/>
      <c r="T43" s="220"/>
      <c r="V43" s="220"/>
      <c r="W43" s="220"/>
    </row>
    <row r="44" spans="1:23" ht="54" customHeight="1" x14ac:dyDescent="0.3">
      <c r="B44" s="444"/>
      <c r="C44" s="356"/>
      <c r="D44" s="219" t="s">
        <v>134</v>
      </c>
      <c r="E44" s="439" t="s">
        <v>313</v>
      </c>
      <c r="F44" s="440"/>
      <c r="G44" s="20" t="s">
        <v>264</v>
      </c>
      <c r="H44" s="104">
        <v>0.01</v>
      </c>
      <c r="I44" s="49"/>
      <c r="J44" s="63">
        <f t="shared" si="5"/>
        <v>0</v>
      </c>
      <c r="K44" s="422"/>
      <c r="L44" s="182"/>
      <c r="M44" s="105"/>
      <c r="N44" s="165">
        <f t="shared" si="6"/>
        <v>0</v>
      </c>
      <c r="O44" s="422"/>
      <c r="P44" s="184"/>
      <c r="Q44" s="220"/>
      <c r="S44" s="220"/>
      <c r="T44" s="220"/>
      <c r="V44" s="220"/>
      <c r="W44" s="220"/>
    </row>
    <row r="45" spans="1:23" x14ac:dyDescent="0.3">
      <c r="B45" s="246">
        <v>15</v>
      </c>
      <c r="C45" s="142"/>
      <c r="D45" s="225"/>
      <c r="E45" s="442"/>
      <c r="F45" s="442"/>
      <c r="G45" s="77"/>
      <c r="H45" s="441"/>
      <c r="I45" s="441"/>
      <c r="J45" s="231">
        <f>SUM(J35:J44)</f>
        <v>0</v>
      </c>
      <c r="K45" s="232"/>
      <c r="L45" s="142"/>
      <c r="M45" s="233"/>
      <c r="N45" s="234">
        <f>SUM(N35:N44)</f>
        <v>0</v>
      </c>
      <c r="O45" s="235"/>
      <c r="P45" s="190"/>
      <c r="Q45" s="220"/>
      <c r="S45" s="220"/>
      <c r="T45" s="220"/>
      <c r="V45" s="220"/>
      <c r="W45" s="220"/>
    </row>
    <row r="46" spans="1:23" s="30" customFormat="1" ht="13.5" thickBot="1" x14ac:dyDescent="0.35">
      <c r="B46" s="236"/>
      <c r="C46" s="61"/>
      <c r="G46" s="237"/>
      <c r="H46" s="437"/>
      <c r="I46" s="437"/>
      <c r="J46" s="238"/>
      <c r="K46" s="27"/>
      <c r="L46" s="27"/>
      <c r="M46" s="27"/>
      <c r="N46" s="238"/>
      <c r="O46" s="27"/>
      <c r="P46" s="27"/>
      <c r="Q46" s="27"/>
      <c r="S46" s="27"/>
      <c r="T46" s="27"/>
      <c r="V46" s="27"/>
      <c r="W46" s="27"/>
    </row>
    <row r="47" spans="1:23" ht="16.5" customHeight="1" thickTop="1" thickBot="1" x14ac:dyDescent="0.35">
      <c r="A47" s="26"/>
      <c r="B47" s="239">
        <f>SUM(B45+B34+B28+B20)</f>
        <v>100</v>
      </c>
      <c r="C47" s="240"/>
      <c r="D47" s="240"/>
      <c r="E47" s="240" t="s">
        <v>315</v>
      </c>
      <c r="F47" s="240"/>
      <c r="G47" s="240"/>
      <c r="H47" s="240"/>
      <c r="I47" s="240"/>
      <c r="J47" s="241">
        <f>J20+J28+J34+J45</f>
        <v>0</v>
      </c>
      <c r="K47" s="242">
        <f>SUM(K14:K44)</f>
        <v>0</v>
      </c>
      <c r="L47" s="18"/>
      <c r="M47" s="240"/>
      <c r="N47" s="243">
        <f>N20+N28+N34+N45</f>
        <v>0</v>
      </c>
      <c r="O47" s="244">
        <f>SUM(O14:O44)</f>
        <v>0</v>
      </c>
      <c r="P47" s="18"/>
    </row>
    <row r="48" spans="1:23" ht="13.5" thickTop="1" x14ac:dyDescent="0.3">
      <c r="Q48" s="65"/>
      <c r="T48" s="65"/>
      <c r="W48" s="65"/>
    </row>
    <row r="49" spans="1:23" x14ac:dyDescent="0.3">
      <c r="K49" s="65"/>
      <c r="O49" s="65"/>
    </row>
    <row r="50" spans="1:23" s="220" customFormat="1" x14ac:dyDescent="0.3">
      <c r="A50" s="27"/>
      <c r="F50" s="14"/>
      <c r="G50" s="14"/>
      <c r="Q50" s="14"/>
      <c r="R50" s="14"/>
    </row>
    <row r="51" spans="1:23" s="220" customFormat="1" x14ac:dyDescent="0.3">
      <c r="A51" s="27"/>
      <c r="E51" s="14"/>
      <c r="F51" s="14"/>
      <c r="G51" s="14"/>
      <c r="Q51" s="14"/>
      <c r="R51" s="14"/>
    </row>
    <row r="52" spans="1:23" s="220" customFormat="1" x14ac:dyDescent="0.3">
      <c r="A52" s="27"/>
      <c r="C52" s="14"/>
      <c r="E52" s="14"/>
      <c r="F52" s="14"/>
      <c r="Q52" s="14"/>
      <c r="R52" s="14"/>
      <c r="S52" s="14"/>
      <c r="T52" s="14"/>
      <c r="U52" s="14"/>
      <c r="V52" s="14"/>
      <c r="W52" s="14"/>
    </row>
    <row r="53" spans="1:23" s="220" customFormat="1" x14ac:dyDescent="0.3">
      <c r="A53" s="27"/>
      <c r="C53" s="14"/>
      <c r="E53" s="14"/>
      <c r="F53" s="14"/>
      <c r="Q53" s="14"/>
      <c r="R53" s="14"/>
      <c r="S53" s="14"/>
      <c r="T53" s="14"/>
      <c r="U53" s="14"/>
      <c r="V53" s="14"/>
      <c r="W53" s="14"/>
    </row>
    <row r="54" spans="1:23" s="220" customFormat="1" x14ac:dyDescent="0.3">
      <c r="A54" s="27"/>
      <c r="C54" s="14"/>
      <c r="E54" s="14"/>
      <c r="F54" s="14"/>
      <c r="Q54" s="14"/>
      <c r="R54" s="14"/>
      <c r="S54" s="14"/>
      <c r="T54" s="14"/>
      <c r="U54" s="14"/>
      <c r="V54" s="14"/>
      <c r="W54" s="14"/>
    </row>
    <row r="55" spans="1:23" s="220" customFormat="1" x14ac:dyDescent="0.3">
      <c r="A55" s="27"/>
      <c r="C55" s="14"/>
      <c r="E55" s="14"/>
      <c r="F55" s="14"/>
      <c r="Q55" s="14"/>
      <c r="R55" s="14"/>
      <c r="S55" s="14"/>
      <c r="T55" s="14"/>
      <c r="U55" s="14"/>
      <c r="V55" s="14"/>
      <c r="W55" s="14"/>
    </row>
    <row r="56" spans="1:23" s="220" customFormat="1" x14ac:dyDescent="0.3">
      <c r="A56" s="27"/>
      <c r="C56" s="14"/>
      <c r="E56" s="14"/>
      <c r="F56" s="14"/>
      <c r="Q56" s="14"/>
      <c r="R56" s="14"/>
      <c r="S56" s="14"/>
      <c r="T56" s="14"/>
      <c r="U56" s="14"/>
      <c r="V56" s="14"/>
      <c r="W56" s="14"/>
    </row>
    <row r="57" spans="1:23" s="220" customFormat="1" x14ac:dyDescent="0.3">
      <c r="A57" s="27"/>
      <c r="C57" s="14"/>
      <c r="E57" s="14"/>
      <c r="F57" s="14"/>
      <c r="Q57" s="14"/>
      <c r="R57" s="14"/>
      <c r="S57" s="14"/>
      <c r="T57" s="14"/>
      <c r="U57" s="14"/>
      <c r="V57" s="14"/>
      <c r="W57" s="14"/>
    </row>
    <row r="58" spans="1:23" s="220" customFormat="1" x14ac:dyDescent="0.3">
      <c r="A58" s="27"/>
      <c r="C58" s="14"/>
      <c r="E58" s="14"/>
      <c r="F58" s="14"/>
      <c r="Q58" s="14"/>
      <c r="R58" s="14"/>
      <c r="S58" s="14"/>
      <c r="T58" s="14"/>
      <c r="U58" s="14"/>
      <c r="V58" s="14"/>
      <c r="W58" s="14"/>
    </row>
    <row r="59" spans="1:23" s="220" customFormat="1" x14ac:dyDescent="0.3">
      <c r="A59" s="27"/>
      <c r="C59" s="14"/>
      <c r="E59" s="14"/>
      <c r="F59" s="14"/>
      <c r="Q59" s="14"/>
      <c r="R59" s="14"/>
      <c r="S59" s="14"/>
      <c r="T59" s="14"/>
      <c r="U59" s="14"/>
      <c r="V59" s="14"/>
      <c r="W59" s="14"/>
    </row>
    <row r="60" spans="1:23" s="220" customFormat="1" x14ac:dyDescent="0.3">
      <c r="A60" s="27"/>
      <c r="C60" s="14"/>
      <c r="E60" s="14"/>
      <c r="F60" s="14"/>
      <c r="Q60" s="14"/>
      <c r="R60" s="14"/>
      <c r="S60" s="14"/>
      <c r="T60" s="14"/>
      <c r="U60" s="14"/>
      <c r="V60" s="14"/>
      <c r="W60" s="14"/>
    </row>
    <row r="61" spans="1:23" s="220" customFormat="1" x14ac:dyDescent="0.3">
      <c r="A61" s="27"/>
      <c r="C61" s="14"/>
      <c r="E61" s="14"/>
      <c r="F61" s="14"/>
      <c r="Q61" s="14"/>
      <c r="R61" s="14"/>
      <c r="S61" s="14"/>
      <c r="T61" s="14"/>
      <c r="U61" s="14"/>
      <c r="V61" s="14"/>
      <c r="W61" s="14"/>
    </row>
    <row r="62" spans="1:23" s="220" customFormat="1" x14ac:dyDescent="0.3">
      <c r="A62" s="27"/>
      <c r="C62" s="14"/>
      <c r="E62" s="14"/>
      <c r="F62" s="14"/>
      <c r="Q62" s="14"/>
      <c r="R62" s="14"/>
      <c r="S62" s="14"/>
      <c r="T62" s="14"/>
      <c r="U62" s="14"/>
      <c r="V62" s="14"/>
      <c r="W62" s="14"/>
    </row>
    <row r="63" spans="1:23" s="220" customFormat="1" x14ac:dyDescent="0.3">
      <c r="A63" s="27"/>
      <c r="C63" s="14"/>
      <c r="E63" s="14"/>
      <c r="F63" s="14"/>
      <c r="Q63" s="14"/>
      <c r="R63" s="14"/>
      <c r="S63" s="14"/>
      <c r="T63" s="14"/>
      <c r="U63" s="14"/>
      <c r="V63" s="14"/>
      <c r="W63" s="14"/>
    </row>
    <row r="64" spans="1:23" s="220" customFormat="1" x14ac:dyDescent="0.3">
      <c r="A64" s="27"/>
      <c r="C64" s="14"/>
      <c r="E64" s="14"/>
      <c r="F64" s="14"/>
      <c r="Q64" s="14"/>
      <c r="R64" s="14"/>
      <c r="S64" s="14"/>
      <c r="T64" s="14"/>
      <c r="U64" s="14"/>
      <c r="V64" s="14"/>
      <c r="W64" s="14"/>
    </row>
    <row r="65" spans="1:23" s="220" customFormat="1" x14ac:dyDescent="0.3">
      <c r="A65" s="27"/>
      <c r="C65" s="14"/>
      <c r="E65" s="14"/>
      <c r="F65" s="14"/>
      <c r="Q65" s="14"/>
      <c r="R65" s="14"/>
      <c r="S65" s="14"/>
      <c r="T65" s="14"/>
      <c r="U65" s="14"/>
      <c r="V65" s="14"/>
      <c r="W65" s="14"/>
    </row>
    <row r="66" spans="1:23" s="220" customFormat="1" x14ac:dyDescent="0.3">
      <c r="A66" s="27"/>
      <c r="C66" s="14"/>
      <c r="E66" s="14"/>
      <c r="F66" s="14"/>
      <c r="Q66" s="14"/>
      <c r="R66" s="14"/>
      <c r="S66" s="14"/>
      <c r="T66" s="14"/>
      <c r="U66" s="14"/>
      <c r="V66" s="14"/>
      <c r="W66" s="14"/>
    </row>
    <row r="67" spans="1:23" s="220" customFormat="1" x14ac:dyDescent="0.3">
      <c r="A67" s="27"/>
      <c r="C67" s="14"/>
      <c r="E67" s="14"/>
      <c r="F67" s="14"/>
      <c r="Q67" s="14"/>
      <c r="R67" s="14"/>
      <c r="S67" s="14"/>
      <c r="T67" s="14"/>
      <c r="U67" s="14"/>
      <c r="V67" s="14"/>
      <c r="W67" s="14"/>
    </row>
    <row r="68" spans="1:23" s="220" customFormat="1" x14ac:dyDescent="0.3">
      <c r="A68" s="27"/>
      <c r="C68" s="14"/>
      <c r="E68" s="14"/>
      <c r="F68" s="14"/>
      <c r="Q68" s="14"/>
      <c r="R68" s="14"/>
      <c r="S68" s="14"/>
      <c r="T68" s="14"/>
      <c r="U68" s="14"/>
      <c r="V68" s="14"/>
      <c r="W68" s="14"/>
    </row>
    <row r="69" spans="1:23" s="220" customFormat="1" x14ac:dyDescent="0.3">
      <c r="A69" s="27"/>
      <c r="C69" s="14"/>
      <c r="E69" s="14"/>
      <c r="F69" s="14"/>
      <c r="Q69" s="14"/>
      <c r="R69" s="14"/>
      <c r="S69" s="14"/>
      <c r="T69" s="14"/>
      <c r="U69" s="14"/>
      <c r="V69" s="14"/>
      <c r="W69" s="14"/>
    </row>
    <row r="70" spans="1:23" s="220" customFormat="1" x14ac:dyDescent="0.3">
      <c r="A70" s="27"/>
      <c r="C70" s="14"/>
      <c r="E70" s="14"/>
      <c r="F70" s="14"/>
      <c r="Q70" s="14"/>
      <c r="R70" s="14"/>
      <c r="S70" s="14"/>
      <c r="T70" s="14"/>
      <c r="U70" s="14"/>
      <c r="V70" s="14"/>
      <c r="W70" s="14"/>
    </row>
    <row r="71" spans="1:23" s="220" customFormat="1" x14ac:dyDescent="0.3">
      <c r="A71" s="27"/>
      <c r="C71" s="14"/>
      <c r="E71" s="14"/>
      <c r="F71" s="14"/>
      <c r="Q71" s="14"/>
      <c r="R71" s="14"/>
      <c r="S71" s="14"/>
      <c r="T71" s="14"/>
      <c r="U71" s="14"/>
      <c r="V71" s="14"/>
      <c r="W71" s="14"/>
    </row>
    <row r="72" spans="1:23" s="220" customFormat="1" x14ac:dyDescent="0.3">
      <c r="A72" s="27"/>
      <c r="C72" s="14"/>
      <c r="E72" s="14"/>
      <c r="F72" s="14"/>
      <c r="Q72" s="14"/>
      <c r="R72" s="14"/>
      <c r="S72" s="14"/>
      <c r="T72" s="14"/>
      <c r="U72" s="14"/>
      <c r="V72" s="14"/>
      <c r="W72" s="14"/>
    </row>
    <row r="73" spans="1:23" s="220" customFormat="1" x14ac:dyDescent="0.3">
      <c r="A73" s="27"/>
      <c r="C73" s="14"/>
      <c r="E73" s="14"/>
      <c r="F73" s="14"/>
      <c r="Q73" s="14"/>
      <c r="R73" s="14"/>
      <c r="S73" s="14"/>
      <c r="T73" s="14"/>
      <c r="U73" s="14"/>
      <c r="V73" s="14"/>
      <c r="W73" s="14"/>
    </row>
    <row r="74" spans="1:23" s="220" customFormat="1" x14ac:dyDescent="0.3">
      <c r="A74" s="27"/>
      <c r="C74" s="14"/>
      <c r="E74" s="14"/>
      <c r="F74" s="14"/>
      <c r="Q74" s="14"/>
      <c r="R74" s="14"/>
      <c r="S74" s="14"/>
      <c r="T74" s="14"/>
      <c r="U74" s="14"/>
      <c r="V74" s="14"/>
      <c r="W74" s="14"/>
    </row>
    <row r="75" spans="1:23" s="220" customFormat="1" x14ac:dyDescent="0.3">
      <c r="A75" s="27"/>
      <c r="C75" s="14"/>
      <c r="E75" s="14"/>
      <c r="F75" s="14"/>
      <c r="Q75" s="14"/>
      <c r="R75" s="14"/>
      <c r="S75" s="14"/>
      <c r="T75" s="14"/>
      <c r="U75" s="14"/>
      <c r="V75" s="14"/>
      <c r="W75" s="14"/>
    </row>
    <row r="76" spans="1:23" s="220" customFormat="1" x14ac:dyDescent="0.3">
      <c r="A76" s="27"/>
      <c r="C76" s="14"/>
      <c r="E76" s="14"/>
      <c r="F76" s="14"/>
      <c r="Q76" s="14"/>
      <c r="R76" s="14"/>
      <c r="S76" s="14"/>
      <c r="T76" s="14"/>
      <c r="U76" s="14"/>
      <c r="V76" s="14"/>
      <c r="W76" s="14"/>
    </row>
    <row r="77" spans="1:23" s="220" customFormat="1" x14ac:dyDescent="0.3">
      <c r="A77" s="27"/>
      <c r="C77" s="14"/>
      <c r="E77" s="14"/>
      <c r="F77" s="14"/>
      <c r="Q77" s="14"/>
      <c r="R77" s="14"/>
      <c r="S77" s="14"/>
      <c r="T77" s="14"/>
      <c r="U77" s="14"/>
      <c r="V77" s="14"/>
      <c r="W77" s="14"/>
    </row>
    <row r="78" spans="1:23" s="220" customFormat="1" x14ac:dyDescent="0.3">
      <c r="A78" s="27"/>
      <c r="C78" s="14"/>
      <c r="E78" s="14"/>
      <c r="F78" s="14"/>
      <c r="Q78" s="14"/>
      <c r="R78" s="14"/>
      <c r="S78" s="14"/>
      <c r="T78" s="14"/>
      <c r="U78" s="14"/>
      <c r="V78" s="14"/>
      <c r="W78" s="14"/>
    </row>
    <row r="79" spans="1:23" s="220" customFormat="1" x14ac:dyDescent="0.3">
      <c r="A79" s="27"/>
      <c r="C79" s="14"/>
      <c r="E79" s="14"/>
      <c r="F79" s="14"/>
      <c r="Q79" s="14"/>
      <c r="R79" s="14"/>
      <c r="S79" s="14"/>
      <c r="T79" s="14"/>
      <c r="U79" s="14"/>
      <c r="V79" s="14"/>
      <c r="W79" s="14"/>
    </row>
    <row r="80" spans="1:23" s="220" customFormat="1" x14ac:dyDescent="0.3">
      <c r="A80" s="27"/>
      <c r="C80" s="14"/>
      <c r="E80" s="14"/>
      <c r="F80" s="14"/>
      <c r="Q80" s="14"/>
      <c r="R80" s="14"/>
      <c r="S80" s="14"/>
      <c r="T80" s="14"/>
      <c r="U80" s="14"/>
      <c r="V80" s="14"/>
      <c r="W80" s="14"/>
    </row>
    <row r="81" spans="1:23" s="220" customFormat="1" x14ac:dyDescent="0.3">
      <c r="A81" s="27"/>
      <c r="C81" s="14"/>
      <c r="E81" s="14"/>
      <c r="F81" s="14"/>
      <c r="Q81" s="14"/>
      <c r="R81" s="14"/>
      <c r="S81" s="14"/>
      <c r="T81" s="14"/>
      <c r="U81" s="14"/>
      <c r="V81" s="14"/>
      <c r="W81" s="14"/>
    </row>
  </sheetData>
  <sheetProtection password="C05E" sheet="1" objects="1" scenarios="1"/>
  <mergeCells count="69">
    <mergeCell ref="C4:L4"/>
    <mergeCell ref="H11:H12"/>
    <mergeCell ref="E13:F13"/>
    <mergeCell ref="L32:L33"/>
    <mergeCell ref="E31:F31"/>
    <mergeCell ref="C29:C33"/>
    <mergeCell ref="D32:D33"/>
    <mergeCell ref="G32:G33"/>
    <mergeCell ref="H32:H33"/>
    <mergeCell ref="E32:F33"/>
    <mergeCell ref="B11:B12"/>
    <mergeCell ref="C11:C12"/>
    <mergeCell ref="D11:D12"/>
    <mergeCell ref="E11:F12"/>
    <mergeCell ref="G11:G12"/>
    <mergeCell ref="B35:B42"/>
    <mergeCell ref="E34:G34"/>
    <mergeCell ref="E16:E17"/>
    <mergeCell ref="E21:F21"/>
    <mergeCell ref="E23:F23"/>
    <mergeCell ref="E20:F20"/>
    <mergeCell ref="C26:C27"/>
    <mergeCell ref="C35:C36"/>
    <mergeCell ref="E29:F29"/>
    <mergeCell ref="E30:F30"/>
    <mergeCell ref="B18:B19"/>
    <mergeCell ref="B14:B17"/>
    <mergeCell ref="B29:B32"/>
    <mergeCell ref="E28:F28"/>
    <mergeCell ref="C21:C25"/>
    <mergeCell ref="E18:E19"/>
    <mergeCell ref="B43:B44"/>
    <mergeCell ref="C3:L3"/>
    <mergeCell ref="C5:L5"/>
    <mergeCell ref="C7:D7"/>
    <mergeCell ref="E7:J7"/>
    <mergeCell ref="C9:E9"/>
    <mergeCell ref="C14:C15"/>
    <mergeCell ref="C16:C17"/>
    <mergeCell ref="C40:C42"/>
    <mergeCell ref="C37:C38"/>
    <mergeCell ref="C18:C19"/>
    <mergeCell ref="B21:B26"/>
    <mergeCell ref="E14:E15"/>
    <mergeCell ref="E35:F35"/>
    <mergeCell ref="C43:C44"/>
    <mergeCell ref="K35:K44"/>
    <mergeCell ref="H46:I46"/>
    <mergeCell ref="E37:F37"/>
    <mergeCell ref="E38:F38"/>
    <mergeCell ref="E40:F40"/>
    <mergeCell ref="H45:I45"/>
    <mergeCell ref="E44:F44"/>
    <mergeCell ref="E45:F45"/>
    <mergeCell ref="E41:F41"/>
    <mergeCell ref="O35:O44"/>
    <mergeCell ref="I11:L11"/>
    <mergeCell ref="M11:P11"/>
    <mergeCell ref="O14:O19"/>
    <mergeCell ref="O21:O27"/>
    <mergeCell ref="O29:O33"/>
    <mergeCell ref="K29:K33"/>
    <mergeCell ref="K14:K19"/>
    <mergeCell ref="K21:K27"/>
    <mergeCell ref="I32:I33"/>
    <mergeCell ref="J32:J33"/>
    <mergeCell ref="M32:M33"/>
    <mergeCell ref="N32:N33"/>
    <mergeCell ref="P32:P33"/>
  </mergeCells>
  <phoneticPr fontId="21" type="noConversion"/>
  <pageMargins left="0.7" right="0.7" top="0.75" bottom="0.75" header="0.3" footer="0.3"/>
  <pageSetup paperSize="8" scale="6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4"/>
  <sheetViews>
    <sheetView topLeftCell="C1" zoomScaleNormal="100" workbookViewId="0">
      <selection activeCell="P16" sqref="P16"/>
    </sheetView>
  </sheetViews>
  <sheetFormatPr defaultColWidth="8.81640625" defaultRowHeight="14.5" x14ac:dyDescent="0.35"/>
  <cols>
    <col min="1" max="1" width="8.81640625" style="45"/>
    <col min="2" max="2" width="21.453125" style="13" customWidth="1"/>
    <col min="3" max="3" width="22.1796875" style="7" customWidth="1"/>
    <col min="4" max="4" width="8.81640625" style="8" customWidth="1"/>
    <col min="5" max="5" width="53.1796875" style="10" customWidth="1"/>
    <col min="6" max="6" width="45.7265625" style="9" bestFit="1" customWidth="1"/>
    <col min="7" max="7" width="16.26953125" style="157" customWidth="1"/>
    <col min="8" max="9" width="9.7265625" style="13" customWidth="1"/>
    <col min="10" max="10" width="17.453125" style="158" customWidth="1"/>
    <col min="11" max="11" width="13.81640625" style="158" customWidth="1"/>
    <col min="12" max="12" width="16.453125" style="13" customWidth="1"/>
    <col min="13" max="13" width="9.7265625" style="13" customWidth="1"/>
    <col min="14" max="14" width="17.453125" style="158" customWidth="1"/>
    <col min="15" max="15" width="13.81640625" style="158" customWidth="1"/>
    <col min="16" max="16" width="16.453125" style="7" customWidth="1"/>
    <col min="17" max="16384" width="8.81640625" style="7"/>
  </cols>
  <sheetData>
    <row r="1" spans="1:16" s="44" customFormat="1" ht="15.5" x14ac:dyDescent="0.35">
      <c r="A1" s="38"/>
      <c r="B1" s="41"/>
      <c r="C1" s="42"/>
      <c r="D1" s="37"/>
      <c r="E1" s="43"/>
      <c r="F1" s="37"/>
      <c r="G1" s="40"/>
      <c r="H1" s="40"/>
      <c r="I1" s="41"/>
      <c r="J1" s="41"/>
      <c r="K1" s="41"/>
      <c r="L1" s="41"/>
      <c r="M1" s="41"/>
      <c r="N1" s="41"/>
      <c r="O1" s="41"/>
      <c r="P1" s="38"/>
    </row>
    <row r="2" spans="1:16" s="34" customFormat="1" ht="15.5" x14ac:dyDescent="0.35">
      <c r="A2" s="33"/>
      <c r="C2" s="320" t="s">
        <v>293</v>
      </c>
      <c r="D2" s="320"/>
      <c r="E2" s="320"/>
      <c r="F2" s="320"/>
      <c r="G2" s="320"/>
      <c r="H2" s="320"/>
      <c r="I2" s="320"/>
      <c r="J2" s="320"/>
      <c r="K2" s="320"/>
      <c r="L2" s="320"/>
      <c r="M2" s="41"/>
      <c r="N2" s="41"/>
      <c r="O2" s="143"/>
    </row>
    <row r="3" spans="1:16" s="34" customFormat="1" ht="15.5" x14ac:dyDescent="0.35">
      <c r="A3" s="33"/>
      <c r="B3"/>
      <c r="C3" s="493" t="str">
        <f>Identification!C2</f>
        <v>Discipline Area:</v>
      </c>
      <c r="D3" s="493"/>
      <c r="E3" s="493"/>
      <c r="F3" s="493"/>
      <c r="G3" s="493"/>
      <c r="H3" s="493"/>
      <c r="I3" s="493"/>
      <c r="J3" s="493"/>
      <c r="K3" s="493"/>
      <c r="L3" s="493"/>
      <c r="M3" s="41"/>
      <c r="N3" s="41"/>
      <c r="O3" s="41"/>
    </row>
    <row r="4" spans="1:16" s="34" customFormat="1" ht="15.5" x14ac:dyDescent="0.35">
      <c r="A4" s="33"/>
      <c r="C4" s="377" t="str">
        <f>Identification!C3</f>
        <v>Sport Sciences</v>
      </c>
      <c r="D4" s="377"/>
      <c r="E4" s="377"/>
      <c r="F4" s="377"/>
      <c r="G4" s="377"/>
      <c r="H4" s="377"/>
      <c r="I4" s="377"/>
      <c r="J4" s="377"/>
      <c r="K4" s="377"/>
      <c r="L4" s="377"/>
      <c r="M4" s="41"/>
      <c r="N4" s="41"/>
      <c r="O4" s="41"/>
    </row>
    <row r="5" spans="1:16" s="34" customFormat="1" ht="15.5" x14ac:dyDescent="0.35">
      <c r="A5" s="33"/>
      <c r="C5" s="39"/>
      <c r="D5" s="39"/>
      <c r="E5" s="39"/>
      <c r="F5" s="39"/>
      <c r="G5" s="39"/>
      <c r="H5" s="40"/>
      <c r="I5" s="39"/>
      <c r="J5" s="39"/>
      <c r="K5" s="32"/>
      <c r="L5" s="39"/>
      <c r="M5" s="39"/>
      <c r="N5" s="39"/>
      <c r="O5" s="32"/>
      <c r="P5" s="39"/>
    </row>
    <row r="6" spans="1:16" s="34" customFormat="1" ht="16" thickBot="1" x14ac:dyDescent="0.4">
      <c r="A6" s="33"/>
      <c r="C6" s="374" t="s">
        <v>162</v>
      </c>
      <c r="D6" s="491"/>
      <c r="E6" s="373">
        <f>Identification!C8</f>
        <v>0</v>
      </c>
      <c r="F6" s="373"/>
      <c r="G6" s="373"/>
      <c r="H6" s="373"/>
      <c r="I6" s="373"/>
      <c r="J6" s="373"/>
      <c r="K6" s="143"/>
      <c r="L6" s="144"/>
      <c r="M6" s="41"/>
      <c r="N6" s="41"/>
      <c r="O6" s="143"/>
      <c r="P6" s="78"/>
    </row>
    <row r="7" spans="1:16" s="44" customFormat="1" ht="15.5" x14ac:dyDescent="0.35">
      <c r="A7" s="38"/>
      <c r="B7" s="41"/>
      <c r="C7" s="42"/>
      <c r="D7" s="37"/>
      <c r="E7" s="43"/>
      <c r="F7" s="37"/>
      <c r="G7" s="40"/>
      <c r="H7" s="40"/>
      <c r="I7" s="41"/>
      <c r="J7" s="41"/>
      <c r="K7" s="41"/>
      <c r="L7" s="145"/>
      <c r="M7" s="41"/>
      <c r="N7" s="41"/>
      <c r="O7" s="41"/>
      <c r="P7" s="79"/>
    </row>
    <row r="8" spans="1:16" s="44" customFormat="1" ht="36" customHeight="1" x14ac:dyDescent="0.35">
      <c r="A8" s="38"/>
      <c r="B8" s="41"/>
      <c r="C8" s="492" t="s">
        <v>191</v>
      </c>
      <c r="D8" s="492"/>
      <c r="E8" s="492"/>
      <c r="F8" s="277">
        <v>0.15</v>
      </c>
      <c r="G8" s="146"/>
      <c r="H8" s="69"/>
      <c r="I8" s="69"/>
      <c r="J8" s="69"/>
      <c r="K8" s="69"/>
      <c r="L8" s="41"/>
      <c r="M8" s="69"/>
      <c r="N8" s="69"/>
      <c r="O8" s="69"/>
      <c r="P8" s="38"/>
    </row>
    <row r="9" spans="1:16" s="6" customFormat="1" x14ac:dyDescent="0.35">
      <c r="A9" s="2"/>
      <c r="B9" s="1"/>
      <c r="C9" s="3"/>
      <c r="D9" s="4"/>
      <c r="E9" s="5"/>
      <c r="F9" s="4"/>
      <c r="G9" s="147"/>
      <c r="H9" s="147"/>
      <c r="I9" s="1"/>
      <c r="J9" s="1"/>
      <c r="K9" s="1"/>
      <c r="L9" s="1"/>
      <c r="M9" s="1"/>
      <c r="N9" s="1"/>
      <c r="O9" s="1"/>
      <c r="P9" s="2"/>
    </row>
    <row r="10" spans="1:16" s="14" customFormat="1" ht="13" customHeight="1" x14ac:dyDescent="0.3">
      <c r="A10" s="26"/>
      <c r="B10" s="483" t="s">
        <v>426</v>
      </c>
      <c r="C10" s="483" t="s">
        <v>427</v>
      </c>
      <c r="D10" s="483" t="s">
        <v>428</v>
      </c>
      <c r="E10" s="485" t="s">
        <v>429</v>
      </c>
      <c r="F10" s="486"/>
      <c r="G10" s="483" t="s">
        <v>214</v>
      </c>
      <c r="H10" s="483" t="s">
        <v>215</v>
      </c>
      <c r="I10" s="423" t="s">
        <v>430</v>
      </c>
      <c r="J10" s="424"/>
      <c r="K10" s="424"/>
      <c r="L10" s="425"/>
      <c r="M10" s="344" t="s">
        <v>435</v>
      </c>
      <c r="N10" s="345"/>
      <c r="O10" s="345"/>
      <c r="P10" s="346"/>
    </row>
    <row r="11" spans="1:16" s="14" customFormat="1" ht="89.25" customHeight="1" x14ac:dyDescent="0.3">
      <c r="A11" s="26"/>
      <c r="B11" s="484"/>
      <c r="C11" s="484"/>
      <c r="D11" s="484"/>
      <c r="E11" s="487"/>
      <c r="F11" s="488"/>
      <c r="G11" s="484"/>
      <c r="H11" s="484"/>
      <c r="I11" s="46" t="s">
        <v>431</v>
      </c>
      <c r="J11" s="46" t="s">
        <v>432</v>
      </c>
      <c r="K11" s="46" t="s">
        <v>433</v>
      </c>
      <c r="L11" s="123" t="s">
        <v>434</v>
      </c>
      <c r="M11" s="106" t="s">
        <v>431</v>
      </c>
      <c r="N11" s="106" t="s">
        <v>432</v>
      </c>
      <c r="O11" s="106" t="s">
        <v>433</v>
      </c>
      <c r="P11" s="124" t="s">
        <v>436</v>
      </c>
    </row>
    <row r="12" spans="1:16" s="18" customFormat="1" ht="15.5" x14ac:dyDescent="0.3">
      <c r="A12" s="31"/>
      <c r="B12" s="46" t="s">
        <v>0</v>
      </c>
      <c r="C12" s="46" t="s">
        <v>1</v>
      </c>
      <c r="D12" s="46" t="s">
        <v>2</v>
      </c>
      <c r="E12" s="331" t="s">
        <v>3</v>
      </c>
      <c r="F12" s="331"/>
      <c r="G12" s="46" t="s">
        <v>4</v>
      </c>
      <c r="H12" s="46" t="s">
        <v>5</v>
      </c>
      <c r="I12" s="46" t="s">
        <v>6</v>
      </c>
      <c r="J12" s="46" t="s">
        <v>7</v>
      </c>
      <c r="K12" s="164" t="s">
        <v>8</v>
      </c>
      <c r="L12" s="46" t="s">
        <v>9</v>
      </c>
      <c r="M12" s="106" t="s">
        <v>10</v>
      </c>
      <c r="N12" s="106" t="s">
        <v>11</v>
      </c>
      <c r="O12" s="107" t="s">
        <v>12</v>
      </c>
      <c r="P12" s="106" t="s">
        <v>13</v>
      </c>
    </row>
    <row r="13" spans="1:16" s="15" customFormat="1" ht="31" customHeight="1" x14ac:dyDescent="0.35">
      <c r="A13" s="28"/>
      <c r="B13" s="413" t="s">
        <v>226</v>
      </c>
      <c r="C13" s="490" t="s">
        <v>225</v>
      </c>
      <c r="D13" s="21" t="s">
        <v>135</v>
      </c>
      <c r="E13" s="494" t="s">
        <v>227</v>
      </c>
      <c r="F13" s="494"/>
      <c r="G13" s="21" t="s">
        <v>216</v>
      </c>
      <c r="H13" s="68">
        <v>0.8</v>
      </c>
      <c r="I13" s="48"/>
      <c r="J13" s="162">
        <f>H13*I13</f>
        <v>0</v>
      </c>
      <c r="K13" s="426">
        <f>IF((J16)&gt;B16,B16,(J16))</f>
        <v>0</v>
      </c>
      <c r="L13" s="206"/>
      <c r="M13" s="109"/>
      <c r="N13" s="166">
        <f>H13*M13</f>
        <v>0</v>
      </c>
      <c r="O13" s="426">
        <f>IF((N16)&gt;B16,B16,(N16))</f>
        <v>0</v>
      </c>
      <c r="P13" s="208"/>
    </row>
    <row r="14" spans="1:16" s="15" customFormat="1" ht="29.15" customHeight="1" x14ac:dyDescent="0.35">
      <c r="A14" s="28"/>
      <c r="B14" s="414"/>
      <c r="C14" s="490"/>
      <c r="D14" s="21" t="s">
        <v>136</v>
      </c>
      <c r="E14" s="495" t="s">
        <v>228</v>
      </c>
      <c r="F14" s="495"/>
      <c r="G14" s="21" t="s">
        <v>216</v>
      </c>
      <c r="H14" s="68">
        <v>0.6</v>
      </c>
      <c r="I14" s="48"/>
      <c r="J14" s="162">
        <f t="shared" ref="J14:J15" si="0">H14*I14</f>
        <v>0</v>
      </c>
      <c r="K14" s="426"/>
      <c r="L14" s="206"/>
      <c r="M14" s="109"/>
      <c r="N14" s="166">
        <f t="shared" ref="N14:N15" si="1">H14*M14</f>
        <v>0</v>
      </c>
      <c r="O14" s="426"/>
      <c r="P14" s="208"/>
    </row>
    <row r="15" spans="1:16" s="15" customFormat="1" ht="77.25" customHeight="1" x14ac:dyDescent="0.35">
      <c r="A15" s="28"/>
      <c r="B15" s="141" t="s">
        <v>196</v>
      </c>
      <c r="C15" s="490"/>
      <c r="D15" s="21" t="s">
        <v>137</v>
      </c>
      <c r="E15" s="494" t="s">
        <v>229</v>
      </c>
      <c r="F15" s="494"/>
      <c r="G15" s="21" t="s">
        <v>216</v>
      </c>
      <c r="H15" s="68">
        <v>0.3</v>
      </c>
      <c r="I15" s="48"/>
      <c r="J15" s="162">
        <f t="shared" si="0"/>
        <v>0</v>
      </c>
      <c r="K15" s="426"/>
      <c r="L15" s="206"/>
      <c r="M15" s="109"/>
      <c r="N15" s="166">
        <f t="shared" si="1"/>
        <v>0</v>
      </c>
      <c r="O15" s="426"/>
      <c r="P15" s="208"/>
    </row>
    <row r="16" spans="1:16" s="15" customFormat="1" ht="13" x14ac:dyDescent="0.35">
      <c r="A16" s="28"/>
      <c r="B16" s="248">
        <v>60</v>
      </c>
      <c r="C16" s="114"/>
      <c r="D16" s="112"/>
      <c r="E16" s="454"/>
      <c r="F16" s="456"/>
      <c r="G16" s="46"/>
      <c r="H16" s="46"/>
      <c r="I16" s="46"/>
      <c r="J16" s="163">
        <f>SUM(J13:J15)</f>
        <v>0</v>
      </c>
      <c r="K16" s="426"/>
      <c r="L16" s="194"/>
      <c r="M16" s="301"/>
      <c r="N16" s="167">
        <f>SUM(N13:N15)</f>
        <v>0</v>
      </c>
      <c r="O16" s="426"/>
      <c r="P16" s="302"/>
    </row>
    <row r="17" spans="1:16" s="28" customFormat="1" ht="13" x14ac:dyDescent="0.35">
      <c r="B17" s="413" t="s">
        <v>224</v>
      </c>
      <c r="C17" s="413" t="s">
        <v>224</v>
      </c>
      <c r="D17" s="117" t="s">
        <v>138</v>
      </c>
      <c r="E17" s="125" t="s">
        <v>230</v>
      </c>
      <c r="F17" s="118"/>
      <c r="G17" s="148" t="s">
        <v>217</v>
      </c>
      <c r="H17" s="104">
        <v>0.01</v>
      </c>
      <c r="I17" s="48"/>
      <c r="J17" s="126">
        <f t="shared" ref="J17:J19" si="2">H17*I17</f>
        <v>0</v>
      </c>
      <c r="K17" s="478">
        <f>IF((J21)&gt;B21,B21,(J21))</f>
        <v>0</v>
      </c>
      <c r="L17" s="207"/>
      <c r="M17" s="109"/>
      <c r="N17" s="169">
        <f>H17*M17</f>
        <v>0</v>
      </c>
      <c r="O17" s="477">
        <f>IF((N21)&gt;B21,B21,(N21))</f>
        <v>0</v>
      </c>
      <c r="P17" s="208"/>
    </row>
    <row r="18" spans="1:16" s="28" customFormat="1" ht="26.15" customHeight="1" x14ac:dyDescent="0.35">
      <c r="B18" s="421"/>
      <c r="C18" s="414"/>
      <c r="D18" s="117" t="s">
        <v>139</v>
      </c>
      <c r="E18" s="498" t="s">
        <v>231</v>
      </c>
      <c r="F18" s="499"/>
      <c r="G18" s="148" t="s">
        <v>217</v>
      </c>
      <c r="H18" s="104">
        <v>0.01</v>
      </c>
      <c r="I18" s="48"/>
      <c r="J18" s="126">
        <f t="shared" si="2"/>
        <v>0</v>
      </c>
      <c r="K18" s="478"/>
      <c r="L18" s="207"/>
      <c r="M18" s="109"/>
      <c r="N18" s="169">
        <f t="shared" ref="N18:N20" si="3">H18*M18</f>
        <v>0</v>
      </c>
      <c r="O18" s="478"/>
      <c r="P18" s="208"/>
    </row>
    <row r="19" spans="1:16" s="28" customFormat="1" ht="13" x14ac:dyDescent="0.35">
      <c r="B19" s="421"/>
      <c r="C19" s="489"/>
      <c r="D19" s="117" t="s">
        <v>140</v>
      </c>
      <c r="E19" s="125" t="s">
        <v>232</v>
      </c>
      <c r="F19" s="118"/>
      <c r="G19" s="148" t="s">
        <v>218</v>
      </c>
      <c r="H19" s="104">
        <v>0.1</v>
      </c>
      <c r="I19" s="48"/>
      <c r="J19" s="126">
        <f t="shared" si="2"/>
        <v>0</v>
      </c>
      <c r="K19" s="478"/>
      <c r="L19" s="207"/>
      <c r="M19" s="109"/>
      <c r="N19" s="169">
        <f t="shared" si="3"/>
        <v>0</v>
      </c>
      <c r="O19" s="478"/>
      <c r="P19" s="208"/>
    </row>
    <row r="20" spans="1:16" s="132" customFormat="1" ht="81.650000000000006" customHeight="1" x14ac:dyDescent="0.35">
      <c r="A20" s="130"/>
      <c r="B20" s="141" t="s">
        <v>196</v>
      </c>
      <c r="C20" s="254" t="s">
        <v>223</v>
      </c>
      <c r="D20" s="50" t="s">
        <v>412</v>
      </c>
      <c r="E20" s="496" t="s">
        <v>233</v>
      </c>
      <c r="F20" s="497"/>
      <c r="G20" s="131" t="s">
        <v>219</v>
      </c>
      <c r="H20" s="128">
        <v>0.5</v>
      </c>
      <c r="I20" s="198"/>
      <c r="J20" s="126">
        <f t="shared" ref="J20" si="4">H20*I20</f>
        <v>0</v>
      </c>
      <c r="K20" s="478"/>
      <c r="L20" s="202"/>
      <c r="M20" s="199"/>
      <c r="N20" s="169">
        <f t="shared" si="3"/>
        <v>0</v>
      </c>
      <c r="O20" s="478"/>
      <c r="P20" s="205"/>
    </row>
    <row r="21" spans="1:16" s="129" customFormat="1" ht="30" customHeight="1" x14ac:dyDescent="0.35">
      <c r="A21" s="127"/>
      <c r="B21" s="247">
        <v>30</v>
      </c>
      <c r="C21" s="133"/>
      <c r="D21" s="134"/>
      <c r="E21" s="454"/>
      <c r="F21" s="456"/>
      <c r="G21" s="136"/>
      <c r="H21" s="135"/>
      <c r="I21" s="136"/>
      <c r="J21" s="137">
        <f>SUM(J17:J20)</f>
        <v>0</v>
      </c>
      <c r="K21" s="479"/>
      <c r="L21" s="195"/>
      <c r="M21" s="171"/>
      <c r="N21" s="170">
        <f>SUM(N17:N20)</f>
        <v>0</v>
      </c>
      <c r="O21" s="479"/>
      <c r="P21" s="196"/>
    </row>
    <row r="22" spans="1:16" s="129" customFormat="1" ht="19" customHeight="1" x14ac:dyDescent="0.35">
      <c r="A22" s="127"/>
      <c r="B22" s="252" t="s">
        <v>222</v>
      </c>
      <c r="C22" s="480" t="s">
        <v>222</v>
      </c>
      <c r="D22" s="50" t="s">
        <v>141</v>
      </c>
      <c r="E22" s="482" t="s">
        <v>234</v>
      </c>
      <c r="F22" s="482"/>
      <c r="G22" s="115" t="s">
        <v>220</v>
      </c>
      <c r="H22" s="128">
        <v>0.8</v>
      </c>
      <c r="I22" s="198"/>
      <c r="J22" s="126">
        <f>H22*I22</f>
        <v>0</v>
      </c>
      <c r="K22" s="476">
        <f>IF((J24)&gt;B24,B24,(J24))</f>
        <v>0</v>
      </c>
      <c r="L22" s="201"/>
      <c r="M22" s="199"/>
      <c r="N22" s="169">
        <f t="shared" ref="N22:N23" si="5">H22*M22</f>
        <v>0</v>
      </c>
      <c r="O22" s="476">
        <f>IF((N24)&gt;F24,F24,(N24))</f>
        <v>0</v>
      </c>
      <c r="P22" s="204"/>
    </row>
    <row r="23" spans="1:16" s="129" customFormat="1" ht="71.5" customHeight="1" x14ac:dyDescent="0.35">
      <c r="A23" s="127"/>
      <c r="B23" s="278" t="s">
        <v>196</v>
      </c>
      <c r="C23" s="481"/>
      <c r="D23" s="50" t="s">
        <v>413</v>
      </c>
      <c r="E23" s="482" t="s">
        <v>235</v>
      </c>
      <c r="F23" s="482"/>
      <c r="G23" s="115" t="s">
        <v>221</v>
      </c>
      <c r="H23" s="128">
        <v>0.1</v>
      </c>
      <c r="I23" s="198"/>
      <c r="J23" s="126">
        <f>H23*I23</f>
        <v>0</v>
      </c>
      <c r="K23" s="476"/>
      <c r="L23" s="201"/>
      <c r="M23" s="199"/>
      <c r="N23" s="169">
        <f t="shared" si="5"/>
        <v>0</v>
      </c>
      <c r="O23" s="476"/>
      <c r="P23" s="204"/>
    </row>
    <row r="24" spans="1:16" s="129" customFormat="1" ht="23.15" customHeight="1" x14ac:dyDescent="0.35">
      <c r="A24" s="127"/>
      <c r="B24" s="247">
        <v>10</v>
      </c>
      <c r="C24" s="138"/>
      <c r="D24" s="134"/>
      <c r="E24" s="454"/>
      <c r="F24" s="456"/>
      <c r="G24" s="136"/>
      <c r="H24" s="135"/>
      <c r="I24" s="136"/>
      <c r="J24" s="137">
        <f>SUM(J22:J23)</f>
        <v>0</v>
      </c>
      <c r="K24" s="476"/>
      <c r="L24" s="195"/>
      <c r="M24" s="171"/>
      <c r="N24" s="170">
        <f>SUM(N22:N23)</f>
        <v>0</v>
      </c>
      <c r="O24" s="476"/>
      <c r="P24" s="196"/>
    </row>
    <row r="25" spans="1:16" s="127" customFormat="1" ht="23.15" customHeight="1" thickBot="1" x14ac:dyDescent="0.4">
      <c r="C25" s="139"/>
      <c r="D25" s="140"/>
      <c r="E25" s="28"/>
      <c r="F25" s="28"/>
      <c r="G25" s="149"/>
      <c r="H25" s="150"/>
      <c r="I25" s="151"/>
      <c r="J25" s="152"/>
      <c r="K25" s="152"/>
      <c r="L25" s="151"/>
      <c r="M25" s="151"/>
      <c r="N25" s="152"/>
      <c r="O25" s="152"/>
    </row>
    <row r="26" spans="1:16" s="14" customFormat="1" ht="14" thickTop="1" thickBot="1" x14ac:dyDescent="0.35">
      <c r="A26" s="26"/>
      <c r="B26" s="378" t="s">
        <v>142</v>
      </c>
      <c r="C26" s="378"/>
      <c r="D26" s="378"/>
      <c r="E26" s="378"/>
      <c r="F26" s="378"/>
      <c r="G26" s="378"/>
      <c r="H26" s="378"/>
      <c r="I26" s="378"/>
      <c r="J26" s="64">
        <f>J16+J21+J24</f>
        <v>0</v>
      </c>
      <c r="K26" s="153">
        <f>SUM(K13:K24)</f>
        <v>0</v>
      </c>
      <c r="L26" s="154"/>
      <c r="M26" s="155"/>
      <c r="N26" s="108">
        <f>N16+N21+N24</f>
        <v>0</v>
      </c>
      <c r="O26" s="156">
        <f>SUM(O13:O24)</f>
        <v>0</v>
      </c>
      <c r="P26" s="18"/>
    </row>
    <row r="27" spans="1:16" ht="15" thickTop="1" x14ac:dyDescent="0.35">
      <c r="C27" s="11"/>
    </row>
    <row r="28" spans="1:16" x14ac:dyDescent="0.35">
      <c r="C28" s="11"/>
    </row>
    <row r="29" spans="1:16" x14ac:dyDescent="0.35">
      <c r="C29" s="11"/>
    </row>
    <row r="30" spans="1:16" x14ac:dyDescent="0.35">
      <c r="C30" s="11"/>
      <c r="D30" s="7"/>
      <c r="E30" s="12"/>
      <c r="F30" s="7"/>
      <c r="G30" s="13"/>
    </row>
    <row r="31" spans="1:16" x14ac:dyDescent="0.35">
      <c r="C31" s="11"/>
    </row>
    <row r="32" spans="1:16" x14ac:dyDescent="0.35">
      <c r="C32" s="11"/>
    </row>
    <row r="33" spans="3:3" x14ac:dyDescent="0.35">
      <c r="C33" s="11"/>
    </row>
    <row r="34" spans="3:3" x14ac:dyDescent="0.35">
      <c r="C34" s="11"/>
    </row>
  </sheetData>
  <sheetProtection password="C05E" sheet="1" objects="1" scenarios="1"/>
  <mergeCells count="37">
    <mergeCell ref="B17:B19"/>
    <mergeCell ref="B26:I26"/>
    <mergeCell ref="K13:K16"/>
    <mergeCell ref="K22:K24"/>
    <mergeCell ref="E16:F16"/>
    <mergeCell ref="E21:F21"/>
    <mergeCell ref="E24:F24"/>
    <mergeCell ref="E15:F15"/>
    <mergeCell ref="E13:F13"/>
    <mergeCell ref="E14:F14"/>
    <mergeCell ref="E20:F20"/>
    <mergeCell ref="E18:F18"/>
    <mergeCell ref="B10:B11"/>
    <mergeCell ref="C10:C11"/>
    <mergeCell ref="B13:B14"/>
    <mergeCell ref="C2:L2"/>
    <mergeCell ref="C4:L4"/>
    <mergeCell ref="C6:D6"/>
    <mergeCell ref="E6:J6"/>
    <mergeCell ref="C8:E8"/>
    <mergeCell ref="E12:F12"/>
    <mergeCell ref="C3:L3"/>
    <mergeCell ref="O13:O16"/>
    <mergeCell ref="O22:O24"/>
    <mergeCell ref="O17:O21"/>
    <mergeCell ref="M10:P10"/>
    <mergeCell ref="C22:C23"/>
    <mergeCell ref="E22:F22"/>
    <mergeCell ref="H10:H11"/>
    <mergeCell ref="E23:F23"/>
    <mergeCell ref="D10:D11"/>
    <mergeCell ref="E10:F11"/>
    <mergeCell ref="C17:C19"/>
    <mergeCell ref="G10:G11"/>
    <mergeCell ref="C13:C15"/>
    <mergeCell ref="K17:K21"/>
    <mergeCell ref="I10:L10"/>
  </mergeCells>
  <phoneticPr fontId="21" type="noConversion"/>
  <pageMargins left="0.7" right="0.7" top="0.75" bottom="0.75" header="0.3" footer="0.3"/>
  <pageSetup paperSize="8"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5"/>
  <sheetViews>
    <sheetView zoomScale="80" zoomScaleNormal="80" workbookViewId="0">
      <selection activeCell="D21" sqref="D21:J21"/>
    </sheetView>
  </sheetViews>
  <sheetFormatPr defaultColWidth="11.453125" defaultRowHeight="14.5" x14ac:dyDescent="0.35"/>
  <cols>
    <col min="1" max="1" width="2.453125" style="59" customWidth="1"/>
    <col min="2" max="2" width="16.54296875" style="59" customWidth="1"/>
    <col min="3" max="3" width="75.54296875" customWidth="1"/>
    <col min="4" max="4" width="24.1796875" customWidth="1"/>
    <col min="5" max="5" width="21.81640625" customWidth="1"/>
    <col min="6" max="6" width="21.7265625" customWidth="1"/>
    <col min="7" max="7" width="21.26953125" customWidth="1"/>
    <col min="8" max="11" width="17.453125" style="59" customWidth="1"/>
    <col min="12" max="12" width="11.453125" style="59"/>
  </cols>
  <sheetData>
    <row r="1" spans="1:12" s="38" customFormat="1" ht="15.5" x14ac:dyDescent="0.35">
      <c r="B1" s="41"/>
      <c r="C1" s="42"/>
      <c r="D1" s="37"/>
      <c r="E1" s="43"/>
      <c r="F1" s="37"/>
      <c r="G1" s="37"/>
      <c r="H1" s="37"/>
    </row>
    <row r="2" spans="1:12" s="34" customFormat="1" ht="15.5" x14ac:dyDescent="0.35">
      <c r="A2" s="33"/>
      <c r="C2" s="35"/>
      <c r="D2" s="36"/>
      <c r="E2" s="37"/>
      <c r="F2" s="37"/>
      <c r="G2" s="37"/>
      <c r="H2" s="37"/>
      <c r="I2" s="38"/>
      <c r="J2" s="38"/>
      <c r="K2" s="29"/>
    </row>
    <row r="3" spans="1:12" s="34" customFormat="1" ht="15.5" x14ac:dyDescent="0.35">
      <c r="A3" s="33"/>
      <c r="B3" s="59"/>
      <c r="C3" s="320" t="s">
        <v>293</v>
      </c>
      <c r="D3" s="320"/>
      <c r="E3" s="320"/>
      <c r="F3" s="320"/>
      <c r="G3" s="320"/>
      <c r="H3" s="320"/>
      <c r="I3" s="320"/>
      <c r="J3" s="320"/>
      <c r="K3" s="320"/>
      <c r="L3" s="320"/>
    </row>
    <row r="4" spans="1:12" s="34" customFormat="1" ht="15.5" x14ac:dyDescent="0.35">
      <c r="A4" s="33"/>
      <c r="C4" s="320" t="str">
        <f>Identification!C2</f>
        <v>Discipline Area:</v>
      </c>
      <c r="D4" s="320"/>
      <c r="E4" s="320"/>
      <c r="F4" s="320"/>
      <c r="G4" s="320"/>
      <c r="H4" s="320"/>
      <c r="I4" s="320"/>
      <c r="J4" s="320"/>
      <c r="K4" s="320"/>
      <c r="L4" s="320"/>
    </row>
    <row r="5" spans="1:12" s="34" customFormat="1" ht="15.5" x14ac:dyDescent="0.35">
      <c r="A5" s="33"/>
      <c r="C5" s="377" t="str">
        <f>Identification!C3</f>
        <v>Sport Sciences</v>
      </c>
      <c r="D5" s="377"/>
      <c r="E5" s="377"/>
      <c r="F5" s="377"/>
      <c r="G5" s="377"/>
      <c r="H5" s="377"/>
      <c r="I5" s="377"/>
      <c r="J5" s="377"/>
      <c r="K5" s="377"/>
      <c r="L5" s="377"/>
    </row>
    <row r="6" spans="1:12" s="34" customFormat="1" ht="15.5" x14ac:dyDescent="0.35">
      <c r="A6" s="33"/>
      <c r="C6" s="39"/>
      <c r="D6" s="39"/>
      <c r="E6" s="39"/>
      <c r="F6" s="39"/>
      <c r="G6" s="39"/>
      <c r="H6" s="40"/>
      <c r="I6" s="39"/>
      <c r="J6" s="39"/>
      <c r="K6" s="32"/>
      <c r="L6" s="39"/>
    </row>
    <row r="7" spans="1:12" s="34" customFormat="1" ht="16" thickBot="1" x14ac:dyDescent="0.4">
      <c r="A7" s="33"/>
      <c r="C7" s="374" t="s">
        <v>175</v>
      </c>
      <c r="D7" s="491"/>
      <c r="E7" s="373">
        <f>Identification!C8</f>
        <v>0</v>
      </c>
      <c r="F7" s="373"/>
      <c r="G7" s="373"/>
      <c r="H7" s="373"/>
      <c r="I7" s="373"/>
      <c r="J7" s="373"/>
      <c r="K7" s="29"/>
    </row>
    <row r="8" spans="1:12" s="38" customFormat="1" ht="15.5" x14ac:dyDescent="0.35">
      <c r="B8" s="41"/>
      <c r="C8" s="42"/>
      <c r="D8" s="37"/>
      <c r="E8" s="43"/>
      <c r="F8" s="37"/>
      <c r="G8" s="37"/>
      <c r="H8" s="37"/>
    </row>
    <row r="9" spans="1:12" s="59" customFormat="1" ht="18.5" x14ac:dyDescent="0.35">
      <c r="C9" s="504" t="s">
        <v>176</v>
      </c>
      <c r="D9" s="504"/>
    </row>
    <row r="10" spans="1:12" s="59" customFormat="1" ht="11.5" customHeight="1" x14ac:dyDescent="0.35">
      <c r="C10" s="103"/>
      <c r="D10" s="103"/>
    </row>
    <row r="11" spans="1:12" s="59" customFormat="1" x14ac:dyDescent="0.35">
      <c r="D11" s="502" t="s">
        <v>177</v>
      </c>
      <c r="E11" s="502"/>
      <c r="F11" s="502"/>
      <c r="G11" s="502"/>
      <c r="H11" s="503" t="s">
        <v>178</v>
      </c>
      <c r="I11" s="503"/>
      <c r="J11" s="503"/>
      <c r="K11" s="503"/>
    </row>
    <row r="12" spans="1:12" ht="16" thickBot="1" x14ac:dyDescent="0.4">
      <c r="C12" s="51"/>
      <c r="D12" s="280" t="s">
        <v>179</v>
      </c>
      <c r="E12" s="280" t="s">
        <v>180</v>
      </c>
      <c r="F12" s="280" t="s">
        <v>181</v>
      </c>
      <c r="G12" s="280" t="s">
        <v>182</v>
      </c>
      <c r="H12" s="121" t="s">
        <v>179</v>
      </c>
      <c r="I12" s="121" t="s">
        <v>180</v>
      </c>
      <c r="J12" s="121" t="s">
        <v>181</v>
      </c>
      <c r="K12" s="121" t="s">
        <v>182</v>
      </c>
    </row>
    <row r="13" spans="1:12" ht="16" thickBot="1" x14ac:dyDescent="0.4">
      <c r="C13" s="95" t="s">
        <v>155</v>
      </c>
      <c r="D13" s="52">
        <f>'Qualifications, Degrees Academ'!J29</f>
        <v>0</v>
      </c>
      <c r="E13" s="53">
        <f>'Qualifications, Degrees Academ'!K29</f>
        <v>0</v>
      </c>
      <c r="F13" s="54">
        <f>'Qualifications, Degrees Academ'!F10</f>
        <v>0.2</v>
      </c>
      <c r="G13" s="55">
        <f>E13*F13</f>
        <v>0</v>
      </c>
      <c r="H13" s="172">
        <f>'Qualifications, Degrees Academ'!N29</f>
        <v>0</v>
      </c>
      <c r="I13" s="173">
        <f>'Qualifications, Degrees Academ'!O29</f>
        <v>0</v>
      </c>
      <c r="J13" s="174">
        <f>'Qualifications, Degrees Academ'!F10</f>
        <v>0.2</v>
      </c>
      <c r="K13" s="175">
        <f>I13*J13</f>
        <v>0</v>
      </c>
    </row>
    <row r="14" spans="1:12" ht="16" thickBot="1" x14ac:dyDescent="0.4">
      <c r="C14" s="94" t="s">
        <v>156</v>
      </c>
      <c r="D14" s="52">
        <f>'Technical-Scientific Component'!J108</f>
        <v>0</v>
      </c>
      <c r="E14" s="53">
        <f>'Technical-Scientific Component'!K108</f>
        <v>0</v>
      </c>
      <c r="F14" s="54">
        <f>'Technical-Scientific Component'!F9</f>
        <v>0.5</v>
      </c>
      <c r="G14" s="55">
        <f>E14*F14</f>
        <v>0</v>
      </c>
      <c r="H14" s="172">
        <f>'Technical-Scientific Component'!N108</f>
        <v>0</v>
      </c>
      <c r="I14" s="173">
        <f>'Technical-Scientific Component'!O108</f>
        <v>0</v>
      </c>
      <c r="J14" s="174">
        <f>'Technical-Scientific Component'!F9</f>
        <v>0.5</v>
      </c>
      <c r="K14" s="175">
        <f>I14*J14</f>
        <v>0</v>
      </c>
    </row>
    <row r="15" spans="1:12" ht="16" thickBot="1" x14ac:dyDescent="0.4">
      <c r="C15" s="56" t="s">
        <v>157</v>
      </c>
      <c r="D15" s="52">
        <f>'Pedagogic Component'!J47</f>
        <v>0</v>
      </c>
      <c r="E15" s="53">
        <f>'Pedagogic Component'!K47</f>
        <v>0</v>
      </c>
      <c r="F15" s="57">
        <f>'Pedagogic Component'!F9</f>
        <v>0.15</v>
      </c>
      <c r="G15" s="55">
        <f t="shared" ref="G15:G16" si="0">E15*F15</f>
        <v>0</v>
      </c>
      <c r="H15" s="172">
        <f>'Pedagogic Component'!N47</f>
        <v>0</v>
      </c>
      <c r="I15" s="173">
        <f>'Pedagogic Component'!O47</f>
        <v>0</v>
      </c>
      <c r="J15" s="176">
        <f>'Pedagogic Component'!F9</f>
        <v>0.15</v>
      </c>
      <c r="K15" s="175">
        <f t="shared" ref="K15:K16" si="1">I15*J15</f>
        <v>0</v>
      </c>
    </row>
    <row r="16" spans="1:12" ht="16" thickBot="1" x14ac:dyDescent="0.4">
      <c r="C16" s="58" t="s">
        <v>158</v>
      </c>
      <c r="D16" s="52">
        <f>'Professional and Organisational'!J26</f>
        <v>0</v>
      </c>
      <c r="E16" s="53">
        <f>'Professional and Organisational'!K26</f>
        <v>0</v>
      </c>
      <c r="F16" s="54">
        <f>'Professional and Organisational'!F8</f>
        <v>0.15</v>
      </c>
      <c r="G16" s="55">
        <f t="shared" si="0"/>
        <v>0</v>
      </c>
      <c r="H16" s="172">
        <f>'Professional and Organisational'!N26</f>
        <v>0</v>
      </c>
      <c r="I16" s="173">
        <f>'Professional and Organisational'!O26</f>
        <v>0</v>
      </c>
      <c r="J16" s="174">
        <f>'Professional and Organisational'!F8</f>
        <v>0.15</v>
      </c>
      <c r="K16" s="175">
        <f t="shared" si="1"/>
        <v>0</v>
      </c>
    </row>
    <row r="17" spans="2:11" ht="15" thickBot="1" x14ac:dyDescent="0.4">
      <c r="F17" s="101">
        <f>SUM(F13:F16)</f>
        <v>1</v>
      </c>
      <c r="G17" s="101"/>
    </row>
    <row r="18" spans="2:11" s="59" customFormat="1" ht="14.5" customHeight="1" thickBot="1" x14ac:dyDescent="0.4">
      <c r="C18" s="505" t="s">
        <v>183</v>
      </c>
      <c r="D18" s="506"/>
      <c r="E18" s="506"/>
      <c r="F18" s="507"/>
      <c r="G18" s="102">
        <f>G13+G14+G15+G16</f>
        <v>0</v>
      </c>
      <c r="H18" s="120"/>
      <c r="I18" s="120"/>
      <c r="J18" s="120"/>
      <c r="K18" s="122">
        <f>K13+K14+K15+K16</f>
        <v>0</v>
      </c>
    </row>
    <row r="19" spans="2:11" s="59" customFormat="1" x14ac:dyDescent="0.35"/>
    <row r="20" spans="2:11" s="59" customFormat="1" x14ac:dyDescent="0.35">
      <c r="D20" s="508" t="s">
        <v>184</v>
      </c>
      <c r="E20" s="508"/>
    </row>
    <row r="21" spans="2:11" s="59" customFormat="1" ht="28.5" customHeight="1" x14ac:dyDescent="0.35">
      <c r="D21" s="321" t="s">
        <v>185</v>
      </c>
      <c r="E21" s="321"/>
      <c r="F21" s="321"/>
      <c r="G21" s="321"/>
      <c r="H21" s="321"/>
      <c r="I21" s="321"/>
      <c r="J21" s="321"/>
    </row>
    <row r="22" spans="2:11" x14ac:dyDescent="0.35">
      <c r="C22" s="59"/>
      <c r="D22" s="59"/>
      <c r="E22" s="59"/>
      <c r="F22" s="59"/>
      <c r="G22" s="59"/>
    </row>
    <row r="23" spans="2:11" ht="25" customHeight="1" x14ac:dyDescent="0.35">
      <c r="B23" s="255" t="s">
        <v>186</v>
      </c>
      <c r="C23" s="256" t="s">
        <v>190</v>
      </c>
      <c r="D23" s="500" t="s">
        <v>284</v>
      </c>
      <c r="E23" s="501"/>
      <c r="F23" s="257">
        <f>K13</f>
        <v>0</v>
      </c>
      <c r="G23" s="59"/>
    </row>
    <row r="24" spans="2:11" ht="36.65" customHeight="1" x14ac:dyDescent="0.35">
      <c r="B24" s="255" t="s">
        <v>187</v>
      </c>
      <c r="C24" s="256" t="s">
        <v>190</v>
      </c>
      <c r="D24" s="500" t="s">
        <v>286</v>
      </c>
      <c r="E24" s="501"/>
      <c r="F24" s="257">
        <f>K13+K14</f>
        <v>0</v>
      </c>
      <c r="G24" s="59"/>
    </row>
    <row r="25" spans="2:11" ht="36.65" customHeight="1" x14ac:dyDescent="0.35">
      <c r="B25" s="255" t="s">
        <v>188</v>
      </c>
      <c r="C25" s="256" t="s">
        <v>190</v>
      </c>
      <c r="D25" s="500" t="s">
        <v>285</v>
      </c>
      <c r="E25" s="501"/>
      <c r="F25" s="257">
        <f>K13+K14+K15</f>
        <v>0</v>
      </c>
      <c r="G25" s="59"/>
    </row>
    <row r="26" spans="2:11" ht="45" customHeight="1" x14ac:dyDescent="0.35">
      <c r="B26" s="258" t="s">
        <v>189</v>
      </c>
      <c r="C26" s="259" t="s">
        <v>190</v>
      </c>
      <c r="D26" s="500" t="s">
        <v>414</v>
      </c>
      <c r="E26" s="501"/>
      <c r="F26" s="257">
        <f>H13+H14</f>
        <v>0</v>
      </c>
      <c r="G26" s="59"/>
    </row>
    <row r="28" spans="2:11" x14ac:dyDescent="0.35">
      <c r="C28" s="59"/>
      <c r="D28" s="59"/>
      <c r="E28" s="59"/>
      <c r="F28" s="59"/>
      <c r="G28" s="59"/>
    </row>
    <row r="29" spans="2:11" x14ac:dyDescent="0.35">
      <c r="C29" s="59"/>
      <c r="D29" s="59"/>
      <c r="E29" s="59"/>
      <c r="F29" s="59"/>
      <c r="G29" s="59"/>
    </row>
    <row r="30" spans="2:11" x14ac:dyDescent="0.35">
      <c r="C30" s="59"/>
      <c r="D30" s="59"/>
      <c r="E30" s="59"/>
      <c r="F30" s="59"/>
      <c r="G30" s="59"/>
    </row>
    <row r="31" spans="2:11" x14ac:dyDescent="0.35">
      <c r="C31" s="59"/>
      <c r="D31" s="59"/>
      <c r="E31" s="59"/>
      <c r="F31" s="59"/>
      <c r="G31" s="59"/>
    </row>
    <row r="32" spans="2:11" x14ac:dyDescent="0.35">
      <c r="C32" s="59"/>
      <c r="D32" s="59"/>
      <c r="E32" s="59"/>
      <c r="F32" s="59"/>
      <c r="G32" s="59"/>
    </row>
    <row r="33" spans="3:7" x14ac:dyDescent="0.35">
      <c r="C33" s="59"/>
      <c r="D33" s="59"/>
      <c r="E33" s="59"/>
      <c r="F33" s="59"/>
      <c r="G33" s="59"/>
    </row>
    <row r="34" spans="3:7" x14ac:dyDescent="0.35">
      <c r="C34" s="59"/>
      <c r="D34" s="59"/>
      <c r="E34" s="59"/>
      <c r="F34" s="59"/>
      <c r="G34" s="59"/>
    </row>
    <row r="35" spans="3:7" x14ac:dyDescent="0.35">
      <c r="C35" s="59"/>
      <c r="D35" s="59"/>
      <c r="E35" s="59"/>
      <c r="F35" s="59"/>
      <c r="G35" s="59"/>
    </row>
  </sheetData>
  <sheetProtection password="C05E" sheet="1" objects="1" scenarios="1"/>
  <mergeCells count="15">
    <mergeCell ref="C3:L3"/>
    <mergeCell ref="C5:L5"/>
    <mergeCell ref="C7:D7"/>
    <mergeCell ref="E7:J7"/>
    <mergeCell ref="D26:E26"/>
    <mergeCell ref="D23:E23"/>
    <mergeCell ref="D24:E24"/>
    <mergeCell ref="D25:E25"/>
    <mergeCell ref="D11:G11"/>
    <mergeCell ref="H11:K11"/>
    <mergeCell ref="C4:L4"/>
    <mergeCell ref="D21:J21"/>
    <mergeCell ref="C9:D9"/>
    <mergeCell ref="C18:F18"/>
    <mergeCell ref="D20:E20"/>
  </mergeCells>
  <pageMargins left="0.7" right="0.7" top="0.75" bottom="0.75" header="0.3" footer="0.3"/>
  <pageSetup paperSize="8"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7</vt:i4>
      </vt:variant>
    </vt:vector>
  </HeadingPairs>
  <TitlesOfParts>
    <vt:vector size="14" baseType="lpstr">
      <vt:lpstr>Identification</vt:lpstr>
      <vt:lpstr>Filling Rules</vt:lpstr>
      <vt:lpstr>Qualifications, Degrees Academ</vt:lpstr>
      <vt:lpstr>Technical-Scientific Component</vt:lpstr>
      <vt:lpstr>Pedagogic Component</vt:lpstr>
      <vt:lpstr>Professional and Organisational</vt:lpstr>
      <vt:lpstr>Total Score</vt:lpstr>
      <vt:lpstr>'Filling Rules'!Área_de_Impressão</vt:lpstr>
      <vt:lpstr>Identification!Área_de_Impressão</vt:lpstr>
      <vt:lpstr>'Pedagogic Component'!Área_de_Impressão</vt:lpstr>
      <vt:lpstr>'Professional and Organisational'!Área_de_Impressão</vt:lpstr>
      <vt:lpstr>'Qualifications, Degrees Academ'!Área_de_Impressão</vt:lpstr>
      <vt:lpstr>'Technical-Scientific Component'!Área_de_Impressão</vt:lpstr>
      <vt:lpstr>'Total Score'!Área_de_Impressão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Catarina Cardoso</dc:creator>
  <cp:keywords/>
  <dc:description/>
  <cp:lastModifiedBy>Maria Inês de Almeida</cp:lastModifiedBy>
  <cp:revision/>
  <cp:lastPrinted>2025-04-10T11:52:46Z</cp:lastPrinted>
  <dcterms:created xsi:type="dcterms:W3CDTF">2022-01-21T12:45:58Z</dcterms:created>
  <dcterms:modified xsi:type="dcterms:W3CDTF">2025-04-24T13:43:19Z</dcterms:modified>
  <cp:category/>
  <cp:contentStatus/>
</cp:coreProperties>
</file>