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2-2025_Prof Adjunto_Marketing_1p_FCT Tenure\5.Publ obrigatórias\"/>
    </mc:Choice>
  </mc:AlternateContent>
  <bookViews>
    <workbookView xWindow="0" yWindow="0" windowWidth="28800" windowHeight="12160"/>
  </bookViews>
  <sheets>
    <sheet name="Identificação" sheetId="3" r:id="rId1"/>
    <sheet name="Formulário" sheetId="1" r:id="rId2"/>
    <sheet name="Pontuação Final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66" i="1"/>
  <c r="G59" i="1"/>
  <c r="G51" i="1"/>
  <c r="G48" i="1"/>
  <c r="G41" i="1"/>
  <c r="G38" i="1"/>
  <c r="G32" i="1"/>
  <c r="G28" i="1"/>
  <c r="G16" i="1"/>
  <c r="G15" i="1"/>
  <c r="G20" i="1"/>
  <c r="G17" i="1"/>
  <c r="G10" i="1"/>
  <c r="G7" i="1"/>
  <c r="E3" i="2" l="1"/>
  <c r="D4" i="2" l="1"/>
  <c r="G43" i="1"/>
  <c r="C4" i="2" s="1"/>
  <c r="G23" i="1"/>
  <c r="B4" i="2" s="1"/>
  <c r="G68" i="1" l="1"/>
  <c r="E4" i="2"/>
</calcChain>
</file>

<file path=xl/sharedStrings.xml><?xml version="1.0" encoding="utf-8"?>
<sst xmlns="http://schemas.openxmlformats.org/spreadsheetml/2006/main" count="188" uniqueCount="134">
  <si>
    <t>I. COMPONENTE TÉCNICO-CIENTÍFICA E PROFISSIONAL</t>
  </si>
  <si>
    <t>Dimensão</t>
  </si>
  <si>
    <t>Item</t>
  </si>
  <si>
    <t>Critérios</t>
  </si>
  <si>
    <t>Unidades</t>
  </si>
  <si>
    <t>Pontos</t>
  </si>
  <si>
    <t>Máximo</t>
  </si>
  <si>
    <t>por doutoramento</t>
  </si>
  <si>
    <t>por curso</t>
  </si>
  <si>
    <t>por livro</t>
  </si>
  <si>
    <t>por artigo</t>
  </si>
  <si>
    <t>Prémio científico</t>
  </si>
  <si>
    <t>por prémio</t>
  </si>
  <si>
    <t>por citação</t>
  </si>
  <si>
    <t>por ano ou fração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</si>
  <si>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</si>
  <si>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</si>
  <si>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</si>
  <si>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</si>
  <si>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</si>
  <si>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</si>
  <si>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</si>
  <si>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</si>
  <si>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</si>
  <si>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</si>
  <si>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</si>
  <si>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</si>
  <si>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>CPed</t>
  </si>
  <si>
    <t>II. COMPONENTE PEDAGÓGICA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</si>
  <si>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</si>
  <si>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</si>
  <si>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</si>
  <si>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</si>
  <si>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</si>
  <si>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</si>
  <si>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</si>
  <si>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</si>
  <si>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</si>
  <si>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</si>
  <si>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</si>
  <si>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</si>
  <si>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</si>
  <si>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</si>
  <si>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</si>
  <si>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</si>
  <si>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por ação de formação</t>
  </si>
  <si>
    <t>COAR</t>
  </si>
  <si>
    <t>III. COMPONENTE ORGANIZACIONAL E OUTRAS ATIVIDADES RELEVANTES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</si>
  <si>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</si>
  <si>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</si>
  <si>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</si>
  <si>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</si>
  <si>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</si>
  <si>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</si>
  <si>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</si>
  <si>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</si>
  <si>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de reconhecimento específico</t>
  </si>
  <si>
    <t>Membro de júri de reconhecimento de nível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</si>
  <si>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</si>
  <si>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</si>
  <si>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</si>
  <si>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</si>
  <si>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</si>
  <si>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Classificação final</t>
  </si>
  <si>
    <t>a)</t>
  </si>
  <si>
    <t xml:space="preserve">Cada elemento do júri pontua individualmente cada candidato através da aplicação da grelha de pontuação </t>
  </si>
  <si>
    <t>b)</t>
  </si>
  <si>
    <t xml:space="preserve">Cada elemento do júri calcula a sua classificação final de cada candidato, expressa na escala de 0 a 100 pontos, através da seguinte fórmula </t>
  </si>
  <si>
    <t>c)</t>
  </si>
  <si>
    <t xml:space="preserve">A classificação final de cada candidato é obtida através da média aritmética simples das classificações finais calculadas por cada elemento do júri. </t>
  </si>
  <si>
    <t>Critérios de desempate</t>
  </si>
  <si>
    <t>Pontuação final mais elevada sem considerar limites máximos.</t>
  </si>
  <si>
    <t>1.</t>
  </si>
  <si>
    <t xml:space="preserve">Pontuação mais elevada da componente técnico-científica e profissional; </t>
  </si>
  <si>
    <t>2.</t>
  </si>
  <si>
    <t xml:space="preserve">Pontuação mais elevada da componente pedagógica; </t>
  </si>
  <si>
    <t>3.</t>
  </si>
  <si>
    <t>Pontuação mais elevada na componente organizacional e outras atividades relevantes.</t>
  </si>
  <si>
    <t xml:space="preserve">Na aplicação dos critérios de desempate indicados, as pontuações de cada componente, de cada candidato empatado, obtém-se através da média aritmética simples das pontuações atribuídas por cada elemento do júri. </t>
  </si>
  <si>
    <t>Formação académica</t>
  </si>
  <si>
    <t>4.</t>
  </si>
  <si>
    <t xml:space="preserve">Citação de artigo, livro ou capítulo de livro comprovada pela Scopus 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</si>
  <si>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</si>
  <si>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</si>
  <si>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</si>
  <si>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</si>
  <si>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</si>
  <si>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</si>
  <si>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</si>
  <si>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</si>
  <si>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</si>
  <si>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Ponderação de 70% na pontuação final</t>
  </si>
  <si>
    <t>Ponderação de 10% na pontuação final</t>
  </si>
  <si>
    <t>Ponderação de 20% na pontuação final</t>
  </si>
  <si>
    <t>0,70 x CTCP + 0,20 x CPed + 0,10 x COAR</t>
  </si>
  <si>
    <t>Doutoramento na área de Marketing</t>
  </si>
  <si>
    <t>Produção técnico-científica na área de Marketing</t>
  </si>
  <si>
    <t>Autor ou coautor de artigo em revista indexada no 1.º quartil do JCR ou do SJR (não contabilizado em item anterior)</t>
  </si>
  <si>
    <t>Autor ou coautor de artigo em revista indexada no 4.º quartil do JCR ou do SJR (não contabilizado em item anterior)</t>
  </si>
  <si>
    <t>Autor ou coautor de livro técnico-científico com ISBN</t>
  </si>
  <si>
    <t>por capítulo</t>
  </si>
  <si>
    <t>Autor ou coautor de artigo em revista indexada no 1.º decil do Journal Citation Report (JCR) ou do SCImago Journal Rank (SJR)</t>
  </si>
  <si>
    <t>Autor ou coautor de artigo em revista indexada no 2.º quartil do JCR ou do SJR (não contabilizado em item anterior)</t>
  </si>
  <si>
    <t>Autor ou coautor de artigo em revista indexada no 3.º quartil do JCR ou do SJR (não contabilizado em item anterior)</t>
  </si>
  <si>
    <t>Autor ou coautor de artigo em ata de encontro técnico-científico com arbitragem</t>
  </si>
  <si>
    <t>Lecionação de unidades curriculares diferentes na área de Marketing em cursos de mestrado</t>
  </si>
  <si>
    <t>Lecionação de unidades curriculares diferentes na área de Marketing em cursos de licenciatura</t>
  </si>
  <si>
    <t>Lecionação de unidades curriculares diferentes na área de Marketing em Cursos Técnicos Superiores Profissionais (CTeSPs) ou Cursos de Especialização Tecnológica (CETs)</t>
  </si>
  <si>
    <t>Ações de formação pedagógica com pelo menos 15 horas</t>
  </si>
  <si>
    <t>Ações de formação pedagógica com menos de 15 horas</t>
  </si>
  <si>
    <t>Participação em órgãos de governo e de gestão</t>
  </si>
  <si>
    <t>Membro do Conselho Científico ou Conselho Técnico-Científico</t>
  </si>
  <si>
    <t>Membro do Conselho Pedagógico</t>
  </si>
  <si>
    <t>Membro da Assembleia de Representantes ou Conselho de Escola</t>
  </si>
  <si>
    <t>Coordenador de CTeSP</t>
  </si>
  <si>
    <t>Coordenador de CET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</si>
  <si>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CTeSP; CET)</t>
  </si>
  <si>
    <t>Máxima ponderação a considerar</t>
  </si>
  <si>
    <r>
      <t xml:space="preserve">Autor ou coautor de capítulo de livro indexado na </t>
    </r>
    <r>
      <rPr>
        <sz val="11"/>
        <color theme="1"/>
        <rFont val="Calibri Light"/>
        <family val="2"/>
      </rPr>
      <t>Web of Science (WoS) ou Scopus</t>
    </r>
  </si>
  <si>
    <t xml:space="preserve">          IDENTIFICAÇÃO</t>
  </si>
  <si>
    <t>Nome do candidato:</t>
  </si>
  <si>
    <t>E-mail:</t>
  </si>
  <si>
    <t>O preenchimento do e-mail presume o consentimento para a sua utilização em comunicações futuras</t>
  </si>
  <si>
    <t>Habilitações académicas</t>
  </si>
  <si>
    <t>Área disciplinar</t>
  </si>
  <si>
    <t>Especialidade</t>
  </si>
  <si>
    <t>Instituição</t>
  </si>
  <si>
    <t>Classificação</t>
  </si>
  <si>
    <t>Ano</t>
  </si>
  <si>
    <t>Doutoramento</t>
  </si>
  <si>
    <t>Título de especialista</t>
  </si>
  <si>
    <t>Mestrado</t>
  </si>
  <si>
    <t>Licenciatura</t>
  </si>
  <si>
    <t>CONCURSO PARA RECRUTAMENTO DE UM POSTO DE TRABALHO NA 
CATEGORIA DE PROFESSOR ADJUNTO - ESTGOH-IPC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</si>
</sst>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6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8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2" applyFont="1" applyAlignment="1">
      <alignment vertical="top" wrapText="1"/>
    </xf>
    <xf numFmtId="0" fontId="20" fillId="0" borderId="0" xfId="2" applyFont="1"/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left" vertical="center"/>
    </xf>
    <xf numFmtId="0" fontId="20" fillId="0" borderId="1" xfId="2" applyFont="1" applyBorder="1" applyAlignment="1" applyProtection="1">
      <alignment horizontal="left" vertical="center" wrapText="1"/>
      <protection locked="0"/>
    </xf>
    <xf numFmtId="0" fontId="20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17" fillId="0" borderId="0" xfId="2" applyFont="1" applyAlignment="1">
      <alignment vertical="center" wrapText="1"/>
    </xf>
    <xf numFmtId="0" fontId="23" fillId="0" borderId="0" xfId="2" applyFont="1" applyAlignment="1">
      <alignment horizontal="left" vertical="top" wrapText="1"/>
    </xf>
    <xf numFmtId="0" fontId="24" fillId="4" borderId="5" xfId="2" applyFont="1" applyFill="1" applyBorder="1" applyAlignment="1">
      <alignment horizontal="center" vertical="center"/>
    </xf>
    <xf numFmtId="0" fontId="24" fillId="4" borderId="7" xfId="2" applyFont="1" applyFill="1" applyBorder="1" applyAlignment="1">
      <alignment horizontal="center" vertical="center"/>
    </xf>
    <xf numFmtId="0" fontId="24" fillId="0" borderId="5" xfId="2" applyFont="1" applyBorder="1" applyAlignment="1" applyProtection="1">
      <alignment horizontal="center" vertical="center"/>
      <protection locked="0"/>
    </xf>
    <xf numFmtId="0" fontId="24" fillId="0" borderId="7" xfId="2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20" fillId="0" borderId="0" xfId="2" applyFont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8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6" sqref="D16"/>
    </sheetView>
  </sheetViews>
  <sheetFormatPr defaultRowHeight="15.5"/>
  <cols>
    <col min="1" max="1" width="21.25" customWidth="1"/>
    <col min="4" max="4" width="29.58203125" customWidth="1"/>
    <col min="5" max="5" width="16.9140625" customWidth="1"/>
    <col min="6" max="6" width="19.5" customWidth="1"/>
    <col min="7" max="7" width="17.33203125" customWidth="1"/>
  </cols>
  <sheetData>
    <row r="1" spans="1:7" ht="50.5" customHeight="1">
      <c r="A1" s="55" t="s">
        <v>133</v>
      </c>
      <c r="B1" s="55"/>
      <c r="C1" s="55"/>
      <c r="D1" s="55"/>
      <c r="E1" s="55"/>
      <c r="F1" s="55"/>
      <c r="G1" s="55"/>
    </row>
    <row r="2" spans="1:7">
      <c r="B2" s="37"/>
      <c r="C2" s="37"/>
      <c r="D2" s="37"/>
      <c r="E2" s="37"/>
      <c r="F2" s="37"/>
      <c r="G2" s="37"/>
    </row>
    <row r="3" spans="1:7">
      <c r="A3" s="56" t="s">
        <v>119</v>
      </c>
      <c r="B3" s="56"/>
      <c r="C3" s="56"/>
      <c r="D3" s="56"/>
      <c r="E3" s="56"/>
      <c r="F3" s="56"/>
      <c r="G3" s="56"/>
    </row>
    <row r="4" spans="1:7">
      <c r="B4" s="56"/>
      <c r="C4" s="56"/>
      <c r="D4" s="56"/>
      <c r="E4" s="56"/>
      <c r="F4" s="56"/>
      <c r="G4" s="56"/>
    </row>
    <row r="5" spans="1:7">
      <c r="A5" s="57" t="s">
        <v>120</v>
      </c>
      <c r="B5" s="57"/>
      <c r="C5" s="58"/>
      <c r="D5" s="58"/>
      <c r="E5" s="38"/>
      <c r="F5" s="38"/>
      <c r="G5" s="38"/>
    </row>
    <row r="6" spans="1:7">
      <c r="A6" s="57" t="s">
        <v>121</v>
      </c>
      <c r="B6" s="57"/>
      <c r="C6" s="59"/>
      <c r="D6" s="59"/>
      <c r="E6" s="39"/>
      <c r="F6" s="39"/>
      <c r="G6" s="40"/>
    </row>
    <row r="7" spans="1:7">
      <c r="B7" s="41"/>
      <c r="C7" s="50" t="s">
        <v>122</v>
      </c>
      <c r="D7" s="50"/>
      <c r="E7" s="50"/>
      <c r="F7" s="50"/>
      <c r="G7" s="41"/>
    </row>
    <row r="8" spans="1:7">
      <c r="B8" s="42"/>
      <c r="C8" s="42"/>
      <c r="D8" s="42"/>
      <c r="E8" s="42"/>
      <c r="F8" s="42"/>
      <c r="G8" s="42"/>
    </row>
    <row r="9" spans="1:7">
      <c r="A9" s="43" t="s">
        <v>123</v>
      </c>
      <c r="B9" s="51" t="s">
        <v>124</v>
      </c>
      <c r="C9" s="52"/>
      <c r="D9" s="44" t="s">
        <v>125</v>
      </c>
      <c r="E9" s="44" t="s">
        <v>126</v>
      </c>
      <c r="F9" s="44" t="s">
        <v>127</v>
      </c>
      <c r="G9" s="44" t="s">
        <v>128</v>
      </c>
    </row>
    <row r="10" spans="1:7">
      <c r="A10" s="45" t="s">
        <v>129</v>
      </c>
      <c r="B10" s="53"/>
      <c r="C10" s="54"/>
      <c r="D10" s="46"/>
      <c r="E10" s="46"/>
      <c r="F10" s="46"/>
      <c r="G10" s="46"/>
    </row>
    <row r="11" spans="1:7">
      <c r="A11" s="45" t="s">
        <v>130</v>
      </c>
      <c r="B11" s="53"/>
      <c r="C11" s="54"/>
      <c r="D11" s="46"/>
      <c r="E11" s="46"/>
      <c r="F11" s="46"/>
      <c r="G11" s="46"/>
    </row>
    <row r="12" spans="1:7">
      <c r="A12" s="45" t="s">
        <v>131</v>
      </c>
      <c r="B12" s="53"/>
      <c r="C12" s="54"/>
      <c r="D12" s="46"/>
      <c r="E12" s="46"/>
      <c r="F12" s="46"/>
      <c r="G12" s="46"/>
    </row>
    <row r="13" spans="1:7">
      <c r="A13" s="45" t="s">
        <v>132</v>
      </c>
      <c r="B13" s="53"/>
      <c r="C13" s="54"/>
      <c r="D13" s="46"/>
      <c r="E13" s="46"/>
      <c r="F13" s="46"/>
      <c r="G13" s="46"/>
    </row>
    <row r="14" spans="1:7">
      <c r="B14" s="47"/>
      <c r="C14" s="48"/>
      <c r="D14" s="48"/>
      <c r="E14" s="42"/>
      <c r="F14" s="42"/>
      <c r="G14" s="42"/>
    </row>
    <row r="15" spans="1:7">
      <c r="B15" s="36"/>
      <c r="C15" s="36"/>
      <c r="D15" s="36"/>
      <c r="E15" s="36"/>
      <c r="F15" s="36"/>
      <c r="G15" s="36"/>
    </row>
    <row r="16" spans="1:7" ht="18.5">
      <c r="A16" s="49"/>
      <c r="B16" s="49"/>
      <c r="C16" s="49"/>
      <c r="D16" s="49"/>
      <c r="E16" s="49"/>
      <c r="F16" s="49"/>
      <c r="G16" s="49"/>
    </row>
    <row r="17" spans="1:7" ht="18.5">
      <c r="A17" s="49"/>
      <c r="B17" s="49"/>
      <c r="C17" s="49"/>
      <c r="D17" s="49"/>
      <c r="E17" s="49"/>
      <c r="F17" s="49"/>
      <c r="G17" s="49"/>
    </row>
    <row r="18" spans="1:7" ht="18.5">
      <c r="A18" s="49"/>
      <c r="B18" s="49"/>
      <c r="C18" s="49"/>
      <c r="D18" s="49"/>
      <c r="E18" s="49"/>
      <c r="F18" s="49"/>
      <c r="G18" s="49"/>
    </row>
    <row r="19" spans="1:7" ht="18.5">
      <c r="A19" s="49"/>
      <c r="B19" s="49"/>
      <c r="C19" s="49"/>
      <c r="D19" s="49"/>
      <c r="E19" s="49"/>
      <c r="F19" s="49"/>
      <c r="G19" s="49"/>
    </row>
  </sheetData>
  <sheetProtection password="90E2" sheet="1" objects="1" scenarios="1"/>
  <mergeCells count="13">
    <mergeCell ref="B13:C13"/>
    <mergeCell ref="A1:G1"/>
    <mergeCell ref="A3:G3"/>
    <mergeCell ref="B4:G4"/>
    <mergeCell ref="A5:B5"/>
    <mergeCell ref="C5:D5"/>
    <mergeCell ref="A6:B6"/>
    <mergeCell ref="C6:D6"/>
    <mergeCell ref="C7:F7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zoomScale="80" zoomScaleNormal="80" workbookViewId="0">
      <selection activeCell="C16" sqref="C16"/>
    </sheetView>
  </sheetViews>
  <sheetFormatPr defaultColWidth="11.08203125" defaultRowHeight="14.5"/>
  <cols>
    <col min="1" max="1" width="17" style="76" customWidth="1"/>
    <col min="2" max="2" width="11.08203125" style="76"/>
    <col min="3" max="3" width="88.83203125" style="76" customWidth="1"/>
    <col min="4" max="4" width="33" style="76" bestFit="1" customWidth="1"/>
    <col min="5" max="5" width="11.08203125" style="76"/>
    <col min="6" max="6" width="11.25" style="75" customWidth="1"/>
    <col min="7" max="7" width="14.75" style="75" customWidth="1"/>
    <col min="8" max="8" width="10.83203125" style="75" customWidth="1"/>
    <col min="9" max="16384" width="11.08203125" style="76"/>
  </cols>
  <sheetData>
    <row r="2" spans="1:9">
      <c r="A2" s="1"/>
      <c r="B2" s="1"/>
      <c r="C2" s="1"/>
      <c r="D2" s="1"/>
      <c r="E2" s="1"/>
      <c r="F2" s="5"/>
      <c r="H2" s="5"/>
    </row>
    <row r="3" spans="1:9">
      <c r="A3" s="1"/>
      <c r="B3" s="1"/>
      <c r="C3" s="10" t="s">
        <v>0</v>
      </c>
      <c r="D3" s="2"/>
      <c r="E3" s="2"/>
      <c r="F3" s="5"/>
      <c r="H3" s="5"/>
    </row>
    <row r="4" spans="1:9">
      <c r="A4" s="1"/>
      <c r="B4" s="1"/>
      <c r="C4" s="11" t="s">
        <v>91</v>
      </c>
      <c r="D4" s="1"/>
      <c r="E4" s="1"/>
      <c r="F4" s="5"/>
      <c r="H4" s="5"/>
    </row>
    <row r="5" spans="1:9">
      <c r="A5" s="3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4</v>
      </c>
      <c r="G5" s="12" t="s">
        <v>82</v>
      </c>
      <c r="H5" s="12" t="s">
        <v>6</v>
      </c>
    </row>
    <row r="6" spans="1:9" ht="15.65" customHeight="1">
      <c r="A6" s="30" t="s">
        <v>79</v>
      </c>
      <c r="B6" s="32">
        <v>1</v>
      </c>
      <c r="C6" s="29" t="s">
        <v>95</v>
      </c>
      <c r="D6" s="32" t="s">
        <v>7</v>
      </c>
      <c r="E6" s="32">
        <v>20</v>
      </c>
      <c r="F6" s="28"/>
      <c r="G6" s="77">
        <f>MIN(H6,E6*F6)</f>
        <v>0</v>
      </c>
      <c r="H6" s="30">
        <v>20</v>
      </c>
    </row>
    <row r="7" spans="1:9" ht="29">
      <c r="A7" s="61" t="s">
        <v>96</v>
      </c>
      <c r="B7" s="32">
        <v>2</v>
      </c>
      <c r="C7" s="14" t="s">
        <v>101</v>
      </c>
      <c r="D7" s="32" t="s">
        <v>10</v>
      </c>
      <c r="E7" s="32">
        <v>14</v>
      </c>
      <c r="F7" s="33"/>
      <c r="G7" s="78">
        <f>MIN(H7,SUMPRODUCT(E7:E9,F7:F9))</f>
        <v>0</v>
      </c>
      <c r="H7" s="71">
        <v>70</v>
      </c>
      <c r="I7" s="79"/>
    </row>
    <row r="8" spans="1:9">
      <c r="A8" s="61"/>
      <c r="B8" s="32">
        <v>3</v>
      </c>
      <c r="C8" s="9" t="s">
        <v>97</v>
      </c>
      <c r="D8" s="32" t="s">
        <v>10</v>
      </c>
      <c r="E8" s="32">
        <v>10</v>
      </c>
      <c r="F8" s="33"/>
      <c r="G8" s="80"/>
      <c r="H8" s="72"/>
      <c r="I8" s="79"/>
    </row>
    <row r="9" spans="1:9">
      <c r="A9" s="61"/>
      <c r="B9" s="32">
        <v>4</v>
      </c>
      <c r="C9" s="9" t="s">
        <v>102</v>
      </c>
      <c r="D9" s="32" t="s">
        <v>10</v>
      </c>
      <c r="E9" s="32">
        <v>7</v>
      </c>
      <c r="F9" s="33"/>
      <c r="G9" s="81"/>
      <c r="H9" s="73"/>
      <c r="I9" s="79"/>
    </row>
    <row r="10" spans="1:9">
      <c r="A10" s="61"/>
      <c r="B10" s="32">
        <v>5</v>
      </c>
      <c r="C10" s="9" t="s">
        <v>103</v>
      </c>
      <c r="D10" s="32" t="s">
        <v>10</v>
      </c>
      <c r="E10" s="32">
        <v>2</v>
      </c>
      <c r="F10" s="33"/>
      <c r="G10" s="78">
        <f>MIN(H10,SUMPRODUCT(E10:E14,F10:F14))</f>
        <v>0</v>
      </c>
      <c r="H10" s="71">
        <v>20</v>
      </c>
      <c r="I10" s="79"/>
    </row>
    <row r="11" spans="1:9">
      <c r="A11" s="61"/>
      <c r="B11" s="32">
        <v>6</v>
      </c>
      <c r="C11" s="9" t="s">
        <v>98</v>
      </c>
      <c r="D11" s="32" t="s">
        <v>10</v>
      </c>
      <c r="E11" s="32">
        <v>1</v>
      </c>
      <c r="F11" s="33"/>
      <c r="G11" s="80"/>
      <c r="H11" s="72"/>
      <c r="I11" s="79"/>
    </row>
    <row r="12" spans="1:9">
      <c r="A12" s="61"/>
      <c r="B12" s="32">
        <v>7</v>
      </c>
      <c r="C12" s="9" t="s">
        <v>99</v>
      </c>
      <c r="D12" s="32" t="s">
        <v>9</v>
      </c>
      <c r="E12" s="32">
        <v>2</v>
      </c>
      <c r="F12" s="33"/>
      <c r="G12" s="80"/>
      <c r="H12" s="72"/>
      <c r="I12" s="79"/>
    </row>
    <row r="13" spans="1:9">
      <c r="A13" s="61"/>
      <c r="B13" s="32">
        <v>8</v>
      </c>
      <c r="C13" s="9" t="s">
        <v>118</v>
      </c>
      <c r="D13" s="32" t="s">
        <v>100</v>
      </c>
      <c r="E13" s="32">
        <v>1</v>
      </c>
      <c r="F13" s="33"/>
      <c r="G13" s="80"/>
      <c r="H13" s="72"/>
      <c r="I13" s="79"/>
    </row>
    <row r="14" spans="1:9">
      <c r="A14" s="61"/>
      <c r="B14" s="32">
        <v>9</v>
      </c>
      <c r="C14" s="9" t="s">
        <v>104</v>
      </c>
      <c r="D14" s="32" t="s">
        <v>10</v>
      </c>
      <c r="E14" s="32">
        <v>0.5</v>
      </c>
      <c r="F14" s="33"/>
      <c r="G14" s="81"/>
      <c r="H14" s="73"/>
      <c r="I14" s="79"/>
    </row>
    <row r="15" spans="1:9">
      <c r="A15" s="61"/>
      <c r="B15" s="32">
        <v>10</v>
      </c>
      <c r="C15" s="9" t="s">
        <v>11</v>
      </c>
      <c r="D15" s="32" t="s">
        <v>12</v>
      </c>
      <c r="E15" s="32">
        <v>2</v>
      </c>
      <c r="F15" s="33"/>
      <c r="G15" s="77">
        <f>MIN(H15,E15*F15)</f>
        <v>0</v>
      </c>
      <c r="H15" s="31">
        <v>5</v>
      </c>
    </row>
    <row r="16" spans="1:9">
      <c r="A16" s="61"/>
      <c r="B16" s="32">
        <v>11</v>
      </c>
      <c r="C16" s="9" t="s">
        <v>81</v>
      </c>
      <c r="D16" s="32" t="s">
        <v>13</v>
      </c>
      <c r="E16" s="32">
        <v>0.01</v>
      </c>
      <c r="F16" s="33"/>
      <c r="G16" s="77">
        <f>MIN(H16,E16*F16)</f>
        <v>0</v>
      </c>
      <c r="H16" s="31">
        <v>10</v>
      </c>
    </row>
    <row r="17" spans="1:9">
      <c r="A17" s="66" t="s">
        <v>15</v>
      </c>
      <c r="B17" s="32">
        <v>12</v>
      </c>
      <c r="C17" s="9" t="s">
        <v>16</v>
      </c>
      <c r="D17" s="32" t="s">
        <v>17</v>
      </c>
      <c r="E17" s="32">
        <v>5</v>
      </c>
      <c r="F17" s="33"/>
      <c r="G17" s="82">
        <f>MIN(H17,SUMPRODUCT(E17:E19,F17:F19))</f>
        <v>0</v>
      </c>
      <c r="H17" s="61">
        <v>10</v>
      </c>
      <c r="I17" s="79"/>
    </row>
    <row r="18" spans="1:9">
      <c r="A18" s="67"/>
      <c r="B18" s="32">
        <v>13</v>
      </c>
      <c r="C18" s="9" t="s">
        <v>18</v>
      </c>
      <c r="D18" s="32" t="s">
        <v>17</v>
      </c>
      <c r="E18" s="32">
        <v>2.5</v>
      </c>
      <c r="F18" s="33"/>
      <c r="G18" s="82"/>
      <c r="H18" s="61"/>
      <c r="I18" s="79"/>
    </row>
    <row r="19" spans="1:9">
      <c r="A19" s="67"/>
      <c r="B19" s="32">
        <v>14</v>
      </c>
      <c r="C19" s="9" t="s">
        <v>19</v>
      </c>
      <c r="D19" s="32" t="s">
        <v>14</v>
      </c>
      <c r="E19" s="32">
        <v>2</v>
      </c>
      <c r="F19" s="33"/>
      <c r="G19" s="82"/>
      <c r="H19" s="61"/>
      <c r="I19" s="79"/>
    </row>
    <row r="20" spans="1:9">
      <c r="A20" s="62" t="s">
        <v>20</v>
      </c>
      <c r="B20" s="32">
        <v>15</v>
      </c>
      <c r="C20" s="13" t="s">
        <v>21</v>
      </c>
      <c r="D20" s="32" t="s">
        <v>22</v>
      </c>
      <c r="E20" s="32">
        <v>3</v>
      </c>
      <c r="F20" s="33"/>
      <c r="G20" s="82">
        <f>MIN(H20,SUMPRODUCT(E20:E22,F20:F22))</f>
        <v>0</v>
      </c>
      <c r="H20" s="62">
        <v>5</v>
      </c>
      <c r="I20" s="79"/>
    </row>
    <row r="21" spans="1:9">
      <c r="A21" s="62"/>
      <c r="B21" s="32">
        <v>16</v>
      </c>
      <c r="C21" s="13" t="s">
        <v>23</v>
      </c>
      <c r="D21" s="32" t="s">
        <v>24</v>
      </c>
      <c r="E21" s="32">
        <v>1.5</v>
      </c>
      <c r="F21" s="33"/>
      <c r="G21" s="82"/>
      <c r="H21" s="62"/>
      <c r="I21" s="79"/>
    </row>
    <row r="22" spans="1:9">
      <c r="A22" s="62"/>
      <c r="B22" s="32">
        <v>17</v>
      </c>
      <c r="C22" s="13" t="s">
        <v>25</v>
      </c>
      <c r="D22" s="32" t="s">
        <v>26</v>
      </c>
      <c r="E22" s="32">
        <v>1</v>
      </c>
      <c r="F22" s="33"/>
      <c r="G22" s="82"/>
      <c r="H22" s="62"/>
      <c r="I22" s="79"/>
    </row>
    <row r="23" spans="1:9">
      <c r="A23" s="63" t="s">
        <v>117</v>
      </c>
      <c r="B23" s="64"/>
      <c r="C23" s="64"/>
      <c r="D23" s="64"/>
      <c r="E23" s="64"/>
      <c r="F23" s="65"/>
      <c r="G23" s="15">
        <f>MIN(H23,SUM(G6:G22))</f>
        <v>0</v>
      </c>
      <c r="H23" s="12">
        <v>100</v>
      </c>
      <c r="I23" s="76" t="s">
        <v>83</v>
      </c>
    </row>
    <row r="24" spans="1:9">
      <c r="A24" s="1"/>
      <c r="B24" s="16"/>
      <c r="C24" s="1"/>
      <c r="D24" s="1"/>
      <c r="E24" s="1"/>
      <c r="F24" s="5"/>
      <c r="H24" s="5"/>
    </row>
    <row r="25" spans="1:9">
      <c r="B25" s="1"/>
      <c r="C25" s="10" t="s">
        <v>28</v>
      </c>
      <c r="D25" s="2"/>
      <c r="E25" s="2"/>
      <c r="F25" s="5"/>
      <c r="H25" s="5"/>
    </row>
    <row r="26" spans="1:9">
      <c r="A26" s="1"/>
      <c r="B26" s="1"/>
      <c r="C26" s="11" t="s">
        <v>93</v>
      </c>
      <c r="D26" s="1"/>
      <c r="E26" s="1"/>
      <c r="F26" s="5"/>
      <c r="H26" s="5"/>
    </row>
    <row r="27" spans="1:9">
      <c r="A27" s="6" t="s">
        <v>1</v>
      </c>
      <c r="B27" s="12" t="s">
        <v>2</v>
      </c>
      <c r="C27" s="12" t="s">
        <v>3</v>
      </c>
      <c r="D27" s="12" t="s">
        <v>4</v>
      </c>
      <c r="E27" s="12" t="s">
        <v>5</v>
      </c>
      <c r="F27" s="12" t="s">
        <v>4</v>
      </c>
      <c r="G27" s="12" t="s">
        <v>82</v>
      </c>
      <c r="H27" s="12" t="s">
        <v>6</v>
      </c>
    </row>
    <row r="28" spans="1:9" ht="24" customHeight="1">
      <c r="A28" s="68" t="s">
        <v>29</v>
      </c>
      <c r="B28" s="32">
        <v>1</v>
      </c>
      <c r="C28" s="14" t="s">
        <v>30</v>
      </c>
      <c r="D28" s="31" t="s">
        <v>31</v>
      </c>
      <c r="E28" s="32">
        <v>2</v>
      </c>
      <c r="F28" s="34"/>
      <c r="G28" s="82">
        <f>MIN(H28,SUMPRODUCT(E28:E31,F28:F31))</f>
        <v>0</v>
      </c>
      <c r="H28" s="60">
        <v>50</v>
      </c>
    </row>
    <row r="29" spans="1:9">
      <c r="A29" s="69"/>
      <c r="B29" s="32">
        <v>2</v>
      </c>
      <c r="C29" s="9" t="s">
        <v>105</v>
      </c>
      <c r="D29" s="31" t="s">
        <v>32</v>
      </c>
      <c r="E29" s="32">
        <v>2</v>
      </c>
      <c r="F29" s="35"/>
      <c r="G29" s="82"/>
      <c r="H29" s="60"/>
    </row>
    <row r="30" spans="1:9">
      <c r="A30" s="69"/>
      <c r="B30" s="32">
        <v>3</v>
      </c>
      <c r="C30" s="9" t="s">
        <v>106</v>
      </c>
      <c r="D30" s="31" t="s">
        <v>32</v>
      </c>
      <c r="E30" s="32">
        <v>1.5</v>
      </c>
      <c r="F30" s="35"/>
      <c r="G30" s="82"/>
      <c r="H30" s="60"/>
    </row>
    <row r="31" spans="1:9" ht="29">
      <c r="A31" s="70"/>
      <c r="B31" s="32">
        <v>4</v>
      </c>
      <c r="C31" s="14" t="s">
        <v>107</v>
      </c>
      <c r="D31" s="31" t="s">
        <v>32</v>
      </c>
      <c r="E31" s="32">
        <v>1</v>
      </c>
      <c r="F31" s="35"/>
      <c r="G31" s="82"/>
      <c r="H31" s="60"/>
    </row>
    <row r="32" spans="1:9">
      <c r="A32" s="61" t="s">
        <v>33</v>
      </c>
      <c r="B32" s="32">
        <v>5</v>
      </c>
      <c r="C32" s="9" t="s">
        <v>34</v>
      </c>
      <c r="D32" s="31" t="s">
        <v>22</v>
      </c>
      <c r="E32" s="32">
        <v>2</v>
      </c>
      <c r="F32" s="34"/>
      <c r="G32" s="82">
        <f>MIN(H32,SUMPRODUCT(E32:E37,F32:F37))</f>
        <v>0</v>
      </c>
      <c r="H32" s="62">
        <v>40</v>
      </c>
    </row>
    <row r="33" spans="1:9">
      <c r="A33" s="61"/>
      <c r="B33" s="32">
        <v>6</v>
      </c>
      <c r="C33" s="9" t="s">
        <v>35</v>
      </c>
      <c r="D33" s="31" t="s">
        <v>24</v>
      </c>
      <c r="E33" s="32">
        <v>1</v>
      </c>
      <c r="F33" s="34"/>
      <c r="G33" s="82"/>
      <c r="H33" s="62"/>
    </row>
    <row r="34" spans="1:9">
      <c r="A34" s="61"/>
      <c r="B34" s="32">
        <v>7</v>
      </c>
      <c r="C34" s="9" t="s">
        <v>36</v>
      </c>
      <c r="D34" s="31" t="s">
        <v>22</v>
      </c>
      <c r="E34" s="32">
        <v>1</v>
      </c>
      <c r="F34" s="34"/>
      <c r="G34" s="82"/>
      <c r="H34" s="62"/>
    </row>
    <row r="35" spans="1:9">
      <c r="A35" s="61"/>
      <c r="B35" s="32">
        <v>8</v>
      </c>
      <c r="C35" s="9" t="s">
        <v>37</v>
      </c>
      <c r="D35" s="31" t="s">
        <v>24</v>
      </c>
      <c r="E35" s="32">
        <v>0.5</v>
      </c>
      <c r="F35" s="34"/>
      <c r="G35" s="82"/>
      <c r="H35" s="62"/>
    </row>
    <row r="36" spans="1:9">
      <c r="A36" s="61"/>
      <c r="B36" s="32">
        <v>9</v>
      </c>
      <c r="C36" s="9" t="s">
        <v>38</v>
      </c>
      <c r="D36" s="31" t="s">
        <v>22</v>
      </c>
      <c r="E36" s="32">
        <v>0.5</v>
      </c>
      <c r="F36" s="34"/>
      <c r="G36" s="82"/>
      <c r="H36" s="62"/>
    </row>
    <row r="37" spans="1:9">
      <c r="A37" s="61"/>
      <c r="B37" s="32">
        <v>10</v>
      </c>
      <c r="C37" s="9" t="s">
        <v>39</v>
      </c>
      <c r="D37" s="31" t="s">
        <v>24</v>
      </c>
      <c r="E37" s="32">
        <v>0.25</v>
      </c>
      <c r="F37" s="34"/>
      <c r="G37" s="82"/>
      <c r="H37" s="62"/>
    </row>
    <row r="38" spans="1:9">
      <c r="A38" s="61" t="s">
        <v>40</v>
      </c>
      <c r="B38" s="32">
        <v>11</v>
      </c>
      <c r="C38" s="9" t="s">
        <v>41</v>
      </c>
      <c r="D38" s="31" t="s">
        <v>26</v>
      </c>
      <c r="E38" s="32">
        <v>1</v>
      </c>
      <c r="F38" s="34"/>
      <c r="G38" s="82">
        <f>MIN(H38,SUMPRODUCT(E38:E40,F38:F40))</f>
        <v>0</v>
      </c>
      <c r="H38" s="62">
        <v>20</v>
      </c>
    </row>
    <row r="39" spans="1:9">
      <c r="A39" s="61"/>
      <c r="B39" s="32">
        <v>12</v>
      </c>
      <c r="C39" s="9" t="s">
        <v>42</v>
      </c>
      <c r="D39" s="31" t="s">
        <v>26</v>
      </c>
      <c r="E39" s="32">
        <v>0.5</v>
      </c>
      <c r="F39" s="34"/>
      <c r="G39" s="82"/>
      <c r="H39" s="62"/>
    </row>
    <row r="40" spans="1:9">
      <c r="A40" s="61"/>
      <c r="B40" s="32">
        <v>13</v>
      </c>
      <c r="C40" s="9" t="s">
        <v>43</v>
      </c>
      <c r="D40" s="31" t="s">
        <v>26</v>
      </c>
      <c r="E40" s="32">
        <v>0.25</v>
      </c>
      <c r="F40" s="34"/>
      <c r="G40" s="82"/>
      <c r="H40" s="62"/>
    </row>
    <row r="41" spans="1:9">
      <c r="A41" s="61" t="s">
        <v>44</v>
      </c>
      <c r="B41" s="32">
        <v>14</v>
      </c>
      <c r="C41" s="9" t="s">
        <v>108</v>
      </c>
      <c r="D41" s="31" t="s">
        <v>45</v>
      </c>
      <c r="E41" s="32">
        <v>1</v>
      </c>
      <c r="F41" s="34"/>
      <c r="G41" s="82">
        <f>MIN(H41,SUMPRODUCT(E41:E42,F41:F42))</f>
        <v>0</v>
      </c>
      <c r="H41" s="61">
        <v>10</v>
      </c>
    </row>
    <row r="42" spans="1:9">
      <c r="A42" s="61"/>
      <c r="B42" s="32">
        <v>15</v>
      </c>
      <c r="C42" s="9" t="s">
        <v>109</v>
      </c>
      <c r="D42" s="31" t="s">
        <v>45</v>
      </c>
      <c r="E42" s="32">
        <v>0.5</v>
      </c>
      <c r="F42" s="34"/>
      <c r="G42" s="82"/>
      <c r="H42" s="61"/>
    </row>
    <row r="43" spans="1:9">
      <c r="A43" s="63" t="s">
        <v>117</v>
      </c>
      <c r="B43" s="64"/>
      <c r="C43" s="64"/>
      <c r="D43" s="64"/>
      <c r="E43" s="64"/>
      <c r="F43" s="65"/>
      <c r="G43" s="15">
        <f>MIN(H43,SUM(G28:G42))</f>
        <v>0</v>
      </c>
      <c r="H43" s="12">
        <v>100</v>
      </c>
      <c r="I43" s="1" t="s">
        <v>27</v>
      </c>
    </row>
    <row r="44" spans="1:9">
      <c r="A44" s="1"/>
      <c r="B44" s="16"/>
      <c r="C44" s="1"/>
      <c r="D44" s="1"/>
      <c r="E44" s="1"/>
      <c r="F44" s="5"/>
      <c r="H44" s="5"/>
    </row>
    <row r="45" spans="1:9">
      <c r="A45" s="1" t="s">
        <v>46</v>
      </c>
      <c r="B45" s="1"/>
      <c r="C45" s="10" t="s">
        <v>47</v>
      </c>
      <c r="D45" s="7"/>
      <c r="E45" s="2"/>
      <c r="F45" s="5"/>
      <c r="H45" s="5"/>
    </row>
    <row r="46" spans="1:9">
      <c r="A46" s="1"/>
      <c r="B46" s="1"/>
      <c r="C46" s="11" t="s">
        <v>92</v>
      </c>
      <c r="D46" s="1"/>
      <c r="E46" s="1"/>
      <c r="F46" s="5"/>
      <c r="H46" s="5"/>
    </row>
    <row r="47" spans="1:9">
      <c r="A47" s="6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4</v>
      </c>
      <c r="G47" s="12" t="s">
        <v>82</v>
      </c>
      <c r="H47" s="12" t="s">
        <v>6</v>
      </c>
    </row>
    <row r="48" spans="1:9">
      <c r="A48" s="66" t="s">
        <v>110</v>
      </c>
      <c r="B48" s="32">
        <v>1</v>
      </c>
      <c r="C48" s="9" t="s">
        <v>111</v>
      </c>
      <c r="D48" s="31" t="s">
        <v>14</v>
      </c>
      <c r="E48" s="32">
        <v>2</v>
      </c>
      <c r="F48" s="34"/>
      <c r="G48" s="82">
        <f>MIN(H48,SUMPRODUCT(E48:E50,F48:F50))</f>
        <v>0</v>
      </c>
      <c r="H48" s="61">
        <v>40</v>
      </c>
    </row>
    <row r="49" spans="1:8">
      <c r="A49" s="67"/>
      <c r="B49" s="32">
        <v>2</v>
      </c>
      <c r="C49" s="9" t="s">
        <v>112</v>
      </c>
      <c r="D49" s="31" t="s">
        <v>14</v>
      </c>
      <c r="E49" s="32">
        <v>1.5</v>
      </c>
      <c r="F49" s="34"/>
      <c r="G49" s="82"/>
      <c r="H49" s="61"/>
    </row>
    <row r="50" spans="1:8">
      <c r="A50" s="74"/>
      <c r="B50" s="32">
        <v>3</v>
      </c>
      <c r="C50" s="9" t="s">
        <v>113</v>
      </c>
      <c r="D50" s="31" t="s">
        <v>14</v>
      </c>
      <c r="E50" s="32">
        <v>1</v>
      </c>
      <c r="F50" s="34"/>
      <c r="G50" s="82"/>
      <c r="H50" s="61"/>
    </row>
    <row r="51" spans="1:8">
      <c r="A51" s="61" t="s">
        <v>48</v>
      </c>
      <c r="B51" s="32">
        <v>4</v>
      </c>
      <c r="C51" s="9" t="s">
        <v>49</v>
      </c>
      <c r="D51" s="31" t="s">
        <v>14</v>
      </c>
      <c r="E51" s="32">
        <v>3</v>
      </c>
      <c r="F51" s="34"/>
      <c r="G51" s="82">
        <f>MIN(H51,SUMPRODUCT(E51:E58,F51:F58))</f>
        <v>0</v>
      </c>
      <c r="H51" s="61">
        <v>60</v>
      </c>
    </row>
    <row r="52" spans="1:8">
      <c r="A52" s="61"/>
      <c r="B52" s="32">
        <v>5</v>
      </c>
      <c r="C52" s="9" t="s">
        <v>50</v>
      </c>
      <c r="D52" s="31" t="s">
        <v>14</v>
      </c>
      <c r="E52" s="32">
        <v>1</v>
      </c>
      <c r="F52" s="34"/>
      <c r="G52" s="82"/>
      <c r="H52" s="61"/>
    </row>
    <row r="53" spans="1:8">
      <c r="A53" s="61"/>
      <c r="B53" s="32">
        <v>6</v>
      </c>
      <c r="C53" s="9" t="s">
        <v>51</v>
      </c>
      <c r="D53" s="31" t="s">
        <v>14</v>
      </c>
      <c r="E53" s="32">
        <v>2</v>
      </c>
      <c r="F53" s="34"/>
      <c r="G53" s="82"/>
      <c r="H53" s="61"/>
    </row>
    <row r="54" spans="1:8">
      <c r="A54" s="61"/>
      <c r="B54" s="32">
        <v>7</v>
      </c>
      <c r="C54" s="9" t="s">
        <v>52</v>
      </c>
      <c r="D54" s="31" t="s">
        <v>14</v>
      </c>
      <c r="E54" s="32">
        <v>3</v>
      </c>
      <c r="F54" s="34"/>
      <c r="G54" s="82"/>
      <c r="H54" s="61"/>
    </row>
    <row r="55" spans="1:8">
      <c r="A55" s="61"/>
      <c r="B55" s="32">
        <v>8</v>
      </c>
      <c r="C55" s="9" t="s">
        <v>53</v>
      </c>
      <c r="D55" s="31" t="s">
        <v>14</v>
      </c>
      <c r="E55" s="32">
        <v>2</v>
      </c>
      <c r="F55" s="34"/>
      <c r="G55" s="82"/>
      <c r="H55" s="61"/>
    </row>
    <row r="56" spans="1:8">
      <c r="A56" s="61"/>
      <c r="B56" s="32">
        <v>9</v>
      </c>
      <c r="C56" s="9" t="s">
        <v>54</v>
      </c>
      <c r="D56" s="31" t="s">
        <v>14</v>
      </c>
      <c r="E56" s="32">
        <v>3</v>
      </c>
      <c r="F56" s="34"/>
      <c r="G56" s="82"/>
      <c r="H56" s="61"/>
    </row>
    <row r="57" spans="1:8">
      <c r="A57" s="61"/>
      <c r="B57" s="32">
        <v>10</v>
      </c>
      <c r="C57" s="9" t="s">
        <v>114</v>
      </c>
      <c r="D57" s="31" t="s">
        <v>14</v>
      </c>
      <c r="E57" s="32">
        <v>2</v>
      </c>
      <c r="F57" s="34"/>
      <c r="G57" s="82"/>
      <c r="H57" s="61"/>
    </row>
    <row r="58" spans="1:8">
      <c r="A58" s="61"/>
      <c r="B58" s="32">
        <v>11</v>
      </c>
      <c r="C58" s="9" t="s">
        <v>115</v>
      </c>
      <c r="D58" s="31" t="s">
        <v>14</v>
      </c>
      <c r="E58" s="32">
        <v>2</v>
      </c>
      <c r="F58" s="34"/>
      <c r="G58" s="82"/>
      <c r="H58" s="61"/>
    </row>
    <row r="59" spans="1:8" ht="43.5">
      <c r="A59" s="66" t="s">
        <v>55</v>
      </c>
      <c r="B59" s="32">
        <v>12</v>
      </c>
      <c r="C59" s="14" t="s">
        <v>116</v>
      </c>
      <c r="D59" s="31" t="s">
        <v>26</v>
      </c>
      <c r="E59" s="32">
        <v>0.5</v>
      </c>
      <c r="F59" s="34"/>
      <c r="G59" s="82">
        <f>MIN(H59,SUMPRODUCT(E59:E65,F59:F65))</f>
        <v>0</v>
      </c>
      <c r="H59" s="61">
        <v>20</v>
      </c>
    </row>
    <row r="60" spans="1:8">
      <c r="A60" s="67"/>
      <c r="B60" s="32">
        <v>13</v>
      </c>
      <c r="C60" s="9" t="s">
        <v>56</v>
      </c>
      <c r="D60" s="31" t="s">
        <v>26</v>
      </c>
      <c r="E60" s="32">
        <v>0.25</v>
      </c>
      <c r="F60" s="34"/>
      <c r="G60" s="82"/>
      <c r="H60" s="61"/>
    </row>
    <row r="61" spans="1:8">
      <c r="A61" s="67"/>
      <c r="B61" s="32">
        <v>14</v>
      </c>
      <c r="C61" s="9" t="s">
        <v>57</v>
      </c>
      <c r="D61" s="31" t="s">
        <v>26</v>
      </c>
      <c r="E61" s="32">
        <v>0.15</v>
      </c>
      <c r="F61" s="34"/>
      <c r="G61" s="82"/>
      <c r="H61" s="61"/>
    </row>
    <row r="62" spans="1:8">
      <c r="A62" s="67"/>
      <c r="B62" s="32">
        <v>15</v>
      </c>
      <c r="C62" s="9" t="s">
        <v>58</v>
      </c>
      <c r="D62" s="31" t="s">
        <v>59</v>
      </c>
      <c r="E62" s="32">
        <v>2</v>
      </c>
      <c r="F62" s="34"/>
      <c r="G62" s="82"/>
      <c r="H62" s="61"/>
    </row>
    <row r="63" spans="1:8">
      <c r="A63" s="67"/>
      <c r="B63" s="32">
        <v>16</v>
      </c>
      <c r="C63" s="9" t="s">
        <v>60</v>
      </c>
      <c r="D63" s="31" t="s">
        <v>59</v>
      </c>
      <c r="E63" s="32">
        <v>2</v>
      </c>
      <c r="F63" s="34"/>
      <c r="G63" s="82"/>
      <c r="H63" s="61"/>
    </row>
    <row r="64" spans="1:8">
      <c r="A64" s="67"/>
      <c r="B64" s="32">
        <v>17</v>
      </c>
      <c r="C64" s="9" t="s">
        <v>61</v>
      </c>
      <c r="D64" s="31" t="s">
        <v>59</v>
      </c>
      <c r="E64" s="32">
        <v>1</v>
      </c>
      <c r="F64" s="34"/>
      <c r="G64" s="82"/>
      <c r="H64" s="61"/>
    </row>
    <row r="65" spans="1:9">
      <c r="A65" s="67"/>
      <c r="B65" s="32">
        <v>18</v>
      </c>
      <c r="C65" s="9" t="s">
        <v>62</v>
      </c>
      <c r="D65" s="31" t="s">
        <v>8</v>
      </c>
      <c r="E65" s="32">
        <v>1</v>
      </c>
      <c r="F65" s="34"/>
      <c r="G65" s="82"/>
      <c r="H65" s="61"/>
    </row>
    <row r="66" spans="1:9">
      <c r="A66" s="63" t="s">
        <v>117</v>
      </c>
      <c r="B66" s="64"/>
      <c r="C66" s="64"/>
      <c r="D66" s="64"/>
      <c r="E66" s="64"/>
      <c r="F66" s="65"/>
      <c r="G66" s="15">
        <f>MIN(H66,SUM(G48:G65))</f>
        <v>0</v>
      </c>
      <c r="H66" s="12">
        <v>100</v>
      </c>
      <c r="I66" s="76" t="s">
        <v>46</v>
      </c>
    </row>
    <row r="68" spans="1:9">
      <c r="B68" s="4"/>
      <c r="C68" s="17" t="s">
        <v>63</v>
      </c>
      <c r="D68" s="18"/>
      <c r="E68" s="19"/>
      <c r="F68" s="76"/>
      <c r="G68" s="15">
        <f>0.7*G23+0.2*G43+0.1*G66</f>
        <v>0</v>
      </c>
      <c r="H68" s="83"/>
    </row>
    <row r="69" spans="1:9">
      <c r="B69" s="21" t="s">
        <v>64</v>
      </c>
      <c r="C69" s="4" t="s">
        <v>65</v>
      </c>
      <c r="D69" s="18"/>
      <c r="E69" s="19"/>
      <c r="F69" s="20"/>
      <c r="H69" s="20"/>
    </row>
    <row r="70" spans="1:9">
      <c r="B70" s="21" t="s">
        <v>66</v>
      </c>
      <c r="C70" s="4" t="s">
        <v>67</v>
      </c>
      <c r="D70" s="18"/>
      <c r="E70" s="19"/>
      <c r="F70" s="20"/>
      <c r="H70" s="20"/>
    </row>
    <row r="71" spans="1:9">
      <c r="B71" s="4"/>
      <c r="C71" s="5" t="s">
        <v>94</v>
      </c>
    </row>
    <row r="72" spans="1:9">
      <c r="B72" s="21" t="s">
        <v>68</v>
      </c>
      <c r="C72" s="4" t="s">
        <v>69</v>
      </c>
    </row>
    <row r="74" spans="1:9">
      <c r="C74" s="17" t="s">
        <v>70</v>
      </c>
    </row>
    <row r="75" spans="1:9">
      <c r="B75" s="21" t="s">
        <v>72</v>
      </c>
      <c r="C75" s="4" t="s">
        <v>73</v>
      </c>
    </row>
    <row r="76" spans="1:9">
      <c r="B76" s="21" t="s">
        <v>74</v>
      </c>
      <c r="C76" s="4" t="s">
        <v>75</v>
      </c>
    </row>
    <row r="77" spans="1:9">
      <c r="B77" s="21" t="s">
        <v>76</v>
      </c>
      <c r="C77" s="4" t="s">
        <v>77</v>
      </c>
    </row>
    <row r="78" spans="1:9">
      <c r="B78" s="21" t="s">
        <v>80</v>
      </c>
      <c r="C78" s="4" t="s">
        <v>71</v>
      </c>
    </row>
    <row r="80" spans="1:9">
      <c r="C80" s="1" t="s">
        <v>78</v>
      </c>
    </row>
  </sheetData>
  <sheetProtection password="90E2" sheet="1" objects="1" scenarios="1"/>
  <mergeCells count="35">
    <mergeCell ref="H59:H65"/>
    <mergeCell ref="A48:A50"/>
    <mergeCell ref="H48:H50"/>
    <mergeCell ref="A51:A58"/>
    <mergeCell ref="H51:H58"/>
    <mergeCell ref="A17:A19"/>
    <mergeCell ref="A20:A22"/>
    <mergeCell ref="H20:H22"/>
    <mergeCell ref="H7:H9"/>
    <mergeCell ref="G10:G14"/>
    <mergeCell ref="H10:H14"/>
    <mergeCell ref="A7:A16"/>
    <mergeCell ref="G20:G22"/>
    <mergeCell ref="G17:G19"/>
    <mergeCell ref="H17:H19"/>
    <mergeCell ref="G7:G9"/>
    <mergeCell ref="A66:F66"/>
    <mergeCell ref="A43:F43"/>
    <mergeCell ref="A23:F23"/>
    <mergeCell ref="G59:G65"/>
    <mergeCell ref="G51:G58"/>
    <mergeCell ref="G48:G50"/>
    <mergeCell ref="A59:A65"/>
    <mergeCell ref="A28:A31"/>
    <mergeCell ref="G41:G42"/>
    <mergeCell ref="G38:G40"/>
    <mergeCell ref="G32:G37"/>
    <mergeCell ref="G28:G31"/>
    <mergeCell ref="A32:A37"/>
    <mergeCell ref="H28:H31"/>
    <mergeCell ref="A38:A40"/>
    <mergeCell ref="H38:H40"/>
    <mergeCell ref="A41:A42"/>
    <mergeCell ref="H41:H42"/>
    <mergeCell ref="H32:H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5" sqref="B5"/>
    </sheetView>
  </sheetViews>
  <sheetFormatPr defaultColWidth="10.83203125" defaultRowHeight="15.5"/>
  <cols>
    <col min="1" max="5" width="20.83203125" style="22" customWidth="1"/>
    <col min="6" max="16384" width="10.83203125" style="22"/>
  </cols>
  <sheetData>
    <row r="2" spans="1:5" ht="50.15" customHeight="1">
      <c r="A2" s="8" t="s">
        <v>84</v>
      </c>
      <c r="B2" s="24" t="s">
        <v>85</v>
      </c>
      <c r="C2" s="24" t="s">
        <v>88</v>
      </c>
      <c r="D2" s="24" t="s">
        <v>89</v>
      </c>
      <c r="E2" s="8" t="s">
        <v>90</v>
      </c>
    </row>
    <row r="3" spans="1:5">
      <c r="A3" s="8" t="s">
        <v>86</v>
      </c>
      <c r="B3" s="25">
        <v>0.7</v>
      </c>
      <c r="C3" s="25">
        <v>0.2</v>
      </c>
      <c r="D3" s="25">
        <v>0.1</v>
      </c>
      <c r="E3" s="27">
        <f>SUM(B3:D3)</f>
        <v>0.99999999999999989</v>
      </c>
    </row>
    <row r="4" spans="1:5" ht="50.15" customHeight="1">
      <c r="A4" s="8" t="s">
        <v>87</v>
      </c>
      <c r="B4" s="26">
        <f>Formulário!G23</f>
        <v>0</v>
      </c>
      <c r="C4" s="26">
        <f>Formulário!G43</f>
        <v>0</v>
      </c>
      <c r="D4" s="26">
        <f>Formulário!G66</f>
        <v>0</v>
      </c>
      <c r="E4" s="23">
        <f>SUMPRODUCT(B3:D3,B4:D4)</f>
        <v>0</v>
      </c>
    </row>
    <row r="13" spans="1:5">
      <c r="B13" s="5"/>
    </row>
  </sheetData>
  <sheetProtection password="90E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Identificação</vt:lpstr>
      <vt:lpstr>Formulário</vt:lpstr>
      <vt:lpstr>Pontuação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2025-05-29T13:58:57Z</dcterms:modified>
</cp:coreProperties>
</file>