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4\ESEC\PRPD-15-2024_Prof Adjunto_CienciasDeportMotricidade\7.Ata n.º 1 + form\"/>
    </mc:Choice>
  </mc:AlternateContent>
  <bookViews>
    <workbookView xWindow="0" yWindow="0" windowWidth="28800" windowHeight="12160" tabRatio="756" firstSheet="1" activeTab="4"/>
  </bookViews>
  <sheets>
    <sheet name="NOTA para o Júri" sheetId="8" r:id="rId1"/>
    <sheet name="Identificação do Candidato" sheetId="1" r:id="rId2"/>
    <sheet name="Regras de Preenchimento" sheetId="7" r:id="rId3"/>
    <sheet name="Componente Formação, Graus e Ti" sheetId="6" r:id="rId4"/>
    <sheet name="Componente Técnico-Científica" sheetId="2" r:id="rId5"/>
    <sheet name="Componente Pedagógica" sheetId="3" r:id="rId6"/>
    <sheet name="Componente Profissional e Organ" sheetId="4" r:id="rId7"/>
    <sheet name="Pontuação Total" sheetId="5" r:id="rId8"/>
  </sheets>
  <definedNames>
    <definedName name="_xlnm.Print_Area" localSheetId="3">'Componente Formação, Graus e Ti'!$A$1:$P$29</definedName>
    <definedName name="_xlnm.Print_Area" localSheetId="5">'Componente Pedagógica'!$A$1:$P$47</definedName>
    <definedName name="_xlnm.Print_Area" localSheetId="6">'Componente Profissional e Organ'!$A$1:$P$26</definedName>
    <definedName name="_xlnm.Print_Area" localSheetId="4">'Componente Técnico-Científica'!$A$1:$P$108</definedName>
    <definedName name="_xlnm.Print_Area" localSheetId="1">'Identificação do Candidato'!$B$1:$J$9</definedName>
    <definedName name="_xlnm.Print_Area" localSheetId="0">'NOTA para o Júri'!$B$1:$J$16</definedName>
    <definedName name="_xlnm.Print_Area" localSheetId="7">'Pontuação Total'!$A$1:$L$27</definedName>
    <definedName name="_xlnm.Print_Area" localSheetId="2">'Regras de Preenchimento'!$B$1:$O$20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4" l="1"/>
  <c r="O22" i="4"/>
  <c r="J78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83" i="2"/>
  <c r="N84" i="2"/>
  <c r="N85" i="2"/>
  <c r="N86" i="2"/>
  <c r="N87" i="2"/>
  <c r="N88" i="2"/>
  <c r="N89" i="2"/>
  <c r="N90" i="2"/>
  <c r="N91" i="2"/>
  <c r="J93" i="2"/>
  <c r="N93" i="2"/>
  <c r="J83" i="2"/>
  <c r="J84" i="2"/>
  <c r="J85" i="2"/>
  <c r="J86" i="2"/>
  <c r="J87" i="2"/>
  <c r="J88" i="2"/>
  <c r="J89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62" i="2"/>
  <c r="J63" i="2"/>
  <c r="J64" i="2"/>
  <c r="J90" i="2"/>
  <c r="J91" i="2"/>
  <c r="J92" i="2"/>
  <c r="J94" i="2"/>
  <c r="J95" i="2"/>
  <c r="J96" i="2"/>
  <c r="J97" i="2"/>
  <c r="J98" i="2"/>
  <c r="J99" i="2"/>
  <c r="J100" i="2"/>
  <c r="J101" i="2"/>
  <c r="J102" i="2"/>
  <c r="J103" i="2"/>
  <c r="J104" i="2"/>
  <c r="J105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5" i="2"/>
  <c r="J56" i="2"/>
  <c r="J57" i="2"/>
  <c r="J58" i="2"/>
  <c r="J59" i="2"/>
  <c r="J60" i="2"/>
  <c r="J61" i="2"/>
  <c r="J79" i="2"/>
  <c r="J80" i="2"/>
  <c r="N36" i="3" l="1"/>
  <c r="N37" i="3"/>
  <c r="N38" i="3"/>
  <c r="N39" i="3"/>
  <c r="N40" i="3"/>
  <c r="N41" i="3"/>
  <c r="N42" i="3"/>
  <c r="N43" i="3"/>
  <c r="N44" i="3"/>
  <c r="N35" i="3"/>
  <c r="N30" i="3"/>
  <c r="N31" i="3"/>
  <c r="N32" i="3"/>
  <c r="N29" i="3"/>
  <c r="N22" i="3"/>
  <c r="N23" i="3"/>
  <c r="N24" i="3"/>
  <c r="N25" i="3"/>
  <c r="N26" i="3"/>
  <c r="N27" i="3"/>
  <c r="N21" i="3"/>
  <c r="N15" i="3"/>
  <c r="N16" i="3"/>
  <c r="N17" i="3"/>
  <c r="N18" i="3"/>
  <c r="N19" i="3"/>
  <c r="N14" i="3"/>
  <c r="N24" i="6"/>
  <c r="N25" i="6"/>
  <c r="N26" i="6"/>
  <c r="N23" i="6"/>
  <c r="N20" i="6"/>
  <c r="N19" i="6"/>
  <c r="N22" i="6" s="1"/>
  <c r="N17" i="6"/>
  <c r="N15" i="6"/>
  <c r="N18" i="6" s="1"/>
  <c r="O15" i="6" s="1"/>
  <c r="N55" i="2"/>
  <c r="N92" i="2"/>
  <c r="N94" i="2"/>
  <c r="N95" i="2"/>
  <c r="N96" i="2"/>
  <c r="N97" i="2"/>
  <c r="N98" i="2"/>
  <c r="N99" i="2"/>
  <c r="N100" i="2"/>
  <c r="N101" i="2"/>
  <c r="N102" i="2"/>
  <c r="N103" i="2"/>
  <c r="N104" i="2"/>
  <c r="N105" i="2"/>
  <c r="N82" i="2"/>
  <c r="J82" i="2"/>
  <c r="J14" i="2"/>
  <c r="J54" i="2" s="1"/>
  <c r="N14" i="2"/>
  <c r="N45" i="3" l="1"/>
  <c r="N34" i="3"/>
  <c r="E7" i="5" l="1"/>
  <c r="C4" i="5"/>
  <c r="C5" i="5"/>
  <c r="C3" i="4"/>
  <c r="C4" i="4"/>
  <c r="C4" i="3"/>
  <c r="C5" i="3"/>
  <c r="C5" i="2"/>
  <c r="C4" i="2"/>
  <c r="C5" i="6"/>
  <c r="C4" i="6"/>
  <c r="N22" i="4"/>
  <c r="N23" i="4"/>
  <c r="N18" i="4"/>
  <c r="N19" i="4"/>
  <c r="N20" i="4"/>
  <c r="N17" i="4"/>
  <c r="N14" i="4"/>
  <c r="N15" i="4"/>
  <c r="N13" i="4"/>
  <c r="J16" i="5"/>
  <c r="J15" i="5"/>
  <c r="J14" i="5"/>
  <c r="J13" i="5"/>
  <c r="J17" i="4"/>
  <c r="J18" i="4"/>
  <c r="J19" i="4"/>
  <c r="N54" i="2"/>
  <c r="O14" i="2" s="1"/>
  <c r="O19" i="6"/>
  <c r="N24" i="4" l="1"/>
  <c r="N21" i="4"/>
  <c r="O17" i="4" s="1"/>
  <c r="N16" i="4"/>
  <c r="O13" i="4" s="1"/>
  <c r="O35" i="3"/>
  <c r="O29" i="3"/>
  <c r="N28" i="3"/>
  <c r="O21" i="3" s="1"/>
  <c r="N20" i="3"/>
  <c r="O14" i="3" s="1"/>
  <c r="N106" i="2"/>
  <c r="O82" i="2" s="1"/>
  <c r="N81" i="2"/>
  <c r="O55" i="2" s="1"/>
  <c r="N27" i="6"/>
  <c r="O23" i="6" s="1"/>
  <c r="O47" i="3" l="1"/>
  <c r="N47" i="3"/>
  <c r="O29" i="6"/>
  <c r="O108" i="2"/>
  <c r="N108" i="2"/>
  <c r="N29" i="6"/>
  <c r="O26" i="4"/>
  <c r="N26" i="4"/>
  <c r="B47" i="3"/>
  <c r="B29" i="6"/>
  <c r="J20" i="6"/>
  <c r="B108" i="2"/>
  <c r="J39" i="3"/>
  <c r="J20" i="4"/>
  <c r="J35" i="3"/>
  <c r="J36" i="3"/>
  <c r="F14" i="5"/>
  <c r="F13" i="5"/>
  <c r="J24" i="6"/>
  <c r="J25" i="6"/>
  <c r="J26" i="6"/>
  <c r="J23" i="6"/>
  <c r="J19" i="6"/>
  <c r="J17" i="6"/>
  <c r="J15" i="6"/>
  <c r="E8" i="6"/>
  <c r="J18" i="6" l="1"/>
  <c r="K15" i="6" s="1"/>
  <c r="I16" i="5"/>
  <c r="K16" i="5" s="1"/>
  <c r="H16" i="5"/>
  <c r="H13" i="5"/>
  <c r="I13" i="5"/>
  <c r="K13" i="5" s="1"/>
  <c r="H15" i="5"/>
  <c r="I15" i="5"/>
  <c r="K15" i="5" s="1"/>
  <c r="H14" i="5"/>
  <c r="I14" i="5"/>
  <c r="K14" i="5" s="1"/>
  <c r="J22" i="6"/>
  <c r="K19" i="6" s="1"/>
  <c r="J27" i="6"/>
  <c r="K23" i="6" s="1"/>
  <c r="J32" i="3"/>
  <c r="J31" i="3"/>
  <c r="J30" i="3"/>
  <c r="J29" i="3"/>
  <c r="F26" i="5" l="1"/>
  <c r="F25" i="5"/>
  <c r="F24" i="5"/>
  <c r="F23" i="5"/>
  <c r="J34" i="3"/>
  <c r="K29" i="3" s="1"/>
  <c r="K18" i="5"/>
  <c r="K29" i="6"/>
  <c r="J29" i="6"/>
  <c r="J41" i="3"/>
  <c r="J22" i="4"/>
  <c r="J14" i="3"/>
  <c r="E7" i="2"/>
  <c r="E7" i="3"/>
  <c r="E6" i="4"/>
  <c r="F16" i="5"/>
  <c r="F15" i="5"/>
  <c r="D13" i="5" l="1"/>
  <c r="E13" i="5"/>
  <c r="G13" i="5" s="1"/>
  <c r="F17" i="5"/>
  <c r="J23" i="4"/>
  <c r="J24" i="4" s="1"/>
  <c r="J21" i="4"/>
  <c r="K17" i="4" s="1"/>
  <c r="J14" i="4"/>
  <c r="J15" i="4"/>
  <c r="J13" i="4"/>
  <c r="J38" i="3"/>
  <c r="J40" i="3"/>
  <c r="J42" i="3"/>
  <c r="J43" i="3"/>
  <c r="J44" i="3"/>
  <c r="J37" i="3"/>
  <c r="J22" i="3"/>
  <c r="J23" i="3"/>
  <c r="J24" i="3"/>
  <c r="J25" i="3"/>
  <c r="J26" i="3"/>
  <c r="J27" i="3"/>
  <c r="J15" i="3"/>
  <c r="J16" i="3"/>
  <c r="J17" i="3"/>
  <c r="J18" i="3"/>
  <c r="J19" i="3"/>
  <c r="J21" i="3"/>
  <c r="J45" i="3" l="1"/>
  <c r="K35" i="3" s="1"/>
  <c r="J20" i="3"/>
  <c r="J16" i="4"/>
  <c r="K13" i="4" s="1"/>
  <c r="J28" i="3"/>
  <c r="K21" i="3" s="1"/>
  <c r="J81" i="2"/>
  <c r="K55" i="2" s="1"/>
  <c r="K14" i="2"/>
  <c r="J106" i="2"/>
  <c r="K82" i="2" s="1"/>
  <c r="J47" i="3" l="1"/>
  <c r="J108" i="2"/>
  <c r="K108" i="2"/>
  <c r="K14" i="3"/>
  <c r="K47" i="3" s="1"/>
  <c r="D15" i="5" l="1"/>
  <c r="E14" i="5"/>
  <c r="G14" i="5" s="1"/>
  <c r="D14" i="5"/>
  <c r="E15" i="5"/>
  <c r="G15" i="5" l="1"/>
  <c r="J26" i="4"/>
  <c r="D16" i="5" l="1"/>
  <c r="K26" i="4"/>
  <c r="E16" i="5" s="1"/>
  <c r="G16" i="5" s="1"/>
  <c r="G18" i="5" s="1"/>
</calcChain>
</file>

<file path=xl/sharedStrings.xml><?xml version="1.0" encoding="utf-8"?>
<sst xmlns="http://schemas.openxmlformats.org/spreadsheetml/2006/main" count="668" uniqueCount="460">
  <si>
    <t>CONCURSO EXTERNO PARA PROFESSOR ADJUNTO</t>
  </si>
  <si>
    <t>Nome completo do/a candidato/a:</t>
  </si>
  <si>
    <r>
      <rPr>
        <b/>
        <sz val="11"/>
        <color theme="1"/>
        <rFont val="Calibri"/>
        <family val="2"/>
        <scheme val="minor"/>
      </rPr>
      <t>2-</t>
    </r>
    <r>
      <rPr>
        <sz val="11"/>
        <color theme="1"/>
        <rFont val="Calibri"/>
        <family val="2"/>
        <scheme val="minor"/>
      </rPr>
      <t xml:space="preserve">	A Grelha define um perfil de professor adjunto a partir da sua organização em </t>
    </r>
    <r>
      <rPr>
        <b/>
        <sz val="11"/>
        <color theme="1"/>
        <rFont val="Calibri"/>
        <family val="2"/>
        <scheme val="minor"/>
      </rPr>
      <t>4 níveis</t>
    </r>
    <r>
      <rPr>
        <sz val="11"/>
        <color theme="1"/>
        <rFont val="Calibri"/>
        <family val="2"/>
        <scheme val="minor"/>
      </rPr>
      <t xml:space="preserve"> – que vão de dimensões mais gerais e abstratas até elementos curriculares concretos a valorizar na avaliação dos candidatos –, com a seguinte estrutura:
A-             “</t>
    </r>
    <r>
      <rPr>
        <b/>
        <sz val="11"/>
        <color theme="1"/>
        <rFont val="Calibri"/>
        <family val="2"/>
        <scheme val="minor"/>
      </rPr>
      <t>Componentes</t>
    </r>
    <r>
      <rPr>
        <sz val="11"/>
        <color theme="1"/>
        <rFont val="Calibri"/>
        <family val="2"/>
        <scheme val="minor"/>
      </rPr>
      <t>”, subdivididas em vários
A.1-          “</t>
    </r>
    <r>
      <rPr>
        <b/>
        <sz val="11"/>
        <color theme="1"/>
        <rFont val="Calibri"/>
        <family val="2"/>
        <scheme val="minor"/>
      </rPr>
      <t>Parâmetros</t>
    </r>
    <r>
      <rPr>
        <sz val="11"/>
        <color theme="1"/>
        <rFont val="Calibri"/>
        <family val="2"/>
        <scheme val="minor"/>
      </rPr>
      <t>”, que, por sua vez, integram várias 
A.1.1-	“</t>
    </r>
    <r>
      <rPr>
        <b/>
        <sz val="11"/>
        <color theme="1"/>
        <rFont val="Calibri"/>
        <family val="2"/>
        <scheme val="minor"/>
      </rPr>
      <t>Dimensões</t>
    </r>
    <r>
      <rPr>
        <sz val="11"/>
        <color theme="1"/>
        <rFont val="Calibri"/>
        <family val="2"/>
        <scheme val="minor"/>
      </rPr>
      <t>” que se organizam em torno de vários
A.1.1.1.	“</t>
    </r>
    <r>
      <rPr>
        <b/>
        <sz val="11"/>
        <color theme="1"/>
        <rFont val="Calibri"/>
        <family val="2"/>
        <scheme val="minor"/>
      </rPr>
      <t>Itens/elementos a valorizar</t>
    </r>
    <r>
      <rPr>
        <sz val="11"/>
        <color theme="1"/>
        <rFont val="Calibri"/>
        <family val="2"/>
        <scheme val="minor"/>
      </rPr>
      <t>”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</si>
  <si>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Os candidatos assumem a responsabilidade pela correspondência entre os elementos curriculares do seu currículo e os itens da grelha. O júri não reposiciona elementos curriculares em itens diferentes daqueles que o candidato identificou.</t>
    </r>
  </si>
  <si>
    <t>Nome do Candidato:</t>
  </si>
  <si>
    <r>
      <t>COMPONENTE FORMAÇÃO, GRAUS E TÍTULOS ACADÉMICOS (</t>
    </r>
    <r>
      <rPr>
        <sz val="12"/>
        <rFont val="Calibri"/>
        <family val="2"/>
        <scheme val="minor"/>
      </rPr>
      <t xml:space="preserve">Ponderação na Pontuação Final - entre </t>
    </r>
    <r>
      <rPr>
        <sz val="12"/>
        <color rgb="FFFF0000"/>
        <rFont val="Calibri"/>
        <family val="2"/>
        <scheme val="minor"/>
      </rPr>
      <t>15% e 25%,</t>
    </r>
    <r>
      <rPr>
        <sz val="12"/>
        <rFont val="Calibri"/>
        <family val="2"/>
        <scheme val="minor"/>
      </rPr>
      <t xml:space="preserve"> a decidir pelo CTC por proposta do GCD  que propõe a abertura do concurso</t>
    </r>
    <r>
      <rPr>
        <b/>
        <sz val="12"/>
        <rFont val="Calibri"/>
        <family val="2"/>
        <scheme val="minor"/>
      </rPr>
      <t>) =</t>
    </r>
  </si>
  <si>
    <t>Parâmetros</t>
  </si>
  <si>
    <t>Dimensão</t>
  </si>
  <si>
    <t>Item</t>
  </si>
  <si>
    <t>Elementos a valorizar</t>
  </si>
  <si>
    <t>Unidade</t>
    <phoneticPr fontId="0" type="noConversion"/>
  </si>
  <si>
    <t>Pontos</t>
  </si>
  <si>
    <t>Auto-Pontuação do candidato</t>
    <phoneticPr fontId="0" type="noConversion"/>
  </si>
  <si>
    <t>Validação do júri</t>
  </si>
  <si>
    <t xml:space="preserve">Nº (ou fracção) de elementos a pontuar </t>
  </si>
  <si>
    <t>Pontuação Total</t>
    <phoneticPr fontId="0" type="noConversion"/>
  </si>
  <si>
    <t>Pontuação a considerar</t>
    <phoneticPr fontId="0" type="noConversion"/>
  </si>
  <si>
    <t>Identificação do(s) Anexo(s) comprovativo(s)</t>
  </si>
  <si>
    <t>Justificação para os casos em que o júri não valida a informação fornecida pelo candidato</t>
  </si>
  <si>
    <t>I</t>
    <phoneticPr fontId="0" type="noConversion"/>
  </si>
  <si>
    <t>II</t>
    <phoneticPr fontId="0" type="noConversion"/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</si>
  <si>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</si>
  <si>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</si>
  <si>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</si>
  <si>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</si>
  <si>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</si>
  <si>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</si>
  <si>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</si>
  <si>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</si>
  <si>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</si>
  <si>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</si>
  <si>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</si>
  <si>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</si>
  <si>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r>
      <t xml:space="preserve">Graus  Académicos </t>
    </r>
    <r>
      <rPr>
        <sz val="10"/>
        <rFont val="Calibri"/>
        <family val="2"/>
        <scheme val="minor"/>
      </rPr>
      <t>(excepto doutoramento que é condição de acesso)</t>
    </r>
  </si>
  <si>
    <t>Formação Inicial e Pós-Graduada</t>
  </si>
  <si>
    <t>H1</t>
  </si>
  <si>
    <t>Licenciatura na área científica do concurso (conforme Edital)</t>
  </si>
  <si>
    <t>curso</t>
  </si>
  <si>
    <t>H2</t>
  </si>
  <si>
    <t>Mestrado na área  científica do concurso (conforme Edital)</t>
  </si>
  <si>
    <t>Títulos Académicos</t>
  </si>
  <si>
    <t>Titulos Pós Doutoramento</t>
  </si>
  <si>
    <t>H3</t>
  </si>
  <si>
    <t>Agregação na área do Concurso</t>
  </si>
  <si>
    <t>titulo</t>
  </si>
  <si>
    <r>
      <t xml:space="preserve">Titulo de Especialista </t>
    </r>
    <r>
      <rPr>
        <sz val="10"/>
        <color theme="1"/>
        <rFont val="Calibri"/>
        <family val="2"/>
        <scheme val="minor"/>
      </rPr>
      <t>(só se o candidato for doutorado na área do concurso)</t>
    </r>
  </si>
  <si>
    <t>H4</t>
  </si>
  <si>
    <t>Especialista na área do concurso</t>
  </si>
  <si>
    <t>Outro Tipo de Formação na área do concurso</t>
  </si>
  <si>
    <t>Pós-Graduações</t>
  </si>
  <si>
    <t>H5</t>
  </si>
  <si>
    <t>Pós-Graduações na área do concurso</t>
  </si>
  <si>
    <t>H6</t>
  </si>
  <si>
    <t>Pós Doutoramentos na área do concurso</t>
  </si>
  <si>
    <t>Outros cursos de Formação Contínua</t>
  </si>
  <si>
    <t>H7</t>
  </si>
  <si>
    <t>cursos de formação contínua, na área do concurso ou em pedagogia, de duração ≥ 25h</t>
  </si>
  <si>
    <t>H8</t>
  </si>
  <si>
    <t>cursos de formação contínua, na área do concurso ou em pedagogia, de duração  &lt;  25 horas</t>
  </si>
  <si>
    <t>TOTAL DA COMPONENTE TÉCNICO-CIENTÍFICA</t>
  </si>
  <si>
    <r>
      <t>COMPONENTE TÉCNICO-CIENTÍFICA (</t>
    </r>
    <r>
      <rPr>
        <sz val="12"/>
        <rFont val="Calibri"/>
        <family val="2"/>
        <scheme val="minor"/>
      </rPr>
      <t xml:space="preserve">Ponderação na Pontuação Final - </t>
    </r>
    <r>
      <rPr>
        <b/>
        <sz val="12"/>
        <color rgb="FFFF0000"/>
        <rFont val="Calibri"/>
        <family val="2"/>
        <scheme val="minor"/>
      </rPr>
      <t xml:space="preserve">entre 30% e 50% </t>
    </r>
    <r>
      <rPr>
        <sz val="12"/>
        <rFont val="Calibri"/>
        <family val="2"/>
        <scheme val="minor"/>
      </rPr>
      <t>-, a decidir pelo CTC por proposta do GCD que propõe a abertura do concurso</t>
    </r>
    <r>
      <rPr>
        <b/>
        <sz val="12"/>
        <rFont val="Calibri"/>
        <family val="2"/>
        <scheme val="minor"/>
      </rPr>
      <t>) =</t>
    </r>
  </si>
  <si>
    <r>
      <t xml:space="preserve">Parâmetros </t>
    </r>
    <r>
      <rPr>
        <sz val="9"/>
        <rFont val="Calibri"/>
        <family val="2"/>
        <scheme val="minor"/>
      </rPr>
      <t>(Nota: a pontuação Máxima dos 3 parâmetros tem de ser igual a 100 pontos)</t>
    </r>
  </si>
  <si>
    <t>Publicações</t>
  </si>
  <si>
    <t>C1</t>
  </si>
  <si>
    <t>livro, CD, DVD</t>
  </si>
  <si>
    <t>C2</t>
  </si>
  <si>
    <t>livro ou Obra</t>
  </si>
  <si>
    <t>C3</t>
  </si>
  <si>
    <t>capitulo</t>
  </si>
  <si>
    <t>C4</t>
  </si>
  <si>
    <t>C5</t>
  </si>
  <si>
    <t>artigo</t>
  </si>
  <si>
    <t>C6</t>
  </si>
  <si>
    <t>resumo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</si>
  <si>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</si>
  <si>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</si>
  <si>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</si>
  <si>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</si>
  <si>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</si>
  <si>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</si>
  <si>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</si>
  <si>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</si>
  <si>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</si>
  <si>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</si>
  <si>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</si>
  <si>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Comunicações</t>
  </si>
  <si>
    <t>C18</t>
  </si>
  <si>
    <t>C19</t>
  </si>
  <si>
    <t>apresentação</t>
  </si>
  <si>
    <t>C20</t>
  </si>
  <si>
    <t>poster</t>
  </si>
  <si>
    <t>C21</t>
  </si>
  <si>
    <t>C22</t>
  </si>
  <si>
    <t>C23</t>
  </si>
  <si>
    <t>C24</t>
  </si>
  <si>
    <t>C25</t>
  </si>
  <si>
    <t>C26</t>
  </si>
  <si>
    <t>C27</t>
  </si>
  <si>
    <t>projeto</t>
  </si>
  <si>
    <t>C28</t>
  </si>
  <si>
    <t>C29</t>
  </si>
  <si>
    <t>C30</t>
  </si>
  <si>
    <t>C31</t>
  </si>
  <si>
    <t>C32</t>
  </si>
  <si>
    <t>C33</t>
  </si>
  <si>
    <t>patente</t>
  </si>
  <si>
    <t>C34</t>
  </si>
  <si>
    <t>C35</t>
  </si>
  <si>
    <t>C36</t>
  </si>
  <si>
    <t>spinoff</t>
  </si>
  <si>
    <t>C37</t>
  </si>
  <si>
    <t>registo</t>
  </si>
  <si>
    <t>Sub-Total</t>
    <phoneticPr fontId="0" type="noConversion"/>
  </si>
  <si>
    <t>Projetos e Coordenação Científica na área do ocncurso ou área afim</t>
  </si>
  <si>
    <t>Coordenação Científica</t>
  </si>
  <si>
    <t>C38</t>
  </si>
  <si>
    <t>grupo/unidade</t>
  </si>
  <si>
    <t>C39</t>
  </si>
  <si>
    <t>C40</t>
  </si>
  <si>
    <t>C41</t>
  </si>
  <si>
    <t>plano/projeto/estudo</t>
  </si>
  <si>
    <t>C42</t>
  </si>
  <si>
    <t>C43</t>
  </si>
  <si>
    <t>C44</t>
  </si>
  <si>
    <t>C45</t>
  </si>
  <si>
    <t>C46</t>
  </si>
  <si>
    <t>C47</t>
  </si>
  <si>
    <t>C48</t>
  </si>
  <si>
    <t>C49</t>
  </si>
  <si>
    <t>ação</t>
  </si>
  <si>
    <t>Integração em Centros/Unidades de Investigação</t>
  </si>
  <si>
    <t>C50</t>
  </si>
  <si>
    <t>centro</t>
  </si>
  <si>
    <t>C51</t>
  </si>
  <si>
    <t>Reconhecimento</t>
  </si>
  <si>
    <t>Prémios por trabalhos ou ações na área do concurso</t>
  </si>
  <si>
    <t>C52</t>
  </si>
  <si>
    <t>C53</t>
  </si>
  <si>
    <t>prémio</t>
  </si>
  <si>
    <t>C54</t>
  </si>
  <si>
    <t>C55</t>
  </si>
  <si>
    <t>C56</t>
  </si>
  <si>
    <t>C57</t>
  </si>
  <si>
    <t>Citações de trabalhos na área do concurso</t>
  </si>
  <si>
    <t>C58</t>
  </si>
  <si>
    <t>Indice h (Google Académico)</t>
  </si>
  <si>
    <t>h-index</t>
  </si>
  <si>
    <t>C59</t>
  </si>
  <si>
    <t>Citação de artigo comprovada na SCOPUS (exceto auto-citações)</t>
  </si>
  <si>
    <t>citação</t>
  </si>
  <si>
    <t>C60</t>
  </si>
  <si>
    <t>Orientação de teses na área do concurso</t>
  </si>
  <si>
    <t>C61</t>
  </si>
  <si>
    <t>tese</t>
  </si>
  <si>
    <t>C62</t>
  </si>
  <si>
    <t xml:space="preserve">Participação em Júris de provas para atribuição de grau ou titulo ou em júris para atribuição de prémios </t>
  </si>
  <si>
    <t>C63</t>
  </si>
  <si>
    <t>C64</t>
  </si>
  <si>
    <t>júri</t>
  </si>
  <si>
    <t>C65</t>
  </si>
  <si>
    <t>C66</t>
  </si>
  <si>
    <t>C67</t>
  </si>
  <si>
    <t>C68</t>
  </si>
  <si>
    <t>Partricipação em comissões científicas de revistas</t>
  </si>
  <si>
    <t>C69</t>
  </si>
  <si>
    <t>Membro da Advisory Board/ Scientific Board de revista científica indexada</t>
  </si>
  <si>
    <t>revista</t>
  </si>
  <si>
    <t>C70</t>
  </si>
  <si>
    <t>Membro da Advisory Board/ Scientific Board de revista científica não indexada</t>
  </si>
  <si>
    <t>Participação em tarefas de revisão de artigos ou textos científicos/técnicos/artisticos publicados</t>
  </si>
  <si>
    <t>C71</t>
  </si>
  <si>
    <t>Revisão de artigos em revistas indexadas ISI, SCOPUS</t>
  </si>
  <si>
    <t>C72</t>
  </si>
  <si>
    <t>Revisão de artigos em revistas com referee (indexadas a outros sistemas de indexação)</t>
  </si>
  <si>
    <t>C73</t>
  </si>
  <si>
    <t>C74</t>
  </si>
  <si>
    <t xml:space="preserve">Revisão de livros </t>
  </si>
  <si>
    <t>livro</t>
  </si>
  <si>
    <t>C75</t>
  </si>
  <si>
    <t xml:space="preserve">Revisão de capítulos em livros </t>
  </si>
  <si>
    <t>C76</t>
  </si>
  <si>
    <t xml:space="preserve">Revisão de trabalhos em evento técnico-científico </t>
  </si>
  <si>
    <t>trabalho</t>
  </si>
  <si>
    <t>C80</t>
  </si>
  <si>
    <t>evento</t>
  </si>
  <si>
    <t>C81</t>
  </si>
  <si>
    <t>sessão</t>
  </si>
  <si>
    <r>
      <t>COMPONENTE PEDAGÓGICA (</t>
    </r>
    <r>
      <rPr>
        <sz val="10"/>
        <rFont val="Calibri"/>
        <family val="2"/>
      </rPr>
      <t xml:space="preserve">Ponderação na Pontuação Final - entre </t>
    </r>
    <r>
      <rPr>
        <b/>
        <sz val="10"/>
        <color rgb="FFFF0000"/>
        <rFont val="Calibri"/>
        <family val="2"/>
      </rPr>
      <t>15% e 35%</t>
    </r>
    <r>
      <rPr>
        <sz val="10"/>
        <rFont val="Calibri"/>
        <family val="2"/>
      </rPr>
      <t xml:space="preserve"> -, a decidir pelo CTC por proposta do GCD que propõe a abertura do concurso</t>
    </r>
    <r>
      <rPr>
        <b/>
        <sz val="10"/>
        <rFont val="Calibri"/>
        <family val="2"/>
      </rPr>
      <t>) =</t>
    </r>
  </si>
  <si>
    <t>Atividade Letiva no ensino superior</t>
  </si>
  <si>
    <t>Experiência docente no Ensino Superior na área do concurso</t>
  </si>
  <si>
    <t>P1</t>
  </si>
  <si>
    <t>Na área científica/disciplinar do concurso</t>
  </si>
  <si>
    <t>ECTS/ano</t>
  </si>
  <si>
    <t>P2</t>
  </si>
  <si>
    <t>Autoria de Programas de Unidades Curriculares, na área do concurso, de cursos do Ensino Superior</t>
  </si>
  <si>
    <t>P3</t>
  </si>
  <si>
    <t>UC</t>
  </si>
  <si>
    <t>P4</t>
  </si>
  <si>
    <t xml:space="preserve">UC </t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</si>
  <si>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30 e 40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</si>
  <si>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r>
      <t>Lecionação em cursos</t>
    </r>
    <r>
      <rPr>
        <b/>
        <sz val="10"/>
        <rFont val="Calibri (corpo)"/>
      </rPr>
      <t>/ações/oficinas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rFont val="Calibri (corpo)"/>
      </rPr>
      <t xml:space="preserve">de formação </t>
    </r>
    <r>
      <rPr>
        <b/>
        <sz val="10"/>
        <rFont val="Calibri"/>
        <family val="2"/>
        <scheme val="minor"/>
      </rPr>
      <t>não conferentes de grau, na área do concurso, promovidos por instituições do ensino superior</t>
    </r>
  </si>
  <si>
    <t>P5</t>
  </si>
  <si>
    <t>≥ 25</t>
  </si>
  <si>
    <t>P6</t>
  </si>
  <si>
    <t>&lt; 25</t>
  </si>
  <si>
    <t>Orientação e Arguição de estágios/trabalhos de investigação/projetos</t>
  </si>
  <si>
    <t>Orientações (não pontuado em P1 e P2)</t>
  </si>
  <si>
    <t>P7</t>
  </si>
  <si>
    <t>Orientação de estágio de curso de CTESP</t>
  </si>
  <si>
    <t xml:space="preserve">Aluno </t>
  </si>
  <si>
    <t>P8</t>
  </si>
  <si>
    <t>Orientação de estágio/trabalho de investigação/projeto de  Licenciatura</t>
  </si>
  <si>
    <t>Aluno</t>
  </si>
  <si>
    <t>P9</t>
  </si>
  <si>
    <t>Coorientação de estágio/trabalho de investigação/projeto de  Licenciatura</t>
  </si>
  <si>
    <t>P10</t>
  </si>
  <si>
    <t>P11</t>
  </si>
  <si>
    <t>Arguições (não pontuado em P1 e P2)</t>
  </si>
  <si>
    <t>P12</t>
  </si>
  <si>
    <t>Júri</t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</si>
  <si>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15 e 25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</si>
  <si>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t>P13</t>
  </si>
  <si>
    <t>P14</t>
  </si>
  <si>
    <t>Experiência como docente do ensino básico, secundário, profissional, artístico e/ou como formador na área do concurso</t>
  </si>
  <si>
    <t>Experiência Letiva fora do ensino superior</t>
  </si>
  <si>
    <t>P15</t>
  </si>
  <si>
    <t>Meses</t>
  </si>
  <si>
    <t>P16</t>
  </si>
  <si>
    <t>P17</t>
  </si>
  <si>
    <t>Curso</t>
  </si>
  <si>
    <t>P18</t>
  </si>
  <si>
    <t>P19</t>
  </si>
  <si>
    <t>P20</t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</si>
  <si>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25 e 35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</si>
  <si>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t>P21</t>
  </si>
  <si>
    <t>P22</t>
  </si>
  <si>
    <t>P23</t>
  </si>
  <si>
    <t>P24</t>
  </si>
  <si>
    <t>Outras atividades de natureza pedagógica</t>
  </si>
  <si>
    <t>Participação e Coordenação de projetos pedagógicos</t>
  </si>
  <si>
    <t>P25</t>
  </si>
  <si>
    <t>Membro de equipa responsável pela elaboração de proposta de novo curso/formação de CTESP, licenciatura, pós-graduação e mestrado, aprovada e colocada em funcionamento</t>
  </si>
  <si>
    <t>curso/formação</t>
  </si>
  <si>
    <t>P26</t>
  </si>
  <si>
    <t>Membro de equipa responsável pela elaboração de proposta de novo curso não conferente de grau, aprovada e colocada em funcionamento</t>
  </si>
  <si>
    <t>P27</t>
  </si>
  <si>
    <t>Colaboração em programas de Mobilidade internacional</t>
  </si>
  <si>
    <r>
      <t>Tutoria de alunos em mobilidade internacional (</t>
    </r>
    <r>
      <rPr>
        <i/>
        <sz val="10"/>
        <color theme="1"/>
        <rFont val="Calibri"/>
        <family val="2"/>
        <scheme val="minor"/>
      </rPr>
      <t>incoming</t>
    </r>
    <r>
      <rPr>
        <sz val="10"/>
        <color theme="1"/>
        <rFont val="Calibri"/>
        <family val="2"/>
        <scheme val="minor"/>
      </rPr>
      <t>)</t>
    </r>
  </si>
  <si>
    <t>Participação em programa de mobilidade internacional (ERASMUS, etc.)</t>
  </si>
  <si>
    <t>Ação</t>
  </si>
  <si>
    <t xml:space="preserve">Organização de eventos </t>
  </si>
  <si>
    <r>
      <t>Membro de comissã</t>
    </r>
    <r>
      <rPr>
        <sz val="10"/>
        <rFont val="Calibri"/>
        <family val="2"/>
        <scheme val="minor"/>
      </rPr>
      <t>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 xml:space="preserve">/Seminários/eventos, de duração  </t>
    </r>
    <r>
      <rPr>
        <sz val="10"/>
        <rFont val="Calibri (Body)"/>
      </rPr>
      <t>inferior a 1/2 dia (até 4 horas)</t>
    </r>
  </si>
  <si>
    <r>
      <t>Membro de comissão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 xml:space="preserve">/Seminários/eventos, </t>
    </r>
    <r>
      <rPr>
        <sz val="10"/>
        <rFont val="Calibri (Body)"/>
      </rPr>
      <t>de duração de igual ou superior a 1 dia  (entre 4 e 8h)</t>
    </r>
  </si>
  <si>
    <r>
      <t>Membro de comissão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 xml:space="preserve">/Seminários/eventos, de duração </t>
    </r>
    <r>
      <rPr>
        <u/>
        <sz val="10"/>
        <rFont val="Calibri (Body)"/>
      </rPr>
      <t>superior a 7 horas / 1 dia</t>
    </r>
    <r>
      <rPr>
        <sz val="10"/>
        <rFont val="Calibri"/>
        <family val="2"/>
        <scheme val="minor"/>
      </rPr>
      <t xml:space="preserve"> </t>
    </r>
    <r>
      <rPr>
        <sz val="10"/>
        <rFont val="Calibri (Body)"/>
      </rPr>
      <t>OU</t>
    </r>
    <r>
      <rPr>
        <sz val="10"/>
        <rFont val="Calibri"/>
        <family val="2"/>
        <scheme val="minor"/>
      </rPr>
      <t xml:space="preserve"> </t>
    </r>
    <r>
      <rPr>
        <sz val="10"/>
        <rFont val="Calibri (Body)"/>
      </rPr>
      <t>superior a 1 dia</t>
    </r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</si>
  <si>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10 e 20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</si>
  <si>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t>Outras</t>
  </si>
  <si>
    <t>Outras atividades deste âmbito, na área do concurso, que o júri considere relevantes</t>
  </si>
  <si>
    <t>TOTAL DA COMPONENTE PEDAGÓGICA</t>
  </si>
  <si>
    <r>
      <t>COMPONENTE PROFISSIONAL E ORGANIZACIONAL (</t>
    </r>
    <r>
      <rPr>
        <sz val="12"/>
        <rFont val="Calibri"/>
        <family val="2"/>
      </rPr>
      <t xml:space="preserve"> Ponderação na Pontuação Final - entre </t>
    </r>
    <r>
      <rPr>
        <b/>
        <sz val="12"/>
        <color rgb="FFFF0000"/>
        <rFont val="Calibri"/>
        <family val="2"/>
      </rPr>
      <t>15% e 25%</t>
    </r>
    <r>
      <rPr>
        <sz val="12"/>
        <rFont val="Calibri"/>
        <family val="2"/>
      </rPr>
      <t xml:space="preserve"> -, a decidir pelo CTC por proposta do GCD que propõe a abertura do concurso</t>
    </r>
    <r>
      <rPr>
        <b/>
        <sz val="12"/>
        <rFont val="Calibri"/>
        <family val="2"/>
      </rPr>
      <t>) =</t>
    </r>
  </si>
  <si>
    <t>Experiência Profissional (fora do ensino superior) no âmbito da área do Concurso</t>
  </si>
  <si>
    <r>
      <t>Experiência profissional como</t>
    </r>
    <r>
      <rPr>
        <b/>
        <sz val="10"/>
        <rFont val="Calibri (Body)"/>
      </rPr>
      <t xml:space="preserve"> </t>
    </r>
    <r>
      <rPr>
        <b/>
        <sz val="10"/>
        <rFont val="Calibri"/>
        <family val="2"/>
        <scheme val="minor"/>
      </rPr>
      <t>Licenciado/Técnico Superior na área do concurso (exetua-se docência)</t>
    </r>
  </si>
  <si>
    <t>O1</t>
  </si>
  <si>
    <t>O2</t>
  </si>
  <si>
    <t>Funções de coordenação de equipas nos ultimos 10 anos (não pontuadas em O1)</t>
  </si>
  <si>
    <t>O3</t>
  </si>
  <si>
    <t>O4</t>
  </si>
  <si>
    <t>Membro de Júri para  atribuição de  títulos profissionais</t>
  </si>
  <si>
    <t>O5</t>
  </si>
  <si>
    <t>Membro de Júri para  atribuição de prémios de natureza profissional</t>
  </si>
  <si>
    <t>O6</t>
  </si>
  <si>
    <t>Prémio de natureza profissional</t>
  </si>
  <si>
    <t>O8</t>
  </si>
  <si>
    <t>Organização</t>
  </si>
  <si>
    <t>Outros elementos do currículo profissional que o júri considere relevantes</t>
  </si>
  <si>
    <t>elemento</t>
  </si>
  <si>
    <t>TOTAL DA COMPONENTE PROFISSIONAL E ORGANIZACIONAL</t>
  </si>
  <si>
    <t>PONTUAÇÃO DO CURRICULO</t>
  </si>
  <si>
    <t>AUTO-AVALIAÇÃO DO CANDIDATO</t>
  </si>
  <si>
    <t xml:space="preserve">Pontuação a Considerar </t>
    <phoneticPr fontId="0" type="noConversion"/>
  </si>
  <si>
    <t>Factor de ponderação</t>
    <phoneticPr fontId="0" type="noConversion"/>
  </si>
  <si>
    <t>Pontuação Ponderada</t>
    <phoneticPr fontId="0" type="noConversion"/>
  </si>
  <si>
    <t>Componente Formação, Graus e Titulos Académicos</t>
  </si>
  <si>
    <t>Componente Técnico-Científica</t>
    <phoneticPr fontId="0" type="noConversion"/>
  </si>
  <si>
    <t>Componente Pedagógica</t>
    <phoneticPr fontId="0" type="noConversion"/>
  </si>
  <si>
    <t>Componente Profissional e Organizacional</t>
  </si>
  <si>
    <r>
      <t>Pontuação Final (</t>
    </r>
    <r>
      <rPr>
        <sz val="12"/>
        <rFont val="Calibri"/>
        <family val="2"/>
      </rPr>
      <t>0-100</t>
    </r>
    <r>
      <rPr>
        <b/>
        <sz val="12"/>
        <rFont val="Calibri"/>
        <family val="2"/>
      </rPr>
      <t>)</t>
    </r>
  </si>
  <si>
    <t>CRITÉRIOS DE DESEMPATE</t>
  </si>
  <si>
    <t>1.º</t>
  </si>
  <si>
    <t>Pontuação ponderada</t>
  </si>
  <si>
    <t>2.º</t>
  </si>
  <si>
    <t>3.º</t>
  </si>
  <si>
    <t>4.º</t>
  </si>
  <si>
    <r>
      <t xml:space="preserve">Pontuação máxima a considerar (entre </t>
    </r>
    <r>
      <rPr>
        <b/>
        <sz val="9"/>
        <color rgb="FFFF0000"/>
        <rFont val="Calibri"/>
        <family val="2"/>
        <scheme val="minor"/>
      </rPr>
      <t>30 e 40</t>
    </r>
    <r>
      <rPr>
        <sz val="9"/>
        <rFont val="Calibri"/>
        <family val="2"/>
        <scheme val="minor"/>
      </rPr>
      <t>, a decidir pelo CTC por proposta do GCD que propõe a abertura do concurso)</t>
    </r>
  </si>
  <si>
    <r>
      <t xml:space="preserve">Pontuação máxima a considerar (entre </t>
    </r>
    <r>
      <rPr>
        <b/>
        <sz val="9"/>
        <color rgb="FFFF0000"/>
        <rFont val="Calibri"/>
        <family val="2"/>
        <scheme val="minor"/>
      </rPr>
      <t>50 e 60</t>
    </r>
    <r>
      <rPr>
        <sz val="9"/>
        <rFont val="Calibri"/>
        <family val="2"/>
        <scheme val="minor"/>
      </rPr>
      <t>, a decidir pelo CTC por proposta do GCD que propõe a abertura do concurso)</t>
    </r>
  </si>
  <si>
    <r>
      <t xml:space="preserve">Pontuação máxima a considerar (entre </t>
    </r>
    <r>
      <rPr>
        <b/>
        <sz val="9"/>
        <color rgb="FFFF0000"/>
        <rFont val="Calibri"/>
        <family val="2"/>
        <scheme val="minor"/>
      </rPr>
      <t>5 e 15</t>
    </r>
    <r>
      <rPr>
        <sz val="9"/>
        <color theme="1"/>
        <rFont val="Calibri"/>
        <family val="2"/>
        <scheme val="minor"/>
      </rPr>
      <t>, a decidir pelo CTC por proposta do GCD que propõe a abertura do concurso)</t>
    </r>
  </si>
  <si>
    <t xml:space="preserve">CONCURSO EXTERNO PARA PROFESSOR ADJUNTO </t>
  </si>
  <si>
    <t>Área do Concurso:</t>
  </si>
  <si>
    <t>Regras de preenchimento da grelha e de pontuação dos elementos curriculares</t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</si>
  <si>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O júri valida, ou não, a informação fornecida pelos candidatos e a sua correspondência/adequabilidade ao item em avaliação.</t>
    </r>
  </si>
  <si>
    <t>PONTUAÇÃO APÓS VALIDAÇÃO DO JÚRI</t>
  </si>
  <si>
    <r>
      <rPr>
        <b/>
        <sz val="11"/>
        <color theme="1"/>
        <rFont val="Calibri"/>
        <family val="2"/>
        <scheme val="minor"/>
      </rPr>
      <t>10.</t>
    </r>
    <r>
      <rPr>
        <sz val="11"/>
        <color theme="1"/>
        <rFont val="Calibri"/>
        <family val="2"/>
        <scheme val="minor"/>
      </rPr>
      <t xml:space="preserve"> No último separador da Grelha - Pontuação Total - são apresentadas todas as pontuações obtidas em cada Componente pelo candiadto (e também a que resulta da validação do júri), assim como a Pontuação Final obtida pelo candidato na sua avaliação curricular.</t>
    </r>
  </si>
  <si>
    <t xml:space="preserve">Notas Relativas à Organização da Grelha </t>
  </si>
  <si>
    <t>5- A informação a preencher pelo CTC está sombreada a Azul, a informação a preencher pelo Candidato está sombreada a Verde e a informação a preencher pelo júri está sombreada a Amarelo.</t>
  </si>
  <si>
    <t>IDENTIFICAÇÃO DO/A CANDIDATO/A</t>
  </si>
  <si>
    <r>
      <t xml:space="preserve">Pontuação máxima a considerar (entre </t>
    </r>
    <r>
      <rPr>
        <sz val="8"/>
        <color rgb="FFFF0000"/>
        <rFont val="Calibri"/>
        <family val="2"/>
        <scheme val="minor"/>
      </rPr>
      <t>55 e 65</t>
    </r>
    <r>
      <rPr>
        <sz val="8"/>
        <rFont val="Calibri"/>
        <family val="2"/>
        <scheme val="minor"/>
      </rPr>
      <t>, a decidir pelo CTC por proposta do GCD que propõe a abertura do concurso)</t>
    </r>
  </si>
  <si>
    <r>
      <t>Pontuação máxima a considerar (entre</t>
    </r>
    <r>
      <rPr>
        <sz val="8"/>
        <color rgb="FFFF0000"/>
        <rFont val="Calibri"/>
        <family val="2"/>
        <scheme val="minor"/>
      </rPr>
      <t xml:space="preserve"> 15 e 25</t>
    </r>
    <r>
      <rPr>
        <sz val="8"/>
        <rFont val="Calibri"/>
        <family val="2"/>
        <scheme val="minor"/>
      </rPr>
      <t>, a decidir pelo CTC por proposta do GCD que propõe a abertura do concurso)</t>
    </r>
  </si>
  <si>
    <r>
      <t xml:space="preserve">Pontuação máxima a considerar (entre </t>
    </r>
    <r>
      <rPr>
        <sz val="8"/>
        <color rgb="FFFF0000"/>
        <rFont val="Calibri"/>
        <family val="2"/>
        <scheme val="minor"/>
      </rPr>
      <t>15 e 25,</t>
    </r>
    <r>
      <rPr>
        <sz val="8"/>
        <rFont val="Calibri"/>
        <family val="2"/>
        <scheme val="minor"/>
      </rPr>
      <t xml:space="preserve"> a decidir pelo CTC por proposta do GCD que propõe a abertura do concurso)</t>
    </r>
  </si>
  <si>
    <r>
      <t xml:space="preserve">Pontuação máxima a considerar (entre </t>
    </r>
    <r>
      <rPr>
        <sz val="10"/>
        <color rgb="FFFF0000"/>
        <rFont val="Calibri"/>
        <family val="2"/>
        <scheme val="minor"/>
      </rPr>
      <t>10 e 20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 decidir pelo CTC por proposta do GCD que propõe a abertura do concurso)</t>
    </r>
  </si>
  <si>
    <r>
      <rPr>
        <b/>
        <sz val="11"/>
        <color theme="1"/>
        <rFont val="Calibri"/>
        <family val="2"/>
        <scheme val="minor"/>
      </rPr>
      <t>1-</t>
    </r>
    <r>
      <rPr>
        <sz val="11"/>
        <color theme="1"/>
        <rFont val="Calibri"/>
        <family val="2"/>
        <scheme val="minor"/>
      </rPr>
      <t xml:space="preserve"> Esta grelha, com critérios de avaliação e pontuação curricular, foi aprovada pelo CTC da ESEC e funciona como "</t>
    </r>
    <r>
      <rPr>
        <b/>
        <sz val="11"/>
        <color theme="1"/>
        <rFont val="Calibri"/>
        <family val="2"/>
        <scheme val="minor"/>
      </rPr>
      <t>grelha-padrão</t>
    </r>
    <r>
      <rPr>
        <sz val="11"/>
        <color theme="1"/>
        <rFont val="Calibri"/>
        <family val="2"/>
        <scheme val="minor"/>
      </rPr>
      <t>" a usar em todos os concursos externos para a categoria de Professor Adjunto.</t>
    </r>
  </si>
  <si>
    <r>
      <rPr>
        <b/>
        <sz val="11"/>
        <color theme="1"/>
        <rFont val="Calibri"/>
        <family val="2"/>
        <scheme val="minor"/>
      </rPr>
      <t>3-</t>
    </r>
    <r>
      <rPr>
        <sz val="11"/>
        <color theme="1"/>
        <rFont val="Calibri"/>
        <family val="2"/>
        <scheme val="minor"/>
      </rPr>
      <t xml:space="preserve"> Os dois primeiros níveis desta organização – </t>
    </r>
    <r>
      <rPr>
        <b/>
        <sz val="11"/>
        <color theme="1"/>
        <rFont val="Calibri"/>
        <family val="2"/>
        <scheme val="minor"/>
      </rPr>
      <t>Componentes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Parâmetros</t>
    </r>
    <r>
      <rPr>
        <sz val="11"/>
        <color theme="1"/>
        <rFont val="Calibri"/>
        <family val="2"/>
        <scheme val="minor"/>
      </rPr>
      <t xml:space="preserve"> – são determinados pelo CTC para cada concurso específico,  por proposta do GCD que propõe a abertura do concurso. A pontuação destes dois níveis é, também, fixada pelo CTC da ESEC por propostra do GCD que propõe a abertura do concurso, tendo sempre em consideração os intervalos que estão aprovados e que são apresentados. A soma das pontuações das componentes e, dentro destas, dos parâmetros deve ser sempre igual a 100 pontos.</t>
    </r>
  </si>
  <si>
    <r>
      <rPr>
        <b/>
        <sz val="11"/>
        <color theme="1"/>
        <rFont val="Calibri"/>
        <family val="2"/>
        <scheme val="minor"/>
      </rPr>
      <t>4-</t>
    </r>
    <r>
      <rPr>
        <sz val="11"/>
        <color theme="1"/>
        <rFont val="Calibri"/>
        <family val="2"/>
        <scheme val="minor"/>
      </rPr>
      <t xml:space="preserve"> Os terceiro e quarto níveis – </t>
    </r>
    <r>
      <rPr>
        <b/>
        <sz val="11"/>
        <color theme="1"/>
        <rFont val="Calibri"/>
        <family val="2"/>
        <scheme val="minor"/>
      </rPr>
      <t>Dimensões</t>
    </r>
    <r>
      <rPr>
        <sz val="11"/>
        <color theme="1"/>
        <rFont val="Calibri"/>
        <family val="2"/>
        <scheme val="minor"/>
      </rPr>
      <t xml:space="preserve"> e</t>
    </r>
    <r>
      <rPr>
        <b/>
        <sz val="11"/>
        <color theme="1"/>
        <rFont val="Calibri"/>
        <family val="2"/>
        <scheme val="minor"/>
      </rPr>
      <t xml:space="preserve"> Itens/Elementos a valorizar</t>
    </r>
    <r>
      <rPr>
        <sz val="11"/>
        <color theme="1"/>
        <rFont val="Calibri"/>
        <family val="2"/>
        <scheme val="minor"/>
      </rPr>
      <t xml:space="preserve"> – que constam da "grelha-padrão" são propostas apresentadas pelo CTC aos júris de cada concurso. Os júris poderão, de forma fundamentada, fazer alterações a estes dois últimos níveis de forma a torná-los mais adaptados às áreas científicas específicas de cada concurso, nomeadamente, a </t>
    </r>
    <r>
      <rPr>
        <u/>
        <sz val="11"/>
        <color theme="1"/>
        <rFont val="Calibri"/>
        <family val="2"/>
        <scheme val="minor"/>
      </rPr>
      <t>introdução ou eliminação de “Dimensões” ou de “Itens/Elementos a valorizar”, bem como a alteração da pontuação de cada “Item/Elemento a valorizar”</t>
    </r>
    <r>
      <rPr>
        <sz val="11"/>
        <color theme="1"/>
        <rFont val="Calibri"/>
        <family val="2"/>
        <scheme val="minor"/>
      </rPr>
      <t>. Estas propostas de alteração devem manter sempre a coerência destes níveis mais concretos (Dimensões e Itens/Elementos a valorizar) com os dois níveis mais gerais da "</t>
    </r>
    <r>
      <rPr>
        <b/>
        <sz val="11"/>
        <color theme="1"/>
        <rFont val="Calibri"/>
        <family val="2"/>
        <scheme val="minor"/>
      </rPr>
      <t>grelha-padrão"</t>
    </r>
    <r>
      <rPr>
        <sz val="11"/>
        <color theme="1"/>
        <rFont val="Calibri"/>
        <family val="2"/>
        <scheme val="minor"/>
      </rPr>
      <t xml:space="preserve"> (Componentes e Parâmetros) a que correspondem. O júri deverá comunicar estas propostas ao CTC.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</si>
  <si>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Salvo indicação explícita em contrário, apenas são pontuados os elementos curriculares que se relacionem com a área científica/disciplinar em que o concurso é aberto.</t>
    </r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</si>
  <si>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Nos casos em que o júri não valida a informação fornecida pelo candidato e, em consequência, não considera determinado(s) elemento(s) para pontuação nesse item, deve justificar e fundamentar essa posição na coluna XIV. Esta fundamentação deve ser suficientemente clara e objetiva para que o candidato (ou um elemento externo ao concurso) possa reconstituir o </t>
    </r>
    <r>
      <rPr>
        <i/>
        <sz val="11"/>
        <color theme="1"/>
        <rFont val="Calibri"/>
        <family val="2"/>
        <scheme val="minor"/>
      </rPr>
      <t>iter</t>
    </r>
    <r>
      <rPr>
        <sz val="11"/>
        <color theme="1"/>
        <rFont val="Calibri"/>
        <family val="2"/>
        <scheme val="minor"/>
      </rPr>
      <t xml:space="preserve"> cognitivo do júri.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</si>
  <si>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Os candidatos formalizam a candidatura através do autopreenchimento Formulário de Cabdidatura. Para o fazer devem, para além dos elementos de Identificação: (i) preencher, para cada Componente, a</t>
    </r>
    <r>
      <rPr>
        <b/>
        <sz val="11"/>
        <color theme="1"/>
        <rFont val="Calibri"/>
        <family val="2"/>
        <scheme val="minor"/>
      </rPr>
      <t xml:space="preserve"> coluna VII</t>
    </r>
    <r>
      <rPr>
        <sz val="11"/>
        <color theme="1"/>
        <rFont val="Calibri"/>
        <family val="2"/>
        <scheme val="minor"/>
      </rPr>
      <t xml:space="preserve"> da Grelha, indicando o número de elementos do seu CV que se enquadram em cada um dos itens; (ii) identificar, na </t>
    </r>
    <r>
      <rPr>
        <b/>
        <sz val="11"/>
        <color theme="1"/>
        <rFont val="Calibri"/>
        <family val="2"/>
        <scheme val="minor"/>
      </rPr>
      <t>coluna X</t>
    </r>
    <r>
      <rPr>
        <sz val="11"/>
        <color theme="1"/>
        <rFont val="Calibri"/>
        <family val="2"/>
        <scheme val="minor"/>
      </rPr>
      <t xml:space="preserve"> da grelha, os anexos (ou links para documentos online) que documentam cada um dos elementos indicados. Por exemplo, se o candidato indica, no item H1, da </t>
    </r>
    <r>
      <rPr>
        <i/>
        <sz val="11"/>
        <color theme="1"/>
        <rFont val="Calibri"/>
        <family val="2"/>
        <scheme val="minor"/>
      </rPr>
      <t>Componente Formação, Graus e Titulos</t>
    </r>
    <r>
      <rPr>
        <sz val="11"/>
        <color theme="1"/>
        <rFont val="Calibri"/>
        <family val="2"/>
        <scheme val="minor"/>
      </rPr>
      <t xml:space="preserve"> que tem 2 licenciaturas, deverá indicar na coluna X que o Anexo H1.1 -corrresponde ao diploma da lic. X e o anexo H1.2 - corresponde ao diploma da lic. X2. </t>
    </r>
    <r>
      <rPr>
        <b/>
        <sz val="11"/>
        <color theme="1"/>
        <rFont val="Calibri"/>
        <family val="2"/>
        <scheme val="minor"/>
      </rPr>
      <t>Deve colocar cada anexo em ficheiro pdf separado</t>
    </r>
    <r>
      <rPr>
        <sz val="11"/>
        <color theme="1"/>
        <rFont val="Calibri"/>
        <family val="2"/>
        <scheme val="minor"/>
      </rPr>
      <t>.</t>
    </r>
  </si>
  <si>
    <t>4. Salvo indicação em contrário, os elementos curriculares apenas são pontuados num único item da grelha. Se o candidato colocar o mesmo elemento curricular em vários itens, o júri apenas considerará aquele em que obtém a maior pontuação.</t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</si>
  <si>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 candidato deve anexar os documentos comprovativos dos elementos curriculares indicados ou disponibilizar </t>
    </r>
    <r>
      <rPr>
        <i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 xml:space="preserve"> para documentos que estejam disponíveis online.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</si>
  <si>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Os anexos e/ou </t>
    </r>
    <r>
      <rPr>
        <i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 xml:space="preserve"> devem ser apresentados com a identificação do item (coluna III da Grelha), seguido do nome do documento (exemplos: H1 - Diploma de.. , H2 - Certidão de ...). No caso de haver mais do que um anexo para cada item, acrescentar o número sequencial à identificação do anexo ( exemplo: H1.1 - Dipoma de ..., H1.2- Diploma de ..., etc).</t>
    </r>
  </si>
  <si>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A grelha regista a "</t>
    </r>
    <r>
      <rPr>
        <b/>
        <sz val="11"/>
        <color theme="1"/>
        <rFont val="Calibri"/>
        <family val="2"/>
        <scheme val="minor"/>
      </rPr>
      <t>pontuação total</t>
    </r>
    <r>
      <rPr>
        <sz val="11"/>
        <color theme="1"/>
        <rFont val="Calibri"/>
        <family val="2"/>
        <scheme val="minor"/>
      </rPr>
      <t>" obtida pelos candidatos (coluna VIII), assim como a "</t>
    </r>
    <r>
      <rPr>
        <b/>
        <sz val="11"/>
        <color theme="1"/>
        <rFont val="Calibri"/>
        <family val="2"/>
        <scheme val="minor"/>
      </rPr>
      <t>pontuação a considerar</t>
    </r>
    <r>
      <rPr>
        <sz val="11"/>
        <color theme="1"/>
        <rFont val="Calibri"/>
        <family val="2"/>
        <scheme val="minor"/>
      </rPr>
      <t xml:space="preserve">" em cada "Parâmetro" tendo por referência o valor máximo a pontuar que esteja definido e indicado para cada um dos Parâmetros (coluna I) das diversas Componentes da Grelha. Em cada componente, na última linha da respetiva grelha, apresenta-se a </t>
    </r>
    <r>
      <rPr>
        <b/>
        <sz val="11"/>
        <color theme="1"/>
        <rFont val="Calibri"/>
        <family val="2"/>
        <scheme val="minor"/>
      </rPr>
      <t>Pontuação Total</t>
    </r>
    <r>
      <rPr>
        <sz val="11"/>
        <color theme="1"/>
        <rFont val="Calibri"/>
        <family val="2"/>
        <scheme val="minor"/>
      </rPr>
      <t xml:space="preserve"> e a </t>
    </r>
    <r>
      <rPr>
        <b/>
        <sz val="11"/>
        <color theme="1"/>
        <rFont val="Calibri"/>
        <family val="2"/>
        <scheme val="minor"/>
      </rPr>
      <t>Pontuação a Considerar</t>
    </r>
    <r>
      <rPr>
        <sz val="11"/>
        <color theme="1"/>
        <rFont val="Calibri"/>
        <family val="2"/>
        <scheme val="minor"/>
      </rPr>
      <t xml:space="preserve"> obtida pelo candidato nessa Componente  (e também a que resulta da validação do júri).</t>
    </r>
  </si>
  <si>
    <t>Ciências do Desporto</t>
  </si>
  <si>
    <t>Produção Técnica/ Científica/ Desportiva na área científica do concurso ou área afim</t>
  </si>
  <si>
    <t xml:space="preserve">Autoria, Coautoria de obra com investigação científica original, de edição com ISBN  (*exceto resultante de compilações de artigos científicos ou similares) na área de Controlo Motor e  Aprendizagem Motora nos últimos 18 anos
</t>
  </si>
  <si>
    <t xml:space="preserve">Autoria, Coautoria de obra com investigação científica original, de edição com ISBN  (*exceto resultante de compilações de artigos científicos ou similares) nos últimos 18 anos
</t>
  </si>
  <si>
    <t xml:space="preserve">Editor/Coordenador de obra com investigação científica original de edição com ISBN (*exceto resultante de compilações de artigos científicos ou similares) na área de Controlo Motor e  Aprendizagem Motora nos últimos 18 anos
</t>
  </si>
  <si>
    <t xml:space="preserve">Editor/Coordenador de obra com investigação científica original de edição com ISBN (*exceto resultante de compilações de artigos científicos ou similares) nos últimos 18 anos
</t>
  </si>
  <si>
    <t>Capítulo ou capítulos de livro com investigação científica original e do próprio, de edição com ISBN um livro de edição com ISBN (não pontuado em C1) na área de Controlo Motor e  Aprendizagem Motora nos últimos 18 anos</t>
  </si>
  <si>
    <t>Capítulo ou capítulos de livro com investigação científica original e do próprio, de edição com ISBN um livro de edição com ISBN (não pontuado em C1) nos últimos 18 anos</t>
  </si>
  <si>
    <t>Capítulo ou capítulos de um livro  de divulgação ténico-científica destinado ao publico geral com ISBN (não pontuados em C1)  na área de Controlo Motor e  Aprendizagem Motora nos últimos 18 anos</t>
  </si>
  <si>
    <t>Capítulo ou capítulos de um livro  de divulgação ténico-científica destinado ao publico geral com ISBN (não pontuados em C1)  nos últimos 18 anos</t>
  </si>
  <si>
    <t>Artigo  em revista escrutinada pela ISI ou SCOPUS - Q1 na área de Controlo Motor e  Aprendizagem Motora nos últimos 18 anos</t>
  </si>
  <si>
    <t>Artigo  em revista escrutinada pela ISI ou SCOPUS - Q1  nos últimos 18 anos</t>
  </si>
  <si>
    <t>Resumo publicado em revista escrutinada pela ISI ou SCOPUS - Q1 na área de Controlo Motor e  Aprendizagem Motora nos últimos 18 anos</t>
  </si>
  <si>
    <t>Resumo publicado em revista escrutinada pela ISI ou SCOPUS - Q1  nos últimos 18 anos</t>
  </si>
  <si>
    <t>Artigo em revista escrutinada pela ISI ou SCOPUS - Q2 na área de Controlo Motor e  Aprendizagem Motora nos últimos 18 anos</t>
  </si>
  <si>
    <t>Artigo em revista escrutinada pela ISI ou SCOPUS - Q2 nos últimos 18 anos</t>
  </si>
  <si>
    <t>Resumo publicado  em revista escrutinada pela ISI ou SCOPUS - Q2 na área de Controlo Motor e  Aprendizagem Motora nos últimos 18 anos</t>
  </si>
  <si>
    <t>Resumo publicado  em revista escrutinada pela ISI ou SCOPUS - Q2  nos últimos 18 anos</t>
  </si>
  <si>
    <t>Artigo em revista escrutinada pela ISI ou SCOPUS - Q3 e 4 na área de Controlo Motor e  Aprendizagem Motora nos últimos 18 anos</t>
  </si>
  <si>
    <t>Artigo em revista escrutinada pela ISI ou SCOPUS - Q3 e 4 nos últimos 18 anos</t>
  </si>
  <si>
    <t>Resumo publicado em revista escrutinada pela ISI ou SCOPUS - Q3 e 4 na área de Controlo Motor e  Aprendizagem Motora nos últimos 18 anos</t>
  </si>
  <si>
    <t>Resumo publicado em revista escrutinada pela ISI ou SCOPUS - Q3 e 4  nos últimos 18 anos</t>
  </si>
  <si>
    <t>Artigo em revista escrutinada por outro sistema de indexação na área de Controlo Motor e  Aprendizagem Motora nos últimos 18 anos</t>
  </si>
  <si>
    <t>Artigo em revista escrutinada por outro sistema de indexação nos últimos 18 anos</t>
  </si>
  <si>
    <t>Resumo publicado em revista escrutinada por outro sistema de indexação na área de Controlo Motor e  Aprendizagem Motora nos últimos 18 anos</t>
  </si>
  <si>
    <t>Resumo publicado em revista escrutinada por outro sistema de indexação nos últimos 18 anos</t>
  </si>
  <si>
    <t>Artigo em ata de encontro técnico-científico com arbitragem na área de Controlo Motor e  Aprendizagem Motora nos últimos 18 anos</t>
  </si>
  <si>
    <t>Artigo em ata de encontro técnico-científico com arbitragem  nos últimos 18 anos</t>
  </si>
  <si>
    <t>Palestra/Comunicação  realizada por convite de  instituição em evento técnico-científico na área de Controlo Motor e  Aprendizagem Motora nos últimos 18 anos</t>
  </si>
  <si>
    <t>Palestra/Comunicação  realizada por convite de  instituição em evento técnico-científico  nos últimos 18 anos</t>
  </si>
  <si>
    <t>palestra/comunicação</t>
  </si>
  <si>
    <t>Apresentação oral em evento Técnico-científico na área de Controlo Motor e  Aprendizagem Motora nos últimos 18 anos</t>
  </si>
  <si>
    <t>Apresentação oral em evento Técnico-científico  nos últimos 18 anos</t>
  </si>
  <si>
    <t>Poster em evento Técnico-científico na área de Controlo Motor e  Aprendizagem Motora nos últimos 18 anos</t>
  </si>
  <si>
    <t>Poster em evento Técnico-científico nos últimos 18 anos</t>
  </si>
  <si>
    <t>Resumo de trabalho em evento Técnico-científico na área de Controlo Motor e  Aprendizagem Motora nos últimos 18 anos</t>
  </si>
  <si>
    <t>Resumo de trabalho em evento Técnico-científico nos últimos 18 anos</t>
  </si>
  <si>
    <t xml:space="preserve">Inovação e Desenvolvimento </t>
  </si>
  <si>
    <t>Patente na área de Controlo Motor e  Aprendizagem Motora nos últimos 18 anos</t>
  </si>
  <si>
    <t>Patente nos últimos 18 anos</t>
  </si>
  <si>
    <t xml:space="preserve">Criação de spinoff com registo formal, actividade contínua nos últimos 3 anos e comprovativo da Autoridade Tributária </t>
  </si>
  <si>
    <t>Criação de spinoff com registo formal, actividade contínua nos últimos 3 anos e comprovativo da Autoridade Tributária na área de Controlo Motor e  Aprendizagem Motora</t>
  </si>
  <si>
    <t>Registo de propriedade inteletual  (não pontuado noutro item) na área de Controlo Motor e  Aprendizagem Motora nos últimos 18 anos</t>
  </si>
  <si>
    <t>Registo de propriedade inteletual  (não pontuado noutro item)  nos últimos 18 anos</t>
  </si>
  <si>
    <t>Coordenação de grupo/unidade de investigação na área de Controlo Motor e  Aprendizagem Motora nos últimos 18 anos</t>
  </si>
  <si>
    <t>Coordenação de grupo/unidade de investigação nos últimos 18 anos</t>
  </si>
  <si>
    <t>Coordenador de projeto validado por SCN ou SCI com instituições internacionais na área de Controlo Motor e  Aprendizagem Motora nos últimos 18 anos</t>
  </si>
  <si>
    <t>Coordenador projeto validado por SCN ou SCI com instituições nacionais na área de Controlo Motor e  Aprendizagem Motora nos últimos 18 anos</t>
  </si>
  <si>
    <t>Coordenador projeto validado por SCN ou SCI com instituições nacionais  nos últimos 18 anos</t>
  </si>
  <si>
    <t>Responsável pela elaboração de Plano/Projeto/Estudo no âmbito de protocolos, projetos institucionais na área de Controlo Motor e  Aprendizagem Motora nos últimos 18 anos</t>
  </si>
  <si>
    <t>Responsável pela elaboração de Plano/Projeto/Estudo no âmbito de protocolos, projetos institucionais nos últimos 18 anos</t>
  </si>
  <si>
    <t>Responsável por projeto de Transferência de conhecimento e tecnologia no âmbito de protocolos, projetos institucionais na área de Controlo Motor e  Aprendizagem Motora nos últimos 18 anos</t>
  </si>
  <si>
    <t>Responsável por projeto de Transferência de conhecimento e tecnologia no âmbito de protocolos, projetos institucionais  nos últimos 18 anos</t>
  </si>
  <si>
    <t>Avaliação de Projetos de Investigação Científica</t>
  </si>
  <si>
    <t>Avaliador de projeto técnico-científico internacional na área de Controlo Motor e  Aprendizagem Motora nos últimos 18 anos</t>
  </si>
  <si>
    <t>Avaliador de projeto técnico-científico internacional nos últimos 18 anos</t>
  </si>
  <si>
    <t>Avaliador de projeto técnico-científico nacional nos últimos 18 anos</t>
  </si>
  <si>
    <t>Avaliador de projeto técnico-científico nacional na área de Controlo Motor e  Aprendizagem Motora nos últimos 18 anos</t>
  </si>
  <si>
    <t>Membro em projeto com instituições internacionais na área de Controlo Motor e  Aprendizagem Motora nos últimos 18 anos</t>
  </si>
  <si>
    <t>Membro em projeto com instituições nacionais na área de Controlo Motor e  Aprendizagem Motora nos últimos 18 anos</t>
  </si>
  <si>
    <t>Outros projetos ou ações reconhecidos como relevantes pelo Júri na área de Controlo Motor e  Aprendizagem Motora nos últimos 18 anos</t>
  </si>
  <si>
    <t>Membro em projeto com instituições internacionais nos últimos 18 anos</t>
  </si>
  <si>
    <t>Membro em projeto com instituições nacionais  nos últimos 18 anos</t>
  </si>
  <si>
    <t>Outros projetos ou ações reconhecidos como relevantes pelo Júri  nos últimos 18 anos</t>
  </si>
  <si>
    <t xml:space="preserve">Participação em Projetos de Investigação Científica </t>
  </si>
  <si>
    <t>Participação em submissão de projeto aprovado por SCN ou SCI por instituições internacionais na área de Controlo Motor e  Aprendizagem Motora nos últimos 18 anos</t>
  </si>
  <si>
    <t>Participação em submissão de projeto aprovado por SCN ou SCI por instituições internacionais nos últimos 18 anos</t>
  </si>
  <si>
    <t>Participação em submissão de projeto aprovado por SCN ou SCI por instituições nacionais na área de Controlo Motor e  Aprendizagem Motora nos últimos 18 anos</t>
  </si>
  <si>
    <t>Participação em submissão de projeto validado por SCN ou SCI por instituições nacionais nos últimos 18 anos</t>
  </si>
  <si>
    <t>Membro integrado de Centro de Investigação em Ciências do Desporto reconhecido/avaliado  pela FCT nos últimos 18 anos (por ano civil)</t>
  </si>
  <si>
    <t>Membro colaborador de Centro de Investigação em Ciências do Desporto reconhecido/avaliado  pela FCT nos últimos 18 anos (por ano civil)</t>
  </si>
  <si>
    <t>Prémio ou distinção atribuídas por um júri por trabalho na área científica do concurso, apresentado em evento técnico-científico nos últimos 18 anos</t>
  </si>
  <si>
    <t>Prémio ou distinção em co-autoria atribuídas por um júri por trabalho na área científica do concurso, apresentado em evento técnico-científico  nos últimos 18 anos</t>
  </si>
  <si>
    <t>Prémio individual atribuído em concurso com júri de seleção nacional  nos últimos 18 anos</t>
  </si>
  <si>
    <t>Prémio ou distinção atribuídas por um júri por trabalho  apresentado em evento técnico-científico na área de Controlo Motor e  Aprendizagem Motora nos últimos 18 anos</t>
  </si>
  <si>
    <t>Prémio ou distinção em co-autoria atribuídas por um júri por trabalho, apresentado em evento técnico-científico na área de Controlo Motor e  Aprendizagem Motora nos últimos 18 anos</t>
  </si>
  <si>
    <t>Prémio individual atribuido em concurso com júri de seleção internacional   na área de Controlo Motor e  Aprendizagem Motora nos últimos 18 anos</t>
  </si>
  <si>
    <t>Prémio individual atribuido em concurso com júri de seleção nacional na área de Controlo Motor e  Aprendizagem Motora nos últimos 18 anos</t>
  </si>
  <si>
    <t>Prémio individual atribuido em concurso com júri de seleção internacional nos últimos 18 anos</t>
  </si>
  <si>
    <t>Participação em comissão científica ou similar de eventos Técnico-científicos</t>
  </si>
  <si>
    <t>Moderação de sessão de eventos científico</t>
  </si>
  <si>
    <t>Orientação de teses de Doutoramento (após a conclusão do doutoramento) na área de Controlo Motor e  Aprendizagem Motora nos últimos 18 anos</t>
  </si>
  <si>
    <t>Orientação de teses de Doutoramento (após a conclusão do doutoramento) nos últimos 18 anos</t>
  </si>
  <si>
    <t>Membro de Júri de prova Pública de Doutoramento (excluem-se orientadores e inerências)</t>
  </si>
  <si>
    <t>Colaboração em eventos Científicos na área científica em que está inserido</t>
  </si>
  <si>
    <t>Membro de júri de atribuição do título de especialista  (excluem-se orientadores e inerências)</t>
  </si>
  <si>
    <r>
      <t xml:space="preserve">Autoria e coautoria de Programas de unidade curricular /unidade de formação  elaborados </t>
    </r>
    <r>
      <rPr>
        <b/>
        <u/>
        <sz val="10"/>
        <color theme="1"/>
        <rFont val="Calibri"/>
        <family val="2"/>
        <scheme val="minor"/>
      </rPr>
      <t>nos cinco anos letivos</t>
    </r>
    <r>
      <rPr>
        <sz val="10"/>
        <color theme="1"/>
        <rFont val="Calibri"/>
        <family val="2"/>
        <scheme val="minor"/>
      </rPr>
      <t xml:space="preserve"> em cursos superiores  (licenciatura, mestrado e doutoramento)</t>
    </r>
  </si>
  <si>
    <r>
      <t xml:space="preserve">Número de ECTS de unidades curriculares/unidades de formação, lecionadas </t>
    </r>
    <r>
      <rPr>
        <b/>
        <u/>
        <sz val="10"/>
        <color theme="1"/>
        <rFont val="Calibri"/>
        <family val="2"/>
        <scheme val="minor"/>
      </rPr>
      <t>nos últimos cinco anos</t>
    </r>
    <r>
      <rPr>
        <sz val="10"/>
        <color theme="1"/>
        <rFont val="Calibri"/>
        <family val="2"/>
        <scheme val="minor"/>
      </rPr>
      <t xml:space="preserve"> letivos em cursos superiores (licenciatura, mestrado e doutoramento)</t>
    </r>
  </si>
  <si>
    <r>
      <t>Lecionação de cursos</t>
    </r>
    <r>
      <rPr>
        <sz val="10"/>
        <rFont val="Calibri (corpo)"/>
      </rPr>
      <t xml:space="preserve">/ações/oficinas de formação </t>
    </r>
    <r>
      <rPr>
        <sz val="10"/>
        <rFont val="Calibri"/>
        <family val="2"/>
        <scheme val="minor"/>
      </rPr>
      <t xml:space="preserve">e unidades curriculares não conferentes de grau, promovidos por instituições de ensino superior (CTESP, etc.) </t>
    </r>
  </si>
  <si>
    <t>Membro de Júri de prova Pública de Mestrado com Dissertação/Tese (excluem-se os Orientadores, os mestrados em Ensino, Formação de  Professores e Educadores, os mestrados concluidos por Estágio e ou Projeto, sem produção de Dissertação/Tese de investigação científica)</t>
  </si>
  <si>
    <t>Orientação de Dissertação/Tese de Mestrado (excluem-se mestrados em Ensino, Formação de  Professores e Educadores, os mestrados concluidos por Estágio e ou Projeto, sem produção de Dissertação/Tese de investigação científica)</t>
  </si>
  <si>
    <t>Coorientação de Dissertação/Tese de Mestrado (excluem-se mestrados em Ensino, Formação de  Professores e Educadores, os mestrados concluidos por Estágio e ou Projeto, sem produção de Dissertação/Tese de investigação científica)</t>
  </si>
  <si>
    <t>Membro de Júri de prova de avaliação de estágio de CTESP (excluem-se os Orientadores)</t>
  </si>
  <si>
    <t>Membro de Júri de prova de avaliação de estágio/trabalho de investigação/projeto de Licenciatura (excluem-se os Orientadores)</t>
  </si>
  <si>
    <t>Lecionação em escolas do ensino básico, secundário e/ou profissional  na área do concurso nos últimos 18 anos</t>
  </si>
  <si>
    <t>Lecionação em escolas do ensino básico, secundário e/ou profissional  noutra área diferente nos últimos 18 anos</t>
  </si>
  <si>
    <t>Lecionação de cursos/ações/oficinas de Formação para técnicos superiores - duração  ≥  a 25 horas  nos últimos 18 anos</t>
  </si>
  <si>
    <t>Lecionação de cursos/ações/oficinas de Formação para técnicos superiores - duração &lt; 25h nos últimos 18 anos</t>
  </si>
  <si>
    <t>Publicação</t>
  </si>
  <si>
    <t xml:space="preserve">Livro pedagógico na área do concurso publicados (exclusivamente  com ISBN, exclusindo-se capitulos) </t>
  </si>
  <si>
    <t>Funções de direção técnica nos ultimos 10 anos</t>
  </si>
  <si>
    <r>
      <t>Funções técnicas</t>
    </r>
    <r>
      <rPr>
        <sz val="10"/>
        <rFont val="Calibri (Body)"/>
      </rPr>
      <t xml:space="preserve"> nos ultimos 10 anos </t>
    </r>
    <r>
      <rPr>
        <sz val="10"/>
        <rFont val="Calibri"/>
        <family val="2"/>
        <scheme val="minor"/>
      </rPr>
      <t xml:space="preserve">(não pontuadas em O1 e O2) </t>
    </r>
  </si>
  <si>
    <t xml:space="preserve">Membro de organizações profissionais  de natureza técnica-científica </t>
  </si>
  <si>
    <t>Pontuação ponderada da  Componente Formação, Graus e Titulos</t>
  </si>
  <si>
    <t>Pontuação ponderada resultante das Componentes Formação, Graus e Titulos Académicos e, Técnico-Científica</t>
  </si>
  <si>
    <t>Pontuação ponderada  resultante das Componentes Formação, Graus e Titulos Académicos, Técnico-Científica e Pedagógica</t>
  </si>
  <si>
    <t>Pontuação total</t>
  </si>
  <si>
    <t>Pontuação total da pontuação resultante das Componentes Formação, Graus e Titulos Académicos e, Técnico-Científica</t>
  </si>
  <si>
    <t>Em caso de empate entre candidatos ao desempate será feito tendo por critério a melhor pontuação nas seguintes situações (usar sucessivamente até se obter o desempate):</t>
  </si>
  <si>
    <t>C77</t>
  </si>
  <si>
    <t>C78</t>
  </si>
  <si>
    <t>C79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</si>
  <si>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</si>
  <si>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</si>
  <si>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</si>
  <si>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</si>
  <si>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</si>
  <si>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</si>
  <si>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</si>
  <si>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</si>
  <si>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</si>
  <si>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CONDIÇÕES DE ADMISSÃO AO CONCURSO/DOUTORAMENTO (ponto 5.3 do edital)</t>
  </si>
  <si>
    <t>Designação do Programa de Doutoramento:</t>
  </si>
  <si>
    <t>Especialidade:</t>
  </si>
  <si>
    <t>Título da Tese:</t>
  </si>
  <si>
    <t>Instituição Conferente do Grau de Doutor:</t>
  </si>
  <si>
    <t>Faculdade/Departamento/Escola:</t>
  </si>
  <si>
    <t>Ano de Conclusão:</t>
  </si>
  <si>
    <t>CONDIÇÕES DE ADMISSÃO AO CONCURSO/TITULO DE ESPECIALISTA (ponto 5.3 do Edital)</t>
  </si>
  <si>
    <t>Designação do Titulo de Especialista:</t>
  </si>
  <si>
    <t>Título do Trabalho apresentado:</t>
  </si>
  <si>
    <t>Instituições conferentes do Titulo:</t>
  </si>
  <si>
    <t>Ano de concessão:</t>
  </si>
  <si>
    <t xml:space="preserve">Na área de Controlo Motor e  Aprendizagem Motora </t>
  </si>
  <si>
    <t>Membro de júri de seleção de alunos para cursos conferentes de grau</t>
  </si>
  <si>
    <t>Projetos e Eventos</t>
  </si>
  <si>
    <t>Outros</t>
  </si>
  <si>
    <t>Membro de equipa organizadora de projeto/evento profissional/organizacional na área do concurso</t>
  </si>
  <si>
    <t>Projeto/Evento</t>
  </si>
  <si>
    <t>Júris</t>
  </si>
  <si>
    <t>O7</t>
  </si>
  <si>
    <t>O9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</si>
</sst>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0"/>
      <color indexed="8"/>
      <name val="Calibri"/>
      <family val="2"/>
    </font>
    <font>
      <b/>
      <sz val="12"/>
      <color theme="9" tint="-0.499984740745262"/>
      <name val="Calibri"/>
      <family val="2"/>
    </font>
    <font>
      <b/>
      <sz val="10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0"/>
      <name val="Calibri (Body)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66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 (corpo)"/>
    </font>
    <font>
      <sz val="10"/>
      <name val="Calibri (corpo)"/>
    </font>
    <font>
      <u/>
      <sz val="10"/>
      <name val="Calibri (Body)"/>
    </font>
    <font>
      <b/>
      <sz val="10"/>
      <name val="Calibri (Body)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92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 textRotation="90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2" fontId="12" fillId="0" borderId="2" xfId="0" applyNumberFormat="1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top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vertical="top" wrapText="1"/>
    </xf>
    <xf numFmtId="0" fontId="13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9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2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top" wrapText="1"/>
    </xf>
    <xf numFmtId="0" fontId="22" fillId="2" borderId="0" xfId="0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2" borderId="0" xfId="0" applyFill="1" applyAlignment="1">
      <alignment vertical="top"/>
    </xf>
    <xf numFmtId="0" fontId="14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2" fontId="29" fillId="0" borderId="12" xfId="0" applyNumberFormat="1" applyFont="1" applyBorder="1" applyAlignment="1">
      <alignment horizontal="center" vertical="center"/>
    </xf>
    <xf numFmtId="2" fontId="30" fillId="0" borderId="12" xfId="0" applyNumberFormat="1" applyFont="1" applyBorder="1" applyAlignment="1">
      <alignment horizontal="center" vertical="center"/>
    </xf>
    <xf numFmtId="9" fontId="31" fillId="0" borderId="12" xfId="0" applyNumberFormat="1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9" fontId="31" fillId="0" borderId="14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/>
    </xf>
    <xf numFmtId="0" fontId="0" fillId="2" borderId="0" xfId="0" applyFill="1"/>
    <xf numFmtId="0" fontId="33" fillId="3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7" borderId="2" xfId="0" applyFont="1" applyFill="1" applyBorder="1" applyAlignment="1" applyProtection="1">
      <alignment horizontal="center" wrapText="1"/>
      <protection locked="0"/>
    </xf>
    <xf numFmtId="0" fontId="12" fillId="7" borderId="2" xfId="0" applyFont="1" applyFill="1" applyBorder="1" applyAlignment="1" applyProtection="1">
      <alignment horizontal="center" wrapText="1"/>
      <protection locked="0"/>
    </xf>
    <xf numFmtId="0" fontId="3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 applyProtection="1">
      <alignment horizontal="left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wrapText="1"/>
    </xf>
    <xf numFmtId="0" fontId="3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/>
    <xf numFmtId="0" fontId="11" fillId="3" borderId="2" xfId="0" applyFont="1" applyFill="1" applyBorder="1" applyAlignment="1" applyProtection="1">
      <alignment wrapText="1"/>
      <protection locked="0"/>
    </xf>
    <xf numFmtId="0" fontId="19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2" fontId="19" fillId="3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/>
    </xf>
    <xf numFmtId="0" fontId="28" fillId="0" borderId="21" xfId="0" applyFont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0" fontId="19" fillId="3" borderId="0" xfId="0" applyFont="1" applyFill="1" applyAlignment="1">
      <alignment wrapText="1"/>
    </xf>
    <xf numFmtId="0" fontId="41" fillId="3" borderId="2" xfId="0" applyFont="1" applyFill="1" applyBorder="1" applyAlignment="1">
      <alignment horizontal="center" wrapText="1"/>
    </xf>
    <xf numFmtId="0" fontId="42" fillId="2" borderId="0" xfId="0" applyFont="1" applyFill="1" applyAlignment="1">
      <alignment horizontal="left" vertical="top" wrapText="1"/>
    </xf>
    <xf numFmtId="0" fontId="42" fillId="0" borderId="0" xfId="0" applyFont="1" applyAlignment="1">
      <alignment wrapText="1"/>
    </xf>
    <xf numFmtId="0" fontId="1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2" fontId="25" fillId="0" borderId="1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1" fillId="6" borderId="0" xfId="0" applyFont="1" applyFill="1" applyAlignment="1">
      <alignment wrapText="1"/>
    </xf>
    <xf numFmtId="0" fontId="28" fillId="8" borderId="25" xfId="0" applyFont="1" applyFill="1" applyBorder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/>
    </xf>
    <xf numFmtId="0" fontId="28" fillId="4" borderId="25" xfId="0" applyFont="1" applyFill="1" applyBorder="1" applyAlignment="1">
      <alignment horizontal="center" vertical="center" wrapText="1"/>
    </xf>
    <xf numFmtId="2" fontId="25" fillId="4" borderId="1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left" vertical="top" wrapText="1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top"/>
    </xf>
    <xf numFmtId="0" fontId="33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2" fillId="2" borderId="0" xfId="0" applyFont="1" applyFill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1" fillId="3" borderId="2" xfId="0" applyFont="1" applyFill="1" applyBorder="1" applyAlignment="1">
      <alignment horizontal="center" vertical="top" textRotation="90"/>
    </xf>
    <xf numFmtId="0" fontId="16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vertical="top" textRotation="90"/>
    </xf>
    <xf numFmtId="0" fontId="11" fillId="2" borderId="0" xfId="0" applyFont="1" applyFill="1" applyAlignment="1">
      <alignment vertical="top" textRotation="90"/>
    </xf>
    <xf numFmtId="0" fontId="16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4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vertical="center" wrapText="1"/>
      <protection locked="0"/>
    </xf>
    <xf numFmtId="2" fontId="45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2" fontId="45" fillId="4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7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wrapText="1"/>
    </xf>
    <xf numFmtId="2" fontId="12" fillId="0" borderId="7" xfId="0" applyNumberFormat="1" applyFont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4" fillId="9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wrapText="1"/>
    </xf>
    <xf numFmtId="2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9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2" fontId="29" fillId="2" borderId="12" xfId="0" applyNumberFormat="1" applyFont="1" applyFill="1" applyBorder="1" applyAlignment="1">
      <alignment horizontal="center" vertical="center"/>
    </xf>
    <xf numFmtId="2" fontId="30" fillId="2" borderId="12" xfId="0" applyNumberFormat="1" applyFont="1" applyFill="1" applyBorder="1" applyAlignment="1">
      <alignment horizontal="center" vertical="center"/>
    </xf>
    <xf numFmtId="9" fontId="31" fillId="2" borderId="12" xfId="0" applyNumberFormat="1" applyFont="1" applyFill="1" applyBorder="1" applyAlignment="1">
      <alignment horizontal="center" vertical="center"/>
    </xf>
    <xf numFmtId="2" fontId="32" fillId="2" borderId="12" xfId="0" applyNumberFormat="1" applyFont="1" applyFill="1" applyBorder="1" applyAlignment="1">
      <alignment horizontal="center" vertical="center"/>
    </xf>
    <xf numFmtId="9" fontId="31" fillId="2" borderId="14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vertical="center" wrapText="1"/>
    </xf>
    <xf numFmtId="2" fontId="14" fillId="2" borderId="10" xfId="0" applyNumberFormat="1" applyFont="1" applyFill="1" applyBorder="1" applyAlignment="1">
      <alignment horizontal="center" vertical="center" wrapText="1"/>
    </xf>
    <xf numFmtId="2" fontId="15" fillId="2" borderId="11" xfId="0" applyNumberFormat="1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 applyProtection="1">
      <alignment horizontal="left" vertical="top" wrapText="1"/>
      <protection locked="0"/>
    </xf>
    <xf numFmtId="0" fontId="11" fillId="7" borderId="5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left" vertical="top" wrapText="1"/>
      <protection locked="0"/>
    </xf>
    <xf numFmtId="0" fontId="11" fillId="7" borderId="3" xfId="0" applyFont="1" applyFill="1" applyBorder="1" applyAlignment="1" applyProtection="1">
      <alignment horizontal="left" vertical="top" wrapText="1"/>
      <protection locked="0"/>
    </xf>
    <xf numFmtId="0" fontId="20" fillId="7" borderId="2" xfId="0" applyFont="1" applyFill="1" applyBorder="1" applyAlignment="1" applyProtection="1">
      <alignment horizontal="left" vertical="top" wrapText="1"/>
      <protection locked="0"/>
    </xf>
    <xf numFmtId="0" fontId="11" fillId="7" borderId="2" xfId="0" applyFont="1" applyFill="1" applyBorder="1" applyAlignment="1">
      <alignment horizontal="left" vertical="top" wrapText="1"/>
    </xf>
    <xf numFmtId="0" fontId="11" fillId="4" borderId="3" xfId="0" applyFont="1" applyFill="1" applyBorder="1" applyAlignment="1" applyProtection="1">
      <alignment horizontal="left" vertical="top" wrapText="1"/>
      <protection locked="0"/>
    </xf>
    <xf numFmtId="0" fontId="11" fillId="6" borderId="2" xfId="0" applyFont="1" applyFill="1" applyBorder="1" applyAlignment="1">
      <alignment horizontal="left" vertical="top" wrapText="1"/>
    </xf>
    <xf numFmtId="0" fontId="2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0" fontId="14" fillId="9" borderId="2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horizontal="left" vertical="top"/>
    </xf>
    <xf numFmtId="0" fontId="37" fillId="2" borderId="0" xfId="0" applyFont="1" applyFill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left" vertical="top" wrapText="1"/>
      <protection locked="0"/>
    </xf>
    <xf numFmtId="0" fontId="11" fillId="7" borderId="2" xfId="0" applyFont="1" applyFill="1" applyBorder="1" applyAlignment="1" applyProtection="1">
      <alignment horizontal="left" vertical="top"/>
      <protection locked="0"/>
    </xf>
    <xf numFmtId="0" fontId="12" fillId="7" borderId="2" xfId="0" applyFont="1" applyFill="1" applyBorder="1" applyAlignment="1" applyProtection="1">
      <alignment horizontal="left" vertical="top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0" fontId="12" fillId="4" borderId="2" xfId="0" applyFont="1" applyFill="1" applyBorder="1" applyAlignment="1" applyProtection="1">
      <alignment horizontal="left" vertical="top"/>
      <protection locked="0"/>
    </xf>
    <xf numFmtId="0" fontId="12" fillId="7" borderId="4" xfId="0" applyFont="1" applyFill="1" applyBorder="1" applyAlignment="1" applyProtection="1">
      <alignment horizontal="left" vertical="top" wrapText="1"/>
      <protection locked="0"/>
    </xf>
    <xf numFmtId="0" fontId="12" fillId="7" borderId="2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44" fillId="2" borderId="0" xfId="0" applyFont="1" applyFill="1" applyAlignment="1">
      <alignment wrapText="1"/>
    </xf>
    <xf numFmtId="0" fontId="45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wrapText="1"/>
    </xf>
    <xf numFmtId="0" fontId="48" fillId="2" borderId="0" xfId="0" applyFont="1" applyFill="1" applyAlignment="1">
      <alignment vertical="top" wrapText="1"/>
    </xf>
    <xf numFmtId="0" fontId="49" fillId="2" borderId="0" xfId="0" applyFont="1" applyFill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center" wrapText="1"/>
    </xf>
    <xf numFmtId="2" fontId="14" fillId="6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/>
    </xf>
    <xf numFmtId="2" fontId="19" fillId="6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2" fontId="19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2" fontId="19" fillId="6" borderId="2" xfId="0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 textRotation="90" wrapText="1"/>
    </xf>
    <xf numFmtId="0" fontId="19" fillId="2" borderId="0" xfId="0" applyFont="1" applyFill="1" applyAlignment="1">
      <alignment wrapText="1"/>
    </xf>
    <xf numFmtId="2" fontId="19" fillId="2" borderId="0" xfId="0" applyNumberFormat="1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center" wrapText="1"/>
    </xf>
    <xf numFmtId="2" fontId="14" fillId="0" borderId="10" xfId="0" applyNumberFormat="1" applyFont="1" applyBorder="1" applyAlignment="1">
      <alignment horizontal="center" vertical="top" wrapText="1"/>
    </xf>
    <xf numFmtId="2" fontId="45" fillId="0" borderId="11" xfId="0" applyNumberFormat="1" applyFont="1" applyBorder="1" applyAlignment="1">
      <alignment horizontal="center" vertical="top" wrapText="1"/>
    </xf>
    <xf numFmtId="2" fontId="14" fillId="2" borderId="10" xfId="0" applyNumberFormat="1" applyFont="1" applyFill="1" applyBorder="1" applyAlignment="1">
      <alignment horizontal="center" vertical="top" wrapText="1"/>
    </xf>
    <xf numFmtId="2" fontId="45" fillId="2" borderId="11" xfId="0" applyNumberFormat="1" applyFont="1" applyFill="1" applyBorder="1" applyAlignment="1">
      <alignment horizontal="center" vertical="top" wrapText="1"/>
    </xf>
    <xf numFmtId="0" fontId="14" fillId="6" borderId="2" xfId="0" applyFont="1" applyFill="1" applyBorder="1" applyAlignment="1" applyProtection="1">
      <alignment horizontal="left" vertical="top" wrapText="1"/>
      <protection locked="0"/>
    </xf>
    <xf numFmtId="0" fontId="33" fillId="10" borderId="2" xfId="0" applyFont="1" applyFill="1" applyBorder="1" applyAlignment="1" applyProtection="1">
      <alignment horizontal="center" vertical="top" wrapText="1"/>
      <protection locked="0"/>
    </xf>
    <xf numFmtId="0" fontId="33" fillId="10" borderId="5" xfId="0" applyFont="1" applyFill="1" applyBorder="1" applyAlignment="1" applyProtection="1">
      <alignment horizontal="center" vertical="center" wrapText="1"/>
      <protection locked="0"/>
    </xf>
    <xf numFmtId="0" fontId="33" fillId="10" borderId="2" xfId="0" applyFont="1" applyFill="1" applyBorder="1" applyAlignment="1" applyProtection="1">
      <alignment horizontal="center" vertical="center" wrapText="1"/>
      <protection locked="0"/>
    </xf>
    <xf numFmtId="0" fontId="33" fillId="10" borderId="2" xfId="0" applyFont="1" applyFill="1" applyBorder="1" applyAlignment="1" applyProtection="1">
      <alignment horizontal="center" wrapText="1"/>
      <protection locked="0"/>
    </xf>
    <xf numFmtId="0" fontId="27" fillId="10" borderId="2" xfId="0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center" wrapText="1" shrinkToFit="1"/>
    </xf>
    <xf numFmtId="0" fontId="19" fillId="2" borderId="2" xfId="0" applyFont="1" applyFill="1" applyBorder="1" applyAlignment="1">
      <alignment horizontal="right" vertical="top"/>
    </xf>
    <xf numFmtId="0" fontId="19" fillId="2" borderId="2" xfId="0" applyFont="1" applyFill="1" applyBorder="1" applyAlignment="1">
      <alignment vertical="top"/>
    </xf>
    <xf numFmtId="2" fontId="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right" vertical="top"/>
    </xf>
    <xf numFmtId="0" fontId="14" fillId="0" borderId="2" xfId="0" applyFont="1" applyBorder="1" applyAlignment="1">
      <alignment vertical="top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 wrapText="1"/>
    </xf>
    <xf numFmtId="0" fontId="11" fillId="10" borderId="2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 wrapText="1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9" fontId="26" fillId="10" borderId="2" xfId="0" applyNumberFormat="1" applyFont="1" applyFill="1" applyBorder="1" applyAlignment="1">
      <alignment horizontal="center" vertical="center" wrapText="1"/>
    </xf>
    <xf numFmtId="9" fontId="51" fillId="10" borderId="12" xfId="0" applyNumberFormat="1" applyFont="1" applyFill="1" applyBorder="1" applyAlignment="1">
      <alignment horizontal="center" vertical="center" wrapText="1"/>
    </xf>
    <xf numFmtId="9" fontId="25" fillId="10" borderId="2" xfId="0" applyNumberFormat="1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8" xfId="0" applyFont="1" applyFill="1" applyBorder="1" applyAlignment="1">
      <alignment horizontal="center" vertical="center" wrapText="1"/>
    </xf>
    <xf numFmtId="0" fontId="37" fillId="10" borderId="4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vertical="center" wrapText="1"/>
    </xf>
    <xf numFmtId="0" fontId="31" fillId="3" borderId="0" xfId="0" applyFont="1" applyFill="1" applyAlignment="1">
      <alignment wrapText="1"/>
    </xf>
    <xf numFmtId="0" fontId="1" fillId="11" borderId="7" xfId="0" applyFont="1" applyFill="1" applyBorder="1" applyAlignment="1" applyProtection="1">
      <alignment vertical="center"/>
      <protection locked="0"/>
    </xf>
    <xf numFmtId="0" fontId="1" fillId="11" borderId="8" xfId="0" applyFont="1" applyFill="1" applyBorder="1" applyAlignment="1" applyProtection="1">
      <alignment vertical="center"/>
      <protection locked="0"/>
    </xf>
    <xf numFmtId="0" fontId="1" fillId="11" borderId="4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 applyProtection="1">
      <alignment horizontal="left" vertical="center"/>
      <protection locked="0"/>
    </xf>
    <xf numFmtId="0" fontId="11" fillId="10" borderId="8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7" xfId="0" applyFont="1" applyFill="1" applyBorder="1" applyAlignment="1" applyProtection="1">
      <alignment horizontal="left" vertical="center" wrapText="1"/>
      <protection locked="0"/>
    </xf>
    <xf numFmtId="0" fontId="11" fillId="10" borderId="8" xfId="0" applyFont="1" applyFill="1" applyBorder="1" applyAlignment="1" applyProtection="1">
      <alignment horizontal="left" vertical="center" wrapText="1"/>
      <protection locked="0"/>
    </xf>
    <xf numFmtId="0" fontId="11" fillId="10" borderId="4" xfId="0" applyFon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/>
    </xf>
    <xf numFmtId="0" fontId="18" fillId="9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left" vertical="top" wrapText="1"/>
      <protection locked="0"/>
    </xf>
    <xf numFmtId="0" fontId="27" fillId="2" borderId="3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1" fillId="7" borderId="3" xfId="0" applyFont="1" applyFill="1" applyBorder="1" applyAlignment="1" applyProtection="1">
      <alignment horizontal="left" vertical="top" wrapText="1"/>
      <protection locked="0"/>
    </xf>
    <xf numFmtId="0" fontId="11" fillId="7" borderId="5" xfId="0" applyFont="1" applyFill="1" applyBorder="1" applyAlignment="1" applyProtection="1">
      <alignment horizontal="left" vertical="top" wrapText="1"/>
      <protection locked="0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2" fontId="12" fillId="0" borderId="7" xfId="0" applyNumberFormat="1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left" vertical="center" wrapText="1"/>
    </xf>
    <xf numFmtId="2" fontId="12" fillId="2" borderId="7" xfId="0" applyNumberFormat="1" applyFont="1" applyFill="1" applyBorder="1" applyAlignment="1">
      <alignment horizontal="left" vertical="center" wrapText="1"/>
    </xf>
    <xf numFmtId="2" fontId="12" fillId="2" borderId="4" xfId="0" applyNumberFormat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4" fontId="33" fillId="2" borderId="3" xfId="0" applyNumberFormat="1" applyFont="1" applyFill="1" applyBorder="1" applyAlignment="1">
      <alignment horizontal="center" vertical="center" wrapText="1"/>
    </xf>
    <xf numFmtId="164" fontId="33" fillId="2" borderId="6" xfId="0" applyNumberFormat="1" applyFont="1" applyFill="1" applyBorder="1" applyAlignment="1">
      <alignment horizontal="center" vertical="center" wrapText="1"/>
    </xf>
    <xf numFmtId="164" fontId="33" fillId="2" borderId="5" xfId="0" applyNumberFormat="1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top" wrapText="1"/>
    </xf>
    <xf numFmtId="0" fontId="24" fillId="2" borderId="0" xfId="0" applyFont="1" applyFill="1" applyAlignment="1">
      <alignment horizontal="right" vertical="top" wrapText="1"/>
    </xf>
    <xf numFmtId="0" fontId="42" fillId="3" borderId="2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4" fillId="2" borderId="0" xfId="0" applyFont="1" applyFill="1" applyAlignment="1">
      <alignment horizontal="center" vertical="center" wrapText="1"/>
    </xf>
    <xf numFmtId="0" fontId="14" fillId="7" borderId="3" xfId="0" applyFont="1" applyFill="1" applyBorder="1" applyAlignment="1" applyProtection="1">
      <alignment horizontal="center" vertical="top" wrapText="1"/>
      <protection locked="0"/>
    </xf>
    <xf numFmtId="0" fontId="14" fillId="7" borderId="5" xfId="0" applyFont="1" applyFill="1" applyBorder="1" applyAlignment="1" applyProtection="1">
      <alignment horizontal="center" vertical="top" wrapText="1"/>
      <protection locked="0"/>
    </xf>
    <xf numFmtId="0" fontId="11" fillId="3" borderId="3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2" fillId="3" borderId="7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49" fillId="0" borderId="3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wrapText="1"/>
    </xf>
    <xf numFmtId="0" fontId="46" fillId="2" borderId="1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right" vertical="center" wrapText="1"/>
    </xf>
    <xf numFmtId="0" fontId="19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horizontal="center" wrapText="1"/>
    </xf>
    <xf numFmtId="0" fontId="19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left" vertical="top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top" wrapText="1"/>
      <protection locked="0"/>
    </xf>
    <xf numFmtId="0" fontId="14" fillId="4" borderId="5" xfId="0" applyFont="1" applyFill="1" applyBorder="1" applyAlignment="1" applyProtection="1">
      <alignment horizontal="center" vertical="top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 vertical="top" wrapText="1"/>
    </xf>
    <xf numFmtId="0" fontId="60" fillId="2" borderId="0" xfId="0" applyFont="1" applyFill="1" applyAlignment="1">
      <alignment horizontal="center" wrapText="1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33" fillId="2" borderId="6" xfId="0" applyFont="1" applyFill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 wrapText="1" shrinkToFit="1"/>
    </xf>
    <xf numFmtId="0" fontId="19" fillId="2" borderId="4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horizontal="left" vertical="top" wrapText="1"/>
    </xf>
    <xf numFmtId="0" fontId="63" fillId="0" borderId="4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left"/>
    </xf>
    <xf numFmtId="0" fontId="16" fillId="7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E0C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416400</xdr:colOff>
      <xdr:row>8</xdr:row>
      <xdr:rowOff>65537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8D2D89-FEFA-4B67-B771-CE8499B2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40400" cy="153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450851</xdr:colOff>
      <xdr:row>0</xdr:row>
      <xdr:rowOff>1</xdr:rowOff>
    </xdr:from>
    <xdr:to>
      <xdr:col>3</xdr:col>
      <xdr:colOff>554287</xdr:colOff>
      <xdr:row>7</xdr:row>
      <xdr:rowOff>66369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1F5B53-F502-4D77-8BCA-F2C97DB3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1" y="1"/>
          <a:ext cx="1940400" cy="155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450851</xdr:colOff>
      <xdr:row>0</xdr:row>
      <xdr:rowOff>1</xdr:rowOff>
    </xdr:from>
    <xdr:to>
      <xdr:col>3</xdr:col>
      <xdr:colOff>554287</xdr:colOff>
      <xdr:row>7</xdr:row>
      <xdr:rowOff>66369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CBA81E-05F8-4F3A-84A8-1C691DB5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1" y="1"/>
          <a:ext cx="1932236" cy="15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</xdr:colOff>
      <xdr:row>0</xdr:row>
      <xdr:rowOff>0</xdr:rowOff>
    </xdr:from>
    <xdr:to>
      <xdr:col>2</xdr:col>
      <xdr:colOff>75087</xdr:colOff>
      <xdr:row>7</xdr:row>
      <xdr:rowOff>169783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F9E49C-DB94-4CED-8828-8B7AEB6C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72" y="0"/>
          <a:ext cx="1940400" cy="1558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503005</xdr:colOff>
      <xdr:row>8</xdr:row>
      <xdr:rowOff>162441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169007-260E-4BF3-AF12-698342A2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201083"/>
          <a:ext cx="1924347" cy="15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165099</xdr:rowOff>
    </xdr:from>
    <xdr:to>
      <xdr:col>2</xdr:col>
      <xdr:colOff>354225</xdr:colOff>
      <xdr:row>8</xdr:row>
      <xdr:rowOff>398449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936A5B-C65D-4641-AA6D-A232411B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165099"/>
          <a:ext cx="1970300" cy="15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81063</xdr:rowOff>
    </xdr:from>
    <xdr:to>
      <xdr:col>2</xdr:col>
      <xdr:colOff>440719</xdr:colOff>
      <xdr:row>7</xdr:row>
      <xdr:rowOff>257941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93948F-F8F7-4DDD-93B5-89653417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34" y="81063"/>
          <a:ext cx="1940400" cy="155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99786</xdr:colOff>
      <xdr:row>0</xdr:row>
      <xdr:rowOff>72571</xdr:rowOff>
    </xdr:from>
    <xdr:to>
      <xdr:col>2</xdr:col>
      <xdr:colOff>793141</xdr:colOff>
      <xdr:row>8</xdr:row>
      <xdr:rowOff>46025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CADCCC-B68F-4CBA-9ADF-DC2C8ABF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143" y="72571"/>
          <a:ext cx="1852778" cy="15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zoomScale="110" zoomScaleNormal="110" workbookViewId="0">
      <selection activeCell="K18" sqref="K18"/>
    </sheetView>
  </sheetViews>
  <sheetFormatPr defaultRowHeight="14.5"/>
  <cols>
    <col min="3" max="10" width="13.1796875" customWidth="1"/>
  </cols>
  <sheetData>
    <row r="1" spans="1:1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>
      <c r="A10" s="60"/>
      <c r="B10" s="60"/>
      <c r="C10" s="292" t="s">
        <v>301</v>
      </c>
      <c r="D10" s="292"/>
      <c r="E10" s="292"/>
      <c r="F10" s="292"/>
      <c r="G10" s="292"/>
      <c r="H10" s="292"/>
      <c r="I10" s="292"/>
      <c r="J10" s="292"/>
      <c r="K10" s="60"/>
    </row>
    <row r="11" spans="1:11">
      <c r="A11" s="60"/>
      <c r="B11" s="60"/>
      <c r="C11" s="145"/>
      <c r="D11" s="145"/>
      <c r="E11" s="145"/>
      <c r="F11" s="145"/>
      <c r="G11" s="145"/>
      <c r="H11" s="145"/>
      <c r="I11" s="145"/>
      <c r="J11" s="60"/>
      <c r="K11" s="60"/>
    </row>
    <row r="12" spans="1:11" ht="37.5" customHeight="1">
      <c r="A12" s="60"/>
      <c r="B12" s="60"/>
      <c r="C12" s="293" t="s">
        <v>308</v>
      </c>
      <c r="D12" s="293"/>
      <c r="E12" s="293"/>
      <c r="F12" s="293"/>
      <c r="G12" s="293"/>
      <c r="H12" s="293"/>
      <c r="I12" s="293"/>
      <c r="J12" s="293"/>
      <c r="K12" s="60"/>
    </row>
    <row r="13" spans="1:11" ht="97.5" customHeight="1">
      <c r="A13" s="60"/>
      <c r="B13" s="60"/>
      <c r="C13" s="293" t="s">
        <v>2</v>
      </c>
      <c r="D13" s="293"/>
      <c r="E13" s="293"/>
      <c r="F13" s="293"/>
      <c r="G13" s="293"/>
      <c r="H13" s="293"/>
      <c r="I13" s="293"/>
      <c r="J13" s="293"/>
      <c r="K13" s="60"/>
    </row>
    <row r="14" spans="1:11" ht="74.5" customHeight="1">
      <c r="A14" s="60"/>
      <c r="B14" s="60"/>
      <c r="C14" s="293" t="s">
        <v>309</v>
      </c>
      <c r="D14" s="293"/>
      <c r="E14" s="293"/>
      <c r="F14" s="293"/>
      <c r="G14" s="293"/>
      <c r="H14" s="293"/>
      <c r="I14" s="293"/>
      <c r="J14" s="293"/>
      <c r="K14" s="60"/>
    </row>
    <row r="15" spans="1:11" ht="106.5" customHeight="1">
      <c r="A15" s="60"/>
      <c r="B15" s="60"/>
      <c r="C15" s="293" t="s">
        <v>310</v>
      </c>
      <c r="D15" s="293"/>
      <c r="E15" s="293"/>
      <c r="F15" s="293"/>
      <c r="G15" s="293"/>
      <c r="H15" s="293"/>
      <c r="I15" s="293"/>
      <c r="J15" s="293"/>
      <c r="K15" s="60"/>
    </row>
    <row r="16" spans="1:11" ht="37" customHeight="1">
      <c r="C16" s="293" t="s">
        <v>302</v>
      </c>
      <c r="D16" s="293"/>
      <c r="E16" s="293"/>
      <c r="F16" s="293"/>
      <c r="G16" s="293"/>
      <c r="H16" s="293"/>
      <c r="I16" s="293"/>
      <c r="J16" s="293"/>
    </row>
  </sheetData>
  <sheetProtection password="C05E" sheet="1" objects="1" scenarios="1"/>
  <mergeCells count="6">
    <mergeCell ref="C10:J10"/>
    <mergeCell ref="C16:J16"/>
    <mergeCell ref="C14:J14"/>
    <mergeCell ref="C15:J15"/>
    <mergeCell ref="C12:J12"/>
    <mergeCell ref="C13:J13"/>
  </mergeCells>
  <pageMargins left="0.7" right="0.7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5"/>
  <sheetViews>
    <sheetView zoomScale="70" zoomScaleNormal="70" workbookViewId="0">
      <selection activeCell="C5" sqref="C5"/>
    </sheetView>
  </sheetViews>
  <sheetFormatPr defaultColWidth="8.81640625" defaultRowHeight="14.5"/>
  <cols>
    <col min="1" max="1" width="4.54296875" style="60" customWidth="1"/>
    <col min="2" max="2" width="39.26953125" style="60" customWidth="1"/>
    <col min="3" max="3" width="42.54296875" style="60" customWidth="1"/>
    <col min="4" max="4" width="18.26953125" style="60" customWidth="1"/>
    <col min="5" max="5" width="16" style="60" customWidth="1"/>
    <col min="6" max="6" width="18.26953125" style="60" customWidth="1"/>
    <col min="7" max="8" width="16" style="60" customWidth="1"/>
    <col min="9" max="9" width="24" style="60" customWidth="1"/>
    <col min="10" max="10" width="8.7265625" style="60"/>
    <col min="258" max="258" width="29.7265625" customWidth="1"/>
    <col min="259" max="259" width="39.26953125" customWidth="1"/>
    <col min="260" max="264" width="16" customWidth="1"/>
    <col min="265" max="265" width="24" customWidth="1"/>
    <col min="514" max="514" width="29.7265625" customWidth="1"/>
    <col min="515" max="515" width="39.26953125" customWidth="1"/>
    <col min="516" max="520" width="16" customWidth="1"/>
    <col min="521" max="521" width="24" customWidth="1"/>
    <col min="770" max="770" width="29.7265625" customWidth="1"/>
    <col min="771" max="771" width="39.26953125" customWidth="1"/>
    <col min="772" max="776" width="16" customWidth="1"/>
    <col min="777" max="777" width="24" customWidth="1"/>
    <col min="1026" max="1026" width="29.7265625" customWidth="1"/>
    <col min="1027" max="1027" width="39.26953125" customWidth="1"/>
    <col min="1028" max="1032" width="16" customWidth="1"/>
    <col min="1033" max="1033" width="24" customWidth="1"/>
    <col min="1282" max="1282" width="29.7265625" customWidth="1"/>
    <col min="1283" max="1283" width="39.26953125" customWidth="1"/>
    <col min="1284" max="1288" width="16" customWidth="1"/>
    <col min="1289" max="1289" width="24" customWidth="1"/>
    <col min="1538" max="1538" width="29.7265625" customWidth="1"/>
    <col min="1539" max="1539" width="39.26953125" customWidth="1"/>
    <col min="1540" max="1544" width="16" customWidth="1"/>
    <col min="1545" max="1545" width="24" customWidth="1"/>
    <col min="1794" max="1794" width="29.7265625" customWidth="1"/>
    <col min="1795" max="1795" width="39.26953125" customWidth="1"/>
    <col min="1796" max="1800" width="16" customWidth="1"/>
    <col min="1801" max="1801" width="24" customWidth="1"/>
    <col min="2050" max="2050" width="29.7265625" customWidth="1"/>
    <col min="2051" max="2051" width="39.26953125" customWidth="1"/>
    <col min="2052" max="2056" width="16" customWidth="1"/>
    <col min="2057" max="2057" width="24" customWidth="1"/>
    <col min="2306" max="2306" width="29.7265625" customWidth="1"/>
    <col min="2307" max="2307" width="39.26953125" customWidth="1"/>
    <col min="2308" max="2312" width="16" customWidth="1"/>
    <col min="2313" max="2313" width="24" customWidth="1"/>
    <col min="2562" max="2562" width="29.7265625" customWidth="1"/>
    <col min="2563" max="2563" width="39.26953125" customWidth="1"/>
    <col min="2564" max="2568" width="16" customWidth="1"/>
    <col min="2569" max="2569" width="24" customWidth="1"/>
    <col min="2818" max="2818" width="29.7265625" customWidth="1"/>
    <col min="2819" max="2819" width="39.26953125" customWidth="1"/>
    <col min="2820" max="2824" width="16" customWidth="1"/>
    <col min="2825" max="2825" width="24" customWidth="1"/>
    <col min="3074" max="3074" width="29.7265625" customWidth="1"/>
    <col min="3075" max="3075" width="39.26953125" customWidth="1"/>
    <col min="3076" max="3080" width="16" customWidth="1"/>
    <col min="3081" max="3081" width="24" customWidth="1"/>
    <col min="3330" max="3330" width="29.7265625" customWidth="1"/>
    <col min="3331" max="3331" width="39.26953125" customWidth="1"/>
    <col min="3332" max="3336" width="16" customWidth="1"/>
    <col min="3337" max="3337" width="24" customWidth="1"/>
    <col min="3586" max="3586" width="29.7265625" customWidth="1"/>
    <col min="3587" max="3587" width="39.26953125" customWidth="1"/>
    <col min="3588" max="3592" width="16" customWidth="1"/>
    <col min="3593" max="3593" width="24" customWidth="1"/>
    <col min="3842" max="3842" width="29.7265625" customWidth="1"/>
    <col min="3843" max="3843" width="39.26953125" customWidth="1"/>
    <col min="3844" max="3848" width="16" customWidth="1"/>
    <col min="3849" max="3849" width="24" customWidth="1"/>
    <col min="4098" max="4098" width="29.7265625" customWidth="1"/>
    <col min="4099" max="4099" width="39.26953125" customWidth="1"/>
    <col min="4100" max="4104" width="16" customWidth="1"/>
    <col min="4105" max="4105" width="24" customWidth="1"/>
    <col min="4354" max="4354" width="29.7265625" customWidth="1"/>
    <col min="4355" max="4355" width="39.26953125" customWidth="1"/>
    <col min="4356" max="4360" width="16" customWidth="1"/>
    <col min="4361" max="4361" width="24" customWidth="1"/>
    <col min="4610" max="4610" width="29.7265625" customWidth="1"/>
    <col min="4611" max="4611" width="39.26953125" customWidth="1"/>
    <col min="4612" max="4616" width="16" customWidth="1"/>
    <col min="4617" max="4617" width="24" customWidth="1"/>
    <col min="4866" max="4866" width="29.7265625" customWidth="1"/>
    <col min="4867" max="4867" width="39.26953125" customWidth="1"/>
    <col min="4868" max="4872" width="16" customWidth="1"/>
    <col min="4873" max="4873" width="24" customWidth="1"/>
    <col min="5122" max="5122" width="29.7265625" customWidth="1"/>
    <col min="5123" max="5123" width="39.26953125" customWidth="1"/>
    <col min="5124" max="5128" width="16" customWidth="1"/>
    <col min="5129" max="5129" width="24" customWidth="1"/>
    <col min="5378" max="5378" width="29.7265625" customWidth="1"/>
    <col min="5379" max="5379" width="39.26953125" customWidth="1"/>
    <col min="5380" max="5384" width="16" customWidth="1"/>
    <col min="5385" max="5385" width="24" customWidth="1"/>
    <col min="5634" max="5634" width="29.7265625" customWidth="1"/>
    <col min="5635" max="5635" width="39.26953125" customWidth="1"/>
    <col min="5636" max="5640" width="16" customWidth="1"/>
    <col min="5641" max="5641" width="24" customWidth="1"/>
    <col min="5890" max="5890" width="29.7265625" customWidth="1"/>
    <col min="5891" max="5891" width="39.26953125" customWidth="1"/>
    <col min="5892" max="5896" width="16" customWidth="1"/>
    <col min="5897" max="5897" width="24" customWidth="1"/>
    <col min="6146" max="6146" width="29.7265625" customWidth="1"/>
    <col min="6147" max="6147" width="39.26953125" customWidth="1"/>
    <col min="6148" max="6152" width="16" customWidth="1"/>
    <col min="6153" max="6153" width="24" customWidth="1"/>
    <col min="6402" max="6402" width="29.7265625" customWidth="1"/>
    <col min="6403" max="6403" width="39.26953125" customWidth="1"/>
    <col min="6404" max="6408" width="16" customWidth="1"/>
    <col min="6409" max="6409" width="24" customWidth="1"/>
    <col min="6658" max="6658" width="29.7265625" customWidth="1"/>
    <col min="6659" max="6659" width="39.26953125" customWidth="1"/>
    <col min="6660" max="6664" width="16" customWidth="1"/>
    <col min="6665" max="6665" width="24" customWidth="1"/>
    <col min="6914" max="6914" width="29.7265625" customWidth="1"/>
    <col min="6915" max="6915" width="39.26953125" customWidth="1"/>
    <col min="6916" max="6920" width="16" customWidth="1"/>
    <col min="6921" max="6921" width="24" customWidth="1"/>
    <col min="7170" max="7170" width="29.7265625" customWidth="1"/>
    <col min="7171" max="7171" width="39.26953125" customWidth="1"/>
    <col min="7172" max="7176" width="16" customWidth="1"/>
    <col min="7177" max="7177" width="24" customWidth="1"/>
    <col min="7426" max="7426" width="29.7265625" customWidth="1"/>
    <col min="7427" max="7427" width="39.26953125" customWidth="1"/>
    <col min="7428" max="7432" width="16" customWidth="1"/>
    <col min="7433" max="7433" width="24" customWidth="1"/>
    <col min="7682" max="7682" width="29.7265625" customWidth="1"/>
    <col min="7683" max="7683" width="39.26953125" customWidth="1"/>
    <col min="7684" max="7688" width="16" customWidth="1"/>
    <col min="7689" max="7689" width="24" customWidth="1"/>
    <col min="7938" max="7938" width="29.7265625" customWidth="1"/>
    <col min="7939" max="7939" width="39.26953125" customWidth="1"/>
    <col min="7940" max="7944" width="16" customWidth="1"/>
    <col min="7945" max="7945" width="24" customWidth="1"/>
    <col min="8194" max="8194" width="29.7265625" customWidth="1"/>
    <col min="8195" max="8195" width="39.26953125" customWidth="1"/>
    <col min="8196" max="8200" width="16" customWidth="1"/>
    <col min="8201" max="8201" width="24" customWidth="1"/>
    <col min="8450" max="8450" width="29.7265625" customWidth="1"/>
    <col min="8451" max="8451" width="39.26953125" customWidth="1"/>
    <col min="8452" max="8456" width="16" customWidth="1"/>
    <col min="8457" max="8457" width="24" customWidth="1"/>
    <col min="8706" max="8706" width="29.7265625" customWidth="1"/>
    <col min="8707" max="8707" width="39.26953125" customWidth="1"/>
    <col min="8708" max="8712" width="16" customWidth="1"/>
    <col min="8713" max="8713" width="24" customWidth="1"/>
    <col min="8962" max="8962" width="29.7265625" customWidth="1"/>
    <col min="8963" max="8963" width="39.26953125" customWidth="1"/>
    <col min="8964" max="8968" width="16" customWidth="1"/>
    <col min="8969" max="8969" width="24" customWidth="1"/>
    <col min="9218" max="9218" width="29.7265625" customWidth="1"/>
    <col min="9219" max="9219" width="39.26953125" customWidth="1"/>
    <col min="9220" max="9224" width="16" customWidth="1"/>
    <col min="9225" max="9225" width="24" customWidth="1"/>
    <col min="9474" max="9474" width="29.7265625" customWidth="1"/>
    <col min="9475" max="9475" width="39.26953125" customWidth="1"/>
    <col min="9476" max="9480" width="16" customWidth="1"/>
    <col min="9481" max="9481" width="24" customWidth="1"/>
    <col min="9730" max="9730" width="29.7265625" customWidth="1"/>
    <col min="9731" max="9731" width="39.26953125" customWidth="1"/>
    <col min="9732" max="9736" width="16" customWidth="1"/>
    <col min="9737" max="9737" width="24" customWidth="1"/>
    <col min="9986" max="9986" width="29.7265625" customWidth="1"/>
    <col min="9987" max="9987" width="39.26953125" customWidth="1"/>
    <col min="9988" max="9992" width="16" customWidth="1"/>
    <col min="9993" max="9993" width="24" customWidth="1"/>
    <col min="10242" max="10242" width="29.7265625" customWidth="1"/>
    <col min="10243" max="10243" width="39.26953125" customWidth="1"/>
    <col min="10244" max="10248" width="16" customWidth="1"/>
    <col min="10249" max="10249" width="24" customWidth="1"/>
    <col min="10498" max="10498" width="29.7265625" customWidth="1"/>
    <col min="10499" max="10499" width="39.26953125" customWidth="1"/>
    <col min="10500" max="10504" width="16" customWidth="1"/>
    <col min="10505" max="10505" width="24" customWidth="1"/>
    <col min="10754" max="10754" width="29.7265625" customWidth="1"/>
    <col min="10755" max="10755" width="39.26953125" customWidth="1"/>
    <col min="10756" max="10760" width="16" customWidth="1"/>
    <col min="10761" max="10761" width="24" customWidth="1"/>
    <col min="11010" max="11010" width="29.7265625" customWidth="1"/>
    <col min="11011" max="11011" width="39.26953125" customWidth="1"/>
    <col min="11012" max="11016" width="16" customWidth="1"/>
    <col min="11017" max="11017" width="24" customWidth="1"/>
    <col min="11266" max="11266" width="29.7265625" customWidth="1"/>
    <col min="11267" max="11267" width="39.26953125" customWidth="1"/>
    <col min="11268" max="11272" width="16" customWidth="1"/>
    <col min="11273" max="11273" width="24" customWidth="1"/>
    <col min="11522" max="11522" width="29.7265625" customWidth="1"/>
    <col min="11523" max="11523" width="39.26953125" customWidth="1"/>
    <col min="11524" max="11528" width="16" customWidth="1"/>
    <col min="11529" max="11529" width="24" customWidth="1"/>
    <col min="11778" max="11778" width="29.7265625" customWidth="1"/>
    <col min="11779" max="11779" width="39.26953125" customWidth="1"/>
    <col min="11780" max="11784" width="16" customWidth="1"/>
    <col min="11785" max="11785" width="24" customWidth="1"/>
    <col min="12034" max="12034" width="29.7265625" customWidth="1"/>
    <col min="12035" max="12035" width="39.26953125" customWidth="1"/>
    <col min="12036" max="12040" width="16" customWidth="1"/>
    <col min="12041" max="12041" width="24" customWidth="1"/>
    <col min="12290" max="12290" width="29.7265625" customWidth="1"/>
    <col min="12291" max="12291" width="39.26953125" customWidth="1"/>
    <col min="12292" max="12296" width="16" customWidth="1"/>
    <col min="12297" max="12297" width="24" customWidth="1"/>
    <col min="12546" max="12546" width="29.7265625" customWidth="1"/>
    <col min="12547" max="12547" width="39.26953125" customWidth="1"/>
    <col min="12548" max="12552" width="16" customWidth="1"/>
    <col min="12553" max="12553" width="24" customWidth="1"/>
    <col min="12802" max="12802" width="29.7265625" customWidth="1"/>
    <col min="12803" max="12803" width="39.26953125" customWidth="1"/>
    <col min="12804" max="12808" width="16" customWidth="1"/>
    <col min="12809" max="12809" width="24" customWidth="1"/>
    <col min="13058" max="13058" width="29.7265625" customWidth="1"/>
    <col min="13059" max="13059" width="39.26953125" customWidth="1"/>
    <col min="13060" max="13064" width="16" customWidth="1"/>
    <col min="13065" max="13065" width="24" customWidth="1"/>
    <col min="13314" max="13314" width="29.7265625" customWidth="1"/>
    <col min="13315" max="13315" width="39.26953125" customWidth="1"/>
    <col min="13316" max="13320" width="16" customWidth="1"/>
    <col min="13321" max="13321" width="24" customWidth="1"/>
    <col min="13570" max="13570" width="29.7265625" customWidth="1"/>
    <col min="13571" max="13571" width="39.26953125" customWidth="1"/>
    <col min="13572" max="13576" width="16" customWidth="1"/>
    <col min="13577" max="13577" width="24" customWidth="1"/>
    <col min="13826" max="13826" width="29.7265625" customWidth="1"/>
    <col min="13827" max="13827" width="39.26953125" customWidth="1"/>
    <col min="13828" max="13832" width="16" customWidth="1"/>
    <col min="13833" max="13833" width="24" customWidth="1"/>
    <col min="14082" max="14082" width="29.7265625" customWidth="1"/>
    <col min="14083" max="14083" width="39.26953125" customWidth="1"/>
    <col min="14084" max="14088" width="16" customWidth="1"/>
    <col min="14089" max="14089" width="24" customWidth="1"/>
    <col min="14338" max="14338" width="29.7265625" customWidth="1"/>
    <col min="14339" max="14339" width="39.26953125" customWidth="1"/>
    <col min="14340" max="14344" width="16" customWidth="1"/>
    <col min="14345" max="14345" width="24" customWidth="1"/>
    <col min="14594" max="14594" width="29.7265625" customWidth="1"/>
    <col min="14595" max="14595" width="39.26953125" customWidth="1"/>
    <col min="14596" max="14600" width="16" customWidth="1"/>
    <col min="14601" max="14601" width="24" customWidth="1"/>
    <col min="14850" max="14850" width="29.7265625" customWidth="1"/>
    <col min="14851" max="14851" width="39.26953125" customWidth="1"/>
    <col min="14852" max="14856" width="16" customWidth="1"/>
    <col min="14857" max="14857" width="24" customWidth="1"/>
    <col min="15106" max="15106" width="29.7265625" customWidth="1"/>
    <col min="15107" max="15107" width="39.26953125" customWidth="1"/>
    <col min="15108" max="15112" width="16" customWidth="1"/>
    <col min="15113" max="15113" width="24" customWidth="1"/>
    <col min="15362" max="15362" width="29.7265625" customWidth="1"/>
    <col min="15363" max="15363" width="39.26953125" customWidth="1"/>
    <col min="15364" max="15368" width="16" customWidth="1"/>
    <col min="15369" max="15369" width="24" customWidth="1"/>
    <col min="15618" max="15618" width="29.7265625" customWidth="1"/>
    <col min="15619" max="15619" width="39.26953125" customWidth="1"/>
    <col min="15620" max="15624" width="16" customWidth="1"/>
    <col min="15625" max="15625" width="24" customWidth="1"/>
    <col min="15874" max="15874" width="29.7265625" customWidth="1"/>
    <col min="15875" max="15875" width="39.26953125" customWidth="1"/>
    <col min="15876" max="15880" width="16" customWidth="1"/>
    <col min="15881" max="15881" width="24" customWidth="1"/>
    <col min="16130" max="16130" width="29.7265625" customWidth="1"/>
    <col min="16131" max="16131" width="39.26953125" customWidth="1"/>
    <col min="16132" max="16136" width="16" customWidth="1"/>
    <col min="16137" max="16137" width="24" customWidth="1"/>
  </cols>
  <sheetData>
    <row r="1" spans="2:11" ht="27" customHeight="1">
      <c r="B1" s="286"/>
      <c r="C1" s="302" t="s">
        <v>295</v>
      </c>
      <c r="D1" s="302"/>
      <c r="E1" s="302"/>
      <c r="F1" s="302"/>
      <c r="G1" s="302"/>
      <c r="H1" s="302"/>
      <c r="I1" s="286"/>
      <c r="J1" s="165"/>
      <c r="K1" s="165"/>
    </row>
    <row r="2" spans="2:11" ht="45" customHeight="1">
      <c r="C2" s="303" t="s">
        <v>296</v>
      </c>
      <c r="D2" s="303"/>
      <c r="E2" s="303"/>
      <c r="F2" s="303"/>
      <c r="G2" s="303"/>
      <c r="H2" s="303"/>
      <c r="I2" s="70"/>
      <c r="J2" s="70"/>
      <c r="K2" s="70"/>
    </row>
    <row r="3" spans="2:11" ht="27.65" customHeight="1">
      <c r="B3" s="164"/>
      <c r="C3" s="294" t="s">
        <v>318</v>
      </c>
      <c r="D3" s="295"/>
      <c r="E3" s="295"/>
      <c r="F3" s="295"/>
      <c r="G3" s="295"/>
      <c r="H3" s="296"/>
      <c r="I3" s="164"/>
      <c r="J3" s="164"/>
      <c r="K3" s="164"/>
    </row>
    <row r="4" spans="2:11" s="60" customFormat="1" ht="27.65" customHeight="1">
      <c r="B4" s="164"/>
      <c r="C4" s="207"/>
      <c r="D4" s="207"/>
      <c r="E4" s="207"/>
      <c r="F4" s="207"/>
      <c r="G4" s="207"/>
      <c r="H4" s="207"/>
      <c r="I4" s="164"/>
      <c r="J4" s="164"/>
      <c r="K4" s="164"/>
    </row>
    <row r="5" spans="2:11" s="60" customFormat="1" ht="27.65" customHeight="1">
      <c r="B5" s="164"/>
      <c r="C5" s="207"/>
      <c r="D5" s="207"/>
      <c r="E5" s="207"/>
      <c r="F5" s="207"/>
      <c r="G5" s="207"/>
      <c r="H5" s="207"/>
      <c r="I5" s="164"/>
      <c r="J5" s="164"/>
      <c r="K5" s="164"/>
    </row>
    <row r="6" spans="2:11" ht="12.75" customHeight="1">
      <c r="B6" s="297" t="s">
        <v>303</v>
      </c>
      <c r="C6" s="298"/>
      <c r="D6" s="298"/>
      <c r="E6"/>
    </row>
    <row r="7" spans="2:11" ht="15.5">
      <c r="B7" s="70"/>
      <c r="C7" s="71"/>
      <c r="D7" s="71"/>
    </row>
    <row r="8" spans="2:11" ht="33" customHeight="1">
      <c r="B8" s="72" t="s">
        <v>1</v>
      </c>
      <c r="C8" s="299"/>
      <c r="D8" s="300"/>
      <c r="E8" s="300"/>
      <c r="F8" s="300"/>
      <c r="G8" s="300"/>
      <c r="H8" s="300"/>
      <c r="I8" s="301"/>
    </row>
    <row r="9" spans="2:11" ht="20.149999999999999" customHeight="1">
      <c r="B9" s="72"/>
      <c r="C9" s="73"/>
      <c r="D9" s="73"/>
      <c r="E9" s="73"/>
      <c r="F9" s="73"/>
      <c r="G9" s="73"/>
      <c r="H9" s="73"/>
      <c r="I9" s="73"/>
    </row>
    <row r="11" spans="2:11" ht="12.75" customHeight="1">
      <c r="B11" s="280" t="s">
        <v>439</v>
      </c>
      <c r="C11" s="281"/>
      <c r="D11" s="282"/>
      <c r="E11" s="284"/>
      <c r="F11" s="272"/>
      <c r="G11" s="272"/>
      <c r="H11" s="272"/>
      <c r="I11" s="272"/>
    </row>
    <row r="12" spans="2:11">
      <c r="B12" s="273"/>
      <c r="C12" s="273"/>
      <c r="D12" s="273"/>
      <c r="E12" s="273"/>
      <c r="F12" s="273"/>
      <c r="G12" s="273"/>
      <c r="H12" s="273"/>
      <c r="I12" s="273"/>
    </row>
    <row r="13" spans="2:11">
      <c r="B13" s="274" t="s">
        <v>440</v>
      </c>
      <c r="C13" s="304"/>
      <c r="D13" s="305"/>
      <c r="E13" s="305"/>
      <c r="F13" s="305"/>
      <c r="G13" s="305"/>
      <c r="H13" s="305"/>
      <c r="I13" s="306"/>
    </row>
    <row r="14" spans="2:11">
      <c r="B14" s="274"/>
      <c r="C14" s="273"/>
      <c r="D14" s="273"/>
      <c r="E14" s="273"/>
      <c r="F14" s="273"/>
      <c r="G14" s="273"/>
      <c r="H14" s="273"/>
      <c r="I14" s="273"/>
    </row>
    <row r="15" spans="2:11">
      <c r="B15" s="274" t="s">
        <v>441</v>
      </c>
      <c r="C15" s="304"/>
      <c r="D15" s="305"/>
      <c r="E15" s="305"/>
      <c r="F15" s="305"/>
      <c r="G15" s="305"/>
      <c r="H15" s="305"/>
      <c r="I15" s="306"/>
    </row>
    <row r="16" spans="2:11">
      <c r="B16" s="274"/>
      <c r="C16" s="273"/>
      <c r="D16" s="273"/>
      <c r="E16" s="273"/>
      <c r="F16" s="273"/>
      <c r="G16" s="273"/>
      <c r="H16" s="273"/>
      <c r="I16" s="273"/>
    </row>
    <row r="17" spans="2:9">
      <c r="B17" s="274" t="s">
        <v>442</v>
      </c>
      <c r="C17" s="304"/>
      <c r="D17" s="305"/>
      <c r="E17" s="305"/>
      <c r="F17" s="305"/>
      <c r="G17" s="305"/>
      <c r="H17" s="305"/>
      <c r="I17" s="306"/>
    </row>
    <row r="18" spans="2:9">
      <c r="B18" s="274"/>
      <c r="C18" s="273"/>
      <c r="D18" s="273"/>
      <c r="E18" s="273"/>
      <c r="F18" s="273"/>
      <c r="G18" s="273"/>
      <c r="H18" s="273"/>
      <c r="I18" s="273"/>
    </row>
    <row r="19" spans="2:9">
      <c r="B19" s="274" t="s">
        <v>443</v>
      </c>
      <c r="C19" s="307"/>
      <c r="D19" s="308"/>
      <c r="E19" s="308"/>
      <c r="F19" s="308"/>
      <c r="G19" s="308"/>
      <c r="H19" s="308"/>
      <c r="I19" s="309"/>
    </row>
    <row r="20" spans="2:9">
      <c r="B20" s="274"/>
      <c r="C20" s="275"/>
      <c r="D20" s="275"/>
      <c r="E20" s="275"/>
      <c r="F20" s="275"/>
      <c r="G20" s="275"/>
      <c r="H20" s="275"/>
      <c r="I20" s="275"/>
    </row>
    <row r="21" spans="2:9">
      <c r="B21" s="274" t="s">
        <v>444</v>
      </c>
      <c r="C21" s="307"/>
      <c r="D21" s="305"/>
      <c r="E21" s="305"/>
      <c r="F21" s="305"/>
      <c r="G21" s="305"/>
      <c r="H21" s="305"/>
      <c r="I21" s="306"/>
    </row>
    <row r="22" spans="2:9">
      <c r="B22" s="274"/>
      <c r="C22" s="275"/>
      <c r="D22" s="273"/>
      <c r="E22" s="273"/>
      <c r="F22" s="273"/>
      <c r="G22" s="273"/>
      <c r="H22" s="273"/>
      <c r="I22" s="273"/>
    </row>
    <row r="23" spans="2:9">
      <c r="B23" s="274" t="s">
        <v>445</v>
      </c>
      <c r="C23" s="276"/>
      <c r="D23" s="273"/>
      <c r="E23" s="273"/>
      <c r="F23" s="273"/>
      <c r="G23" s="273"/>
      <c r="H23" s="273"/>
      <c r="I23" s="273"/>
    </row>
    <row r="24" spans="2:9">
      <c r="B24" s="273"/>
      <c r="C24" s="275"/>
      <c r="D24" s="273"/>
      <c r="E24" s="273"/>
      <c r="F24" s="273"/>
      <c r="G24" s="273"/>
      <c r="H24" s="273"/>
      <c r="I24" s="273"/>
    </row>
    <row r="25" spans="2:9" ht="12.75" customHeight="1">
      <c r="B25" s="281" t="s">
        <v>446</v>
      </c>
      <c r="C25" s="281"/>
      <c r="D25" s="283"/>
      <c r="E25" s="285"/>
      <c r="F25" s="285"/>
      <c r="G25" s="285"/>
      <c r="H25" s="273"/>
      <c r="I25" s="273"/>
    </row>
    <row r="26" spans="2:9">
      <c r="B26" s="277"/>
      <c r="C26" s="277"/>
      <c r="D26" s="273"/>
      <c r="E26" s="273"/>
      <c r="F26" s="273"/>
      <c r="G26" s="273"/>
      <c r="H26" s="273"/>
      <c r="I26" s="273"/>
    </row>
    <row r="27" spans="2:9">
      <c r="B27" s="274" t="s">
        <v>447</v>
      </c>
      <c r="C27" s="307"/>
      <c r="D27" s="308"/>
      <c r="E27" s="308"/>
      <c r="F27" s="308"/>
      <c r="G27" s="308"/>
      <c r="H27" s="308"/>
      <c r="I27" s="309"/>
    </row>
    <row r="28" spans="2:9">
      <c r="B28" s="274"/>
      <c r="C28" s="275"/>
      <c r="D28" s="275"/>
      <c r="E28" s="275"/>
      <c r="F28" s="275"/>
      <c r="G28" s="275"/>
      <c r="H28" s="275"/>
      <c r="I28" s="275"/>
    </row>
    <row r="29" spans="2:9">
      <c r="B29" s="274" t="s">
        <v>448</v>
      </c>
      <c r="C29" s="307"/>
      <c r="D29" s="308"/>
      <c r="E29" s="308"/>
      <c r="F29" s="308"/>
      <c r="G29" s="308"/>
      <c r="H29" s="308"/>
      <c r="I29" s="309"/>
    </row>
    <row r="30" spans="2:9">
      <c r="B30" s="274"/>
      <c r="C30" s="275"/>
      <c r="D30" s="275"/>
      <c r="E30" s="275"/>
      <c r="F30" s="275"/>
      <c r="G30" s="275"/>
      <c r="H30" s="275"/>
      <c r="I30" s="275"/>
    </row>
    <row r="31" spans="2:9">
      <c r="B31" s="310" t="s">
        <v>449</v>
      </c>
      <c r="C31" s="307"/>
      <c r="D31" s="308"/>
      <c r="E31" s="308"/>
      <c r="F31" s="308"/>
      <c r="G31" s="308"/>
      <c r="H31" s="308"/>
      <c r="I31" s="309"/>
    </row>
    <row r="32" spans="2:9">
      <c r="B32" s="310"/>
      <c r="C32" s="304"/>
      <c r="D32" s="305"/>
      <c r="E32" s="305"/>
      <c r="F32" s="305"/>
      <c r="G32" s="305"/>
      <c r="H32" s="305"/>
      <c r="I32" s="306"/>
    </row>
    <row r="33" spans="2:9">
      <c r="B33" s="310"/>
      <c r="C33" s="304"/>
      <c r="D33" s="305"/>
      <c r="E33" s="305"/>
      <c r="F33" s="305"/>
      <c r="G33" s="305"/>
      <c r="H33" s="305"/>
      <c r="I33" s="306"/>
    </row>
    <row r="34" spans="2:9">
      <c r="B34" s="278"/>
      <c r="C34" s="273"/>
      <c r="D34" s="273"/>
      <c r="E34" s="273"/>
      <c r="F34" s="273"/>
      <c r="G34" s="273"/>
      <c r="H34" s="273"/>
      <c r="I34" s="273"/>
    </row>
    <row r="35" spans="2:9">
      <c r="B35" s="274" t="s">
        <v>450</v>
      </c>
      <c r="C35" s="279"/>
      <c r="D35" s="273"/>
      <c r="E35" s="273"/>
      <c r="F35" s="273"/>
      <c r="G35" s="273"/>
      <c r="H35" s="273"/>
      <c r="I35" s="273"/>
    </row>
  </sheetData>
  <sheetProtection password="C05E" sheet="1" objects="1" scenarios="1"/>
  <mergeCells count="16">
    <mergeCell ref="C27:I27"/>
    <mergeCell ref="C29:I29"/>
    <mergeCell ref="B31:B33"/>
    <mergeCell ref="C31:I31"/>
    <mergeCell ref="C32:I32"/>
    <mergeCell ref="C33:I33"/>
    <mergeCell ref="C13:I13"/>
    <mergeCell ref="C15:I15"/>
    <mergeCell ref="C17:I17"/>
    <mergeCell ref="C19:I19"/>
    <mergeCell ref="C21:I21"/>
    <mergeCell ref="C3:H3"/>
    <mergeCell ref="B6:D6"/>
    <mergeCell ref="C8:I8"/>
    <mergeCell ref="C1:H1"/>
    <mergeCell ref="C2:H2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0"/>
  <sheetViews>
    <sheetView zoomScale="74" zoomScaleNormal="74" workbookViewId="0">
      <selection activeCell="C8" sqref="C8:O8"/>
    </sheetView>
  </sheetViews>
  <sheetFormatPr defaultColWidth="8.7265625" defaultRowHeight="14.5"/>
  <cols>
    <col min="1" max="16384" width="8.7265625" style="60"/>
  </cols>
  <sheetData>
    <row r="1" spans="1:15" s="30" customFormat="1" ht="15.5">
      <c r="A1" s="26"/>
      <c r="C1" s="74"/>
      <c r="D1" s="76"/>
      <c r="E1" s="74"/>
      <c r="F1" s="74"/>
      <c r="G1" s="74"/>
      <c r="H1" s="74"/>
      <c r="I1" s="28"/>
      <c r="J1" s="62"/>
      <c r="K1" s="29"/>
    </row>
    <row r="2" spans="1:15" s="34" customFormat="1" ht="15.65" customHeight="1">
      <c r="A2" s="33"/>
    </row>
    <row r="3" spans="1:15" s="34" customFormat="1" ht="27" customHeight="1">
      <c r="A3" s="33"/>
      <c r="C3" s="313" t="s">
        <v>0</v>
      </c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</row>
    <row r="4" spans="1:15" s="34" customFormat="1" ht="15.5">
      <c r="A4" s="33"/>
    </row>
    <row r="5" spans="1:15" s="34" customFormat="1" ht="15.5">
      <c r="A5" s="33"/>
    </row>
    <row r="8" spans="1:15" ht="22.5" customHeight="1">
      <c r="C8" s="312" t="s">
        <v>297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</row>
    <row r="11" spans="1:15" s="166" customFormat="1" ht="96.65" customHeight="1">
      <c r="C11" s="293" t="s">
        <v>313</v>
      </c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</row>
    <row r="12" spans="1:15" ht="38.15" customHeight="1">
      <c r="C12" s="293" t="s">
        <v>3</v>
      </c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</row>
    <row r="13" spans="1:15" ht="34" customHeight="1">
      <c r="C13" s="293" t="s">
        <v>311</v>
      </c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</row>
    <row r="14" spans="1:15" ht="32.15" customHeight="1">
      <c r="C14" s="293" t="s">
        <v>314</v>
      </c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</row>
    <row r="15" spans="1:15" ht="31.5" customHeight="1">
      <c r="C15" s="293" t="s">
        <v>315</v>
      </c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</row>
    <row r="16" spans="1:15" ht="46.5" customHeight="1">
      <c r="C16" s="293" t="s">
        <v>316</v>
      </c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</row>
    <row r="17" spans="3:15" ht="19" customHeight="1">
      <c r="C17" s="311" t="s">
        <v>298</v>
      </c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</row>
    <row r="18" spans="3:15" ht="49" customHeight="1">
      <c r="C18" s="293" t="s">
        <v>312</v>
      </c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</row>
    <row r="19" spans="3:15" ht="65.150000000000006" customHeight="1">
      <c r="C19" s="293" t="s">
        <v>317</v>
      </c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</row>
    <row r="20" spans="3:15" ht="49.5" customHeight="1">
      <c r="C20" s="293" t="s">
        <v>300</v>
      </c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</row>
  </sheetData>
  <sheetProtection password="C05E" sheet="1" objects="1" scenarios="1"/>
  <mergeCells count="12">
    <mergeCell ref="C3:O3"/>
    <mergeCell ref="C12:O12"/>
    <mergeCell ref="C13:O13"/>
    <mergeCell ref="C14:O14"/>
    <mergeCell ref="C15:O15"/>
    <mergeCell ref="C18:O18"/>
    <mergeCell ref="C17:O17"/>
    <mergeCell ref="C8:O8"/>
    <mergeCell ref="C19:O19"/>
    <mergeCell ref="C20:O20"/>
    <mergeCell ref="C11:O11"/>
    <mergeCell ref="C16:O16"/>
  </mergeCells>
  <pageMargins left="0.7" right="0.7" top="0.75" bottom="0.75" header="0.3" footer="0.3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0"/>
  <sheetViews>
    <sheetView topLeftCell="A7" zoomScale="68" zoomScaleNormal="68" workbookViewId="0">
      <selection activeCell="B26" sqref="B26"/>
    </sheetView>
  </sheetViews>
  <sheetFormatPr defaultColWidth="8.81640625" defaultRowHeight="14.5"/>
  <cols>
    <col min="2" max="2" width="27.453125" customWidth="1"/>
    <col min="3" max="3" width="45.7265625" customWidth="1"/>
    <col min="4" max="4" width="12.26953125" customWidth="1"/>
    <col min="5" max="5" width="17.7265625" customWidth="1"/>
    <col min="6" max="6" width="55.1796875" customWidth="1"/>
    <col min="9" max="9" width="10.54296875" customWidth="1"/>
    <col min="11" max="11" width="10.54296875" customWidth="1"/>
    <col min="12" max="12" width="13" customWidth="1"/>
    <col min="13" max="13" width="11.26953125" customWidth="1"/>
    <col min="15" max="15" width="10.54296875" customWidth="1"/>
    <col min="16" max="16" width="25.54296875" customWidth="1"/>
  </cols>
  <sheetData>
    <row r="1" spans="1:16" s="30" customFormat="1" ht="15.5">
      <c r="A1" s="26"/>
      <c r="C1" s="74"/>
      <c r="D1" s="76"/>
      <c r="E1" s="74"/>
      <c r="F1" s="74"/>
      <c r="G1" s="74"/>
      <c r="H1" s="74"/>
      <c r="I1" s="28"/>
      <c r="J1" s="62"/>
      <c r="K1" s="29"/>
      <c r="M1" s="28"/>
      <c r="N1" s="62"/>
      <c r="O1" s="29"/>
    </row>
    <row r="2" spans="1:16" s="34" customFormat="1" ht="15.5">
      <c r="A2" s="33"/>
      <c r="C2" s="40"/>
      <c r="D2" s="39"/>
      <c r="E2" s="40"/>
      <c r="F2" s="40"/>
      <c r="G2" s="40"/>
      <c r="H2" s="40"/>
      <c r="I2" s="38"/>
      <c r="J2" s="63"/>
      <c r="K2" s="29"/>
      <c r="M2" s="38"/>
      <c r="N2" s="63"/>
      <c r="O2" s="29"/>
    </row>
    <row r="3" spans="1:16" s="34" customFormat="1" ht="15.5">
      <c r="A3" s="33"/>
      <c r="C3" s="313" t="s">
        <v>0</v>
      </c>
      <c r="D3" s="313"/>
      <c r="E3" s="313"/>
      <c r="F3" s="313"/>
      <c r="G3" s="313"/>
      <c r="H3" s="313"/>
      <c r="I3" s="313"/>
      <c r="J3" s="313"/>
      <c r="K3" s="313"/>
      <c r="L3" s="313"/>
    </row>
    <row r="4" spans="1:16" s="34" customFormat="1" ht="15.5">
      <c r="A4" s="33"/>
      <c r="C4" s="313" t="str">
        <f>'Identificação do Candidato'!C2</f>
        <v>Área do Concurso:</v>
      </c>
      <c r="D4" s="313"/>
      <c r="E4" s="313"/>
      <c r="F4" s="313"/>
      <c r="G4" s="313"/>
      <c r="H4" s="313"/>
      <c r="I4" s="313"/>
      <c r="J4" s="313"/>
      <c r="K4" s="313"/>
      <c r="L4" s="313"/>
      <c r="M4" s="39"/>
      <c r="N4" s="39"/>
      <c r="O4" s="32"/>
      <c r="P4" s="39"/>
    </row>
    <row r="5" spans="1:16" s="34" customFormat="1" ht="15.65" customHeight="1">
      <c r="A5" s="33"/>
      <c r="C5" s="333" t="str">
        <f>'Identificação do Candidato'!C3</f>
        <v>Ciências do Desporto</v>
      </c>
      <c r="D5" s="333"/>
      <c r="E5" s="333"/>
      <c r="F5" s="333"/>
      <c r="G5" s="333"/>
      <c r="H5" s="333"/>
      <c r="I5" s="333"/>
      <c r="J5" s="333"/>
      <c r="K5" s="333"/>
      <c r="L5" s="333"/>
      <c r="M5" s="39"/>
      <c r="N5" s="39"/>
      <c r="O5" s="32"/>
      <c r="P5" s="39"/>
    </row>
    <row r="6" spans="1:16" s="34" customFormat="1" ht="15.5">
      <c r="A6" s="3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2"/>
      <c r="P6" s="39"/>
    </row>
    <row r="7" spans="1:16" s="34" customFormat="1" ht="15.5">
      <c r="A7" s="33"/>
      <c r="C7" s="39"/>
      <c r="D7" s="39"/>
      <c r="E7" s="39"/>
      <c r="F7" s="39"/>
      <c r="G7" s="39"/>
      <c r="H7" s="40"/>
      <c r="I7" s="39"/>
      <c r="J7" s="39"/>
      <c r="K7" s="32"/>
      <c r="L7" s="39"/>
      <c r="M7" s="39"/>
      <c r="N7" s="39"/>
      <c r="O7" s="32"/>
      <c r="P7" s="39"/>
    </row>
    <row r="8" spans="1:16" s="34" customFormat="1" ht="16" thickBot="1">
      <c r="A8" s="33"/>
      <c r="C8" s="313" t="s">
        <v>4</v>
      </c>
      <c r="D8" s="326"/>
      <c r="E8" s="327">
        <f>'Identificação do Candidato'!C8</f>
        <v>0</v>
      </c>
      <c r="F8" s="327"/>
      <c r="G8" s="327"/>
      <c r="H8" s="327"/>
      <c r="I8" s="327"/>
      <c r="J8" s="327"/>
      <c r="K8" s="29"/>
      <c r="L8" s="79"/>
      <c r="O8" s="29"/>
      <c r="P8" s="79"/>
    </row>
    <row r="9" spans="1:16" s="34" customFormat="1" ht="15.5">
      <c r="A9" s="33"/>
      <c r="C9" s="40"/>
      <c r="D9" s="39"/>
      <c r="E9" s="40"/>
      <c r="F9" s="40"/>
      <c r="G9" s="40"/>
      <c r="H9" s="40"/>
      <c r="I9" s="38"/>
      <c r="J9" s="63"/>
      <c r="K9" s="29"/>
      <c r="L9" s="80"/>
      <c r="M9" s="38"/>
      <c r="N9" s="63"/>
      <c r="O9" s="29"/>
      <c r="P9" s="80"/>
    </row>
    <row r="10" spans="1:16" s="34" customFormat="1" ht="44.5" customHeight="1">
      <c r="A10" s="33"/>
      <c r="C10" s="328" t="s">
        <v>5</v>
      </c>
      <c r="D10" s="329"/>
      <c r="E10" s="329"/>
      <c r="F10" s="287">
        <v>0.2</v>
      </c>
      <c r="G10" s="330"/>
      <c r="H10" s="331"/>
      <c r="I10" s="332"/>
      <c r="J10" s="330"/>
      <c r="K10" s="29"/>
      <c r="M10" s="332"/>
      <c r="N10" s="330"/>
      <c r="O10" s="29"/>
    </row>
    <row r="11" spans="1:16" s="30" customFormat="1" ht="15.5">
      <c r="A11" s="26"/>
      <c r="C11" s="74"/>
      <c r="D11" s="76"/>
      <c r="E11" s="74"/>
      <c r="F11" s="81"/>
      <c r="G11" s="330"/>
      <c r="H11" s="331"/>
      <c r="I11" s="332"/>
      <c r="J11" s="330"/>
      <c r="K11" s="29"/>
      <c r="M11" s="332"/>
      <c r="N11" s="330"/>
      <c r="O11" s="29"/>
    </row>
    <row r="12" spans="1:16" s="14" customFormat="1" ht="13" customHeight="1">
      <c r="A12" s="26"/>
      <c r="B12" s="346" t="s">
        <v>6</v>
      </c>
      <c r="C12" s="346" t="s">
        <v>7</v>
      </c>
      <c r="D12" s="346" t="s">
        <v>8</v>
      </c>
      <c r="E12" s="346" t="s">
        <v>9</v>
      </c>
      <c r="F12" s="347"/>
      <c r="G12" s="346" t="s">
        <v>10</v>
      </c>
      <c r="H12" s="346" t="s">
        <v>11</v>
      </c>
      <c r="I12" s="363" t="s">
        <v>12</v>
      </c>
      <c r="J12" s="364"/>
      <c r="K12" s="364"/>
      <c r="L12" s="365"/>
      <c r="M12" s="366" t="s">
        <v>13</v>
      </c>
      <c r="N12" s="367"/>
      <c r="O12" s="367"/>
      <c r="P12" s="368"/>
    </row>
    <row r="13" spans="1:16" s="14" customFormat="1" ht="65.150000000000006" customHeight="1">
      <c r="A13" s="26"/>
      <c r="B13" s="346"/>
      <c r="C13" s="346"/>
      <c r="D13" s="346"/>
      <c r="E13" s="347"/>
      <c r="F13" s="347"/>
      <c r="G13" s="346"/>
      <c r="H13" s="346"/>
      <c r="I13" s="116" t="s">
        <v>14</v>
      </c>
      <c r="J13" s="116" t="s">
        <v>15</v>
      </c>
      <c r="K13" s="116" t="s">
        <v>16</v>
      </c>
      <c r="L13" s="187" t="s">
        <v>17</v>
      </c>
      <c r="M13" s="109" t="s">
        <v>14</v>
      </c>
      <c r="N13" s="109" t="s">
        <v>15</v>
      </c>
      <c r="O13" s="109" t="s">
        <v>16</v>
      </c>
      <c r="P13" s="128" t="s">
        <v>18</v>
      </c>
    </row>
    <row r="14" spans="1:16" s="18" customFormat="1" ht="13">
      <c r="A14" s="31"/>
      <c r="B14" s="46" t="s">
        <v>19</v>
      </c>
      <c r="C14" s="46" t="s">
        <v>20</v>
      </c>
      <c r="D14" s="46" t="s">
        <v>21</v>
      </c>
      <c r="E14" s="346" t="s">
        <v>22</v>
      </c>
      <c r="F14" s="346"/>
      <c r="G14" s="46" t="s">
        <v>23</v>
      </c>
      <c r="H14" s="46" t="s">
        <v>24</v>
      </c>
      <c r="I14" s="116" t="s">
        <v>25</v>
      </c>
      <c r="J14" s="116" t="s">
        <v>26</v>
      </c>
      <c r="K14" s="116" t="s">
        <v>27</v>
      </c>
      <c r="L14" s="116" t="s">
        <v>28</v>
      </c>
      <c r="M14" s="109" t="s">
        <v>29</v>
      </c>
      <c r="N14" s="109" t="s">
        <v>30</v>
      </c>
      <c r="O14" s="109" t="s">
        <v>31</v>
      </c>
      <c r="P14" s="109" t="s">
        <v>32</v>
      </c>
    </row>
    <row r="15" spans="1:16" s="14" customFormat="1" ht="14.5" customHeight="1">
      <c r="A15" s="26"/>
      <c r="B15" s="334" t="s">
        <v>33</v>
      </c>
      <c r="C15" s="336" t="s">
        <v>34</v>
      </c>
      <c r="D15" s="339" t="s">
        <v>35</v>
      </c>
      <c r="E15" s="342" t="s">
        <v>36</v>
      </c>
      <c r="F15" s="343"/>
      <c r="G15" s="340" t="s">
        <v>37</v>
      </c>
      <c r="H15" s="351">
        <v>25</v>
      </c>
      <c r="I15" s="353"/>
      <c r="J15" s="355">
        <f>H15*I15</f>
        <v>0</v>
      </c>
      <c r="K15" s="348">
        <f>IF((J18)&gt;B18,B18,(J18))</f>
        <v>0</v>
      </c>
      <c r="L15" s="374"/>
      <c r="M15" s="359"/>
      <c r="N15" s="361">
        <f>H15*M15</f>
        <v>0</v>
      </c>
      <c r="O15" s="371">
        <f>IF((N18)&gt;B18,B18,(N18))</f>
        <v>0</v>
      </c>
      <c r="P15" s="369"/>
    </row>
    <row r="16" spans="1:16" s="14" customFormat="1" ht="27.65" customHeight="1">
      <c r="A16" s="26"/>
      <c r="B16" s="335"/>
      <c r="C16" s="337"/>
      <c r="D16" s="339"/>
      <c r="E16" s="344"/>
      <c r="F16" s="345"/>
      <c r="G16" s="341"/>
      <c r="H16" s="352"/>
      <c r="I16" s="354"/>
      <c r="J16" s="356"/>
      <c r="K16" s="349"/>
      <c r="L16" s="375"/>
      <c r="M16" s="360"/>
      <c r="N16" s="362"/>
      <c r="O16" s="372"/>
      <c r="P16" s="370"/>
    </row>
    <row r="17" spans="1:16" s="14" customFormat="1" ht="55" customHeight="1">
      <c r="A17" s="26"/>
      <c r="B17" s="190" t="s">
        <v>304</v>
      </c>
      <c r="C17" s="338"/>
      <c r="D17" s="19" t="s">
        <v>38</v>
      </c>
      <c r="E17" s="322" t="s">
        <v>39</v>
      </c>
      <c r="F17" s="323"/>
      <c r="G17" s="20" t="s">
        <v>37</v>
      </c>
      <c r="H17" s="69">
        <v>30</v>
      </c>
      <c r="I17" s="50"/>
      <c r="J17" s="64">
        <f>H17*I17</f>
        <v>0</v>
      </c>
      <c r="K17" s="358"/>
      <c r="L17" s="191"/>
      <c r="M17" s="108"/>
      <c r="N17" s="170">
        <f>H17*M17</f>
        <v>0</v>
      </c>
      <c r="O17" s="373"/>
      <c r="P17" s="193"/>
    </row>
    <row r="18" spans="1:16" s="14" customFormat="1" ht="17.149999999999999" customHeight="1">
      <c r="A18" s="26"/>
      <c r="B18" s="260">
        <v>55</v>
      </c>
      <c r="C18" s="82"/>
      <c r="D18" s="83"/>
      <c r="E18" s="84"/>
      <c r="F18" s="85"/>
      <c r="G18" s="78"/>
      <c r="H18" s="61"/>
      <c r="I18" s="86"/>
      <c r="J18" s="92">
        <f>SUM(J15:J17)</f>
        <v>0</v>
      </c>
      <c r="K18" s="87"/>
      <c r="L18" s="88"/>
      <c r="M18" s="86"/>
      <c r="N18" s="92">
        <f>SUM(N15:N17)</f>
        <v>0</v>
      </c>
      <c r="O18" s="87"/>
      <c r="P18" s="88"/>
    </row>
    <row r="19" spans="1:16" s="14" customFormat="1" ht="58" customHeight="1">
      <c r="A19" s="26"/>
      <c r="B19" s="315" t="s">
        <v>40</v>
      </c>
      <c r="C19" s="102" t="s">
        <v>41</v>
      </c>
      <c r="D19" s="19" t="s">
        <v>42</v>
      </c>
      <c r="E19" s="357" t="s">
        <v>43</v>
      </c>
      <c r="F19" s="357"/>
      <c r="G19" s="101" t="s">
        <v>44</v>
      </c>
      <c r="H19" s="69">
        <v>20</v>
      </c>
      <c r="I19" s="50"/>
      <c r="J19" s="64">
        <f>H19*I19</f>
        <v>0</v>
      </c>
      <c r="K19" s="348">
        <f>IF((J22)&gt;B22,B22,(J22))</f>
        <v>0</v>
      </c>
      <c r="L19" s="191"/>
      <c r="M19" s="108"/>
      <c r="N19" s="170">
        <f>H19*M19</f>
        <v>0</v>
      </c>
      <c r="O19" s="371">
        <f>IF((N22)&gt;B22,B22,(N22))</f>
        <v>0</v>
      </c>
      <c r="P19" s="193"/>
    </row>
    <row r="20" spans="1:16" s="14" customFormat="1" ht="58" customHeight="1">
      <c r="A20" s="26"/>
      <c r="B20" s="316"/>
      <c r="C20" s="315" t="s">
        <v>45</v>
      </c>
      <c r="D20" s="315" t="s">
        <v>46</v>
      </c>
      <c r="E20" s="317" t="s">
        <v>47</v>
      </c>
      <c r="F20" s="318"/>
      <c r="G20" s="340" t="s">
        <v>44</v>
      </c>
      <c r="H20" s="351">
        <v>15</v>
      </c>
      <c r="I20" s="353"/>
      <c r="J20" s="355">
        <f>H20*I20</f>
        <v>0</v>
      </c>
      <c r="K20" s="349"/>
      <c r="L20" s="191"/>
      <c r="M20" s="359"/>
      <c r="N20" s="361">
        <f t="shared" ref="N20" si="0">H20*M20</f>
        <v>0</v>
      </c>
      <c r="O20" s="372"/>
      <c r="P20" s="193"/>
    </row>
    <row r="21" spans="1:16" s="14" customFormat="1" ht="48" customHeight="1">
      <c r="A21" s="26"/>
      <c r="B21" s="190" t="s">
        <v>305</v>
      </c>
      <c r="C21" s="316"/>
      <c r="D21" s="316"/>
      <c r="E21" s="319"/>
      <c r="F21" s="320"/>
      <c r="G21" s="341"/>
      <c r="H21" s="352"/>
      <c r="I21" s="354"/>
      <c r="J21" s="356"/>
      <c r="K21" s="358"/>
      <c r="L21" s="192"/>
      <c r="M21" s="360"/>
      <c r="N21" s="362"/>
      <c r="O21" s="373"/>
      <c r="P21" s="194"/>
    </row>
    <row r="22" spans="1:16" s="14" customFormat="1" ht="16.5" customHeight="1">
      <c r="A22" s="26"/>
      <c r="B22" s="260">
        <v>25</v>
      </c>
      <c r="C22" s="89"/>
      <c r="D22" s="83"/>
      <c r="E22" s="90"/>
      <c r="F22" s="91"/>
      <c r="G22" s="78"/>
      <c r="H22" s="61"/>
      <c r="I22" s="86"/>
      <c r="J22" s="92">
        <f>J19+J20</f>
        <v>0</v>
      </c>
      <c r="K22" s="94"/>
      <c r="L22" s="88"/>
      <c r="M22" s="86"/>
      <c r="N22" s="92">
        <f>N19+N20</f>
        <v>0</v>
      </c>
      <c r="O22" s="94"/>
      <c r="P22" s="88"/>
    </row>
    <row r="23" spans="1:16" s="14" customFormat="1" ht="14.5" customHeight="1">
      <c r="A23" s="26"/>
      <c r="B23" s="315" t="s">
        <v>48</v>
      </c>
      <c r="C23" s="324" t="s">
        <v>49</v>
      </c>
      <c r="D23" s="19" t="s">
        <v>50</v>
      </c>
      <c r="E23" s="322" t="s">
        <v>51</v>
      </c>
      <c r="F23" s="323"/>
      <c r="G23" s="20" t="s">
        <v>37</v>
      </c>
      <c r="H23" s="69">
        <v>5</v>
      </c>
      <c r="I23" s="50"/>
      <c r="J23" s="64">
        <f>H23*I23</f>
        <v>0</v>
      </c>
      <c r="K23" s="348">
        <f>IF((J27)&gt;B27,B27,(J27))</f>
        <v>0</v>
      </c>
      <c r="L23" s="191"/>
      <c r="M23" s="108"/>
      <c r="N23" s="170">
        <f>H23*M23</f>
        <v>0</v>
      </c>
      <c r="O23" s="371">
        <f>IF((N27)&gt;B27,B27,(N27))</f>
        <v>0</v>
      </c>
      <c r="P23" s="193"/>
    </row>
    <row r="24" spans="1:16" s="14" customFormat="1" ht="14.5" customHeight="1">
      <c r="A24" s="26"/>
      <c r="B24" s="350"/>
      <c r="C24" s="325"/>
      <c r="D24" s="19" t="s">
        <v>52</v>
      </c>
      <c r="E24" s="322" t="s">
        <v>53</v>
      </c>
      <c r="F24" s="323"/>
      <c r="G24" s="20" t="s">
        <v>37</v>
      </c>
      <c r="H24" s="69">
        <v>7</v>
      </c>
      <c r="I24" s="50"/>
      <c r="J24" s="64">
        <f t="shared" ref="J24:J26" si="1">H24*I24</f>
        <v>0</v>
      </c>
      <c r="K24" s="349"/>
      <c r="L24" s="191"/>
      <c r="M24" s="108"/>
      <c r="N24" s="170">
        <f t="shared" ref="N24:N26" si="2">H24*M24</f>
        <v>0</v>
      </c>
      <c r="O24" s="372"/>
      <c r="P24" s="193"/>
    </row>
    <row r="25" spans="1:16" s="14" customFormat="1" ht="14.5" customHeight="1">
      <c r="A25" s="26"/>
      <c r="B25" s="316"/>
      <c r="C25" s="324" t="s">
        <v>54</v>
      </c>
      <c r="D25" s="19" t="s">
        <v>55</v>
      </c>
      <c r="E25" s="322" t="s">
        <v>56</v>
      </c>
      <c r="F25" s="323"/>
      <c r="G25" s="20" t="s">
        <v>37</v>
      </c>
      <c r="H25" s="69">
        <v>0.02</v>
      </c>
      <c r="I25" s="50"/>
      <c r="J25" s="64">
        <f t="shared" si="1"/>
        <v>0</v>
      </c>
      <c r="K25" s="349"/>
      <c r="L25" s="191"/>
      <c r="M25" s="108"/>
      <c r="N25" s="170">
        <f t="shared" si="2"/>
        <v>0</v>
      </c>
      <c r="O25" s="372"/>
      <c r="P25" s="193"/>
    </row>
    <row r="26" spans="1:16" s="14" customFormat="1" ht="51" customHeight="1">
      <c r="A26" s="26"/>
      <c r="B26" s="190" t="s">
        <v>306</v>
      </c>
      <c r="C26" s="325"/>
      <c r="D26" s="19" t="s">
        <v>57</v>
      </c>
      <c r="E26" s="322" t="s">
        <v>58</v>
      </c>
      <c r="F26" s="323"/>
      <c r="G26" s="20" t="s">
        <v>37</v>
      </c>
      <c r="H26" s="69">
        <v>0.01</v>
      </c>
      <c r="I26" s="50"/>
      <c r="J26" s="64">
        <f t="shared" si="1"/>
        <v>0</v>
      </c>
      <c r="K26" s="349"/>
      <c r="L26" s="191"/>
      <c r="M26" s="108"/>
      <c r="N26" s="170">
        <f t="shared" si="2"/>
        <v>0</v>
      </c>
      <c r="O26" s="372"/>
      <c r="P26" s="193"/>
    </row>
    <row r="27" spans="1:16">
      <c r="B27" s="262">
        <v>20</v>
      </c>
      <c r="C27" s="87"/>
      <c r="D27" s="87"/>
      <c r="E27" s="87"/>
      <c r="F27" s="87"/>
      <c r="G27" s="87"/>
      <c r="H27" s="87"/>
      <c r="I27" s="87"/>
      <c r="J27" s="93">
        <f>SUM(J23:J26)</f>
        <v>0</v>
      </c>
      <c r="K27" s="87"/>
      <c r="L27" s="87"/>
      <c r="M27" s="87"/>
      <c r="N27" s="93">
        <f>SUM(N23:N26)</f>
        <v>0</v>
      </c>
      <c r="O27" s="87"/>
      <c r="P27" s="87"/>
    </row>
    <row r="28" spans="1:16" s="30" customFormat="1" ht="16" thickBot="1">
      <c r="A28" s="26"/>
      <c r="B28" s="27"/>
      <c r="C28" s="321"/>
      <c r="D28" s="321"/>
      <c r="E28" s="321"/>
      <c r="F28" s="321"/>
      <c r="G28" s="74"/>
      <c r="H28" s="74"/>
      <c r="I28" s="28"/>
      <c r="J28" s="62"/>
      <c r="K28" s="29"/>
      <c r="M28" s="28"/>
      <c r="N28" s="62"/>
      <c r="O28" s="29"/>
    </row>
    <row r="29" spans="1:16" s="14" customFormat="1" ht="16.5" customHeight="1" thickTop="1" thickBot="1">
      <c r="A29" s="26"/>
      <c r="B29" s="98">
        <f>SUM(B27+B22+B18)</f>
        <v>100</v>
      </c>
      <c r="C29" s="314" t="s">
        <v>59</v>
      </c>
      <c r="D29" s="314"/>
      <c r="E29" s="314"/>
      <c r="F29" s="314"/>
      <c r="G29" s="97"/>
      <c r="H29" s="97"/>
      <c r="I29" s="97"/>
      <c r="J29" s="65">
        <f>J18+J22+J27</f>
        <v>0</v>
      </c>
      <c r="K29" s="24">
        <f>K15+K19+K23</f>
        <v>0</v>
      </c>
      <c r="L29" s="18"/>
      <c r="M29" s="97"/>
      <c r="N29" s="188">
        <f>N18+N22+N27</f>
        <v>0</v>
      </c>
      <c r="O29" s="189">
        <f>O15+O19+O23</f>
        <v>0</v>
      </c>
      <c r="P29" s="18"/>
    </row>
    <row r="30" spans="1:16" ht="15" thickTop="1"/>
  </sheetData>
  <sheetProtection password="C05E" sheet="1" objects="1" scenarios="1"/>
  <mergeCells count="61">
    <mergeCell ref="O19:O21"/>
    <mergeCell ref="M20:M21"/>
    <mergeCell ref="N20:N21"/>
    <mergeCell ref="O23:O26"/>
    <mergeCell ref="H12:H13"/>
    <mergeCell ref="L15:L16"/>
    <mergeCell ref="K15:K17"/>
    <mergeCell ref="E14:F14"/>
    <mergeCell ref="E17:F17"/>
    <mergeCell ref="M10:M11"/>
    <mergeCell ref="N10:N11"/>
    <mergeCell ref="M15:M16"/>
    <mergeCell ref="N15:N16"/>
    <mergeCell ref="I12:L12"/>
    <mergeCell ref="M12:P12"/>
    <mergeCell ref="P15:P16"/>
    <mergeCell ref="O15:O17"/>
    <mergeCell ref="H15:H16"/>
    <mergeCell ref="I15:I16"/>
    <mergeCell ref="J15:J16"/>
    <mergeCell ref="B19:B20"/>
    <mergeCell ref="K23:K26"/>
    <mergeCell ref="B23:B25"/>
    <mergeCell ref="E23:F23"/>
    <mergeCell ref="E24:F24"/>
    <mergeCell ref="E26:F26"/>
    <mergeCell ref="G20:G21"/>
    <mergeCell ref="H20:H21"/>
    <mergeCell ref="I20:I21"/>
    <mergeCell ref="J20:J21"/>
    <mergeCell ref="E19:F19"/>
    <mergeCell ref="K19:K21"/>
    <mergeCell ref="B12:B13"/>
    <mergeCell ref="C12:C13"/>
    <mergeCell ref="D12:D13"/>
    <mergeCell ref="E12:F13"/>
    <mergeCell ref="G12:G13"/>
    <mergeCell ref="B15:B16"/>
    <mergeCell ref="C15:C17"/>
    <mergeCell ref="D15:D16"/>
    <mergeCell ref="G15:G16"/>
    <mergeCell ref="E15:F16"/>
    <mergeCell ref="C3:L3"/>
    <mergeCell ref="C4:L4"/>
    <mergeCell ref="C8:D8"/>
    <mergeCell ref="E8:J8"/>
    <mergeCell ref="C10:E10"/>
    <mergeCell ref="G10:G11"/>
    <mergeCell ref="H10:H11"/>
    <mergeCell ref="I10:I11"/>
    <mergeCell ref="J10:J11"/>
    <mergeCell ref="C5:L5"/>
    <mergeCell ref="C29:F29"/>
    <mergeCell ref="C20:C21"/>
    <mergeCell ref="D20:D21"/>
    <mergeCell ref="E20:F21"/>
    <mergeCell ref="E28:F28"/>
    <mergeCell ref="E25:F25"/>
    <mergeCell ref="C25:C26"/>
    <mergeCell ref="C23:C24"/>
    <mergeCell ref="C28:D28"/>
  </mergeCells>
  <phoneticPr fontId="21" type="noConversion"/>
  <pageMargins left="0.7" right="0.7" top="0.75" bottom="0.75" header="0.3" footer="0.3"/>
  <pageSetup paperSize="8"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12"/>
  <sheetViews>
    <sheetView tabSelected="1" topLeftCell="B55" zoomScale="69" zoomScaleNormal="69" workbookViewId="0">
      <selection activeCell="I84" sqref="I84"/>
    </sheetView>
  </sheetViews>
  <sheetFormatPr defaultColWidth="8.81640625" defaultRowHeight="15.5"/>
  <cols>
    <col min="1" max="1" width="2.26953125" style="26" customWidth="1"/>
    <col min="2" max="2" width="20.26953125" style="14" customWidth="1"/>
    <col min="3" max="3" width="29.453125" style="75" customWidth="1"/>
    <col min="4" max="4" width="6.453125" style="77" customWidth="1"/>
    <col min="5" max="5" width="41.54296875" style="75" customWidth="1"/>
    <col min="6" max="6" width="57.7265625" style="75" customWidth="1"/>
    <col min="7" max="7" width="20.26953125" style="75" customWidth="1"/>
    <col min="8" max="8" width="12" style="75" customWidth="1"/>
    <col min="9" max="9" width="17" style="15" customWidth="1"/>
    <col min="10" max="10" width="10.54296875" style="66" customWidth="1"/>
    <col min="11" max="11" width="13.26953125" style="16" customWidth="1"/>
    <col min="12" max="12" width="43.1796875" style="14" customWidth="1"/>
    <col min="13" max="13" width="17" style="15" customWidth="1"/>
    <col min="14" max="14" width="9.7265625" style="66" customWidth="1"/>
    <col min="15" max="15" width="13.26953125" style="16" customWidth="1"/>
    <col min="16" max="16" width="43.1796875" style="14" customWidth="1"/>
    <col min="17" max="16384" width="8.81640625" style="14"/>
  </cols>
  <sheetData>
    <row r="1" spans="1:16" s="30" customFormat="1">
      <c r="A1" s="26"/>
      <c r="C1" s="74"/>
      <c r="D1" s="76"/>
      <c r="E1" s="74"/>
      <c r="F1" s="74"/>
      <c r="G1" s="74"/>
      <c r="H1" s="74"/>
      <c r="I1" s="28"/>
      <c r="J1" s="62"/>
      <c r="K1" s="29"/>
      <c r="M1" s="28"/>
      <c r="N1" s="62"/>
      <c r="O1" s="29"/>
    </row>
    <row r="2" spans="1:16" s="34" customFormat="1">
      <c r="A2" s="33"/>
      <c r="C2" s="40"/>
      <c r="D2" s="39"/>
      <c r="E2" s="40"/>
      <c r="F2" s="40"/>
      <c r="G2" s="40"/>
      <c r="H2" s="40"/>
      <c r="I2" s="38"/>
      <c r="J2" s="63"/>
      <c r="K2" s="29"/>
      <c r="M2" s="38"/>
      <c r="N2" s="63"/>
      <c r="O2" s="29"/>
    </row>
    <row r="3" spans="1:16" s="34" customFormat="1">
      <c r="A3" s="33"/>
      <c r="C3" s="313" t="s">
        <v>0</v>
      </c>
      <c r="D3" s="313"/>
      <c r="E3" s="313"/>
      <c r="F3" s="313"/>
      <c r="G3" s="313"/>
      <c r="H3" s="313"/>
      <c r="I3" s="313"/>
      <c r="J3" s="313"/>
      <c r="K3" s="313"/>
      <c r="L3" s="313"/>
    </row>
    <row r="4" spans="1:16" s="34" customFormat="1">
      <c r="A4" s="33"/>
      <c r="C4" s="313" t="str">
        <f>'Identificação do Candidato'!C2</f>
        <v>Área do Concurso:</v>
      </c>
      <c r="D4" s="313"/>
      <c r="E4" s="313"/>
      <c r="F4" s="313"/>
      <c r="G4" s="313"/>
      <c r="H4" s="313"/>
      <c r="I4" s="313"/>
      <c r="J4" s="313"/>
      <c r="K4" s="313"/>
      <c r="L4" s="313"/>
      <c r="M4" s="39"/>
      <c r="N4" s="39"/>
      <c r="O4" s="32"/>
      <c r="P4" s="39"/>
    </row>
    <row r="5" spans="1:16" s="34" customFormat="1">
      <c r="A5" s="33"/>
      <c r="C5" s="333" t="str">
        <f>'Identificação do Candidato'!C3</f>
        <v>Ciências do Desporto</v>
      </c>
      <c r="D5" s="333"/>
      <c r="E5" s="333"/>
      <c r="F5" s="333"/>
      <c r="G5" s="333"/>
      <c r="H5" s="333"/>
      <c r="I5" s="333"/>
      <c r="J5" s="333"/>
      <c r="K5" s="333"/>
      <c r="L5" s="333"/>
    </row>
    <row r="6" spans="1:16" s="34" customFormat="1">
      <c r="A6" s="33"/>
      <c r="C6" s="39"/>
      <c r="D6" s="39"/>
      <c r="E6" s="39"/>
      <c r="F6" s="39"/>
      <c r="G6" s="39"/>
      <c r="H6" s="40"/>
      <c r="I6" s="39"/>
      <c r="J6" s="39"/>
      <c r="K6" s="32"/>
      <c r="L6" s="39"/>
      <c r="M6" s="39"/>
      <c r="N6" s="39"/>
      <c r="O6" s="32"/>
      <c r="P6" s="39"/>
    </row>
    <row r="7" spans="1:16" s="34" customFormat="1" ht="16" thickBot="1">
      <c r="A7" s="33"/>
      <c r="C7" s="313" t="s">
        <v>4</v>
      </c>
      <c r="D7" s="326"/>
      <c r="E7" s="327">
        <f>'Identificação do Candidato'!C8</f>
        <v>0</v>
      </c>
      <c r="F7" s="327"/>
      <c r="G7" s="327"/>
      <c r="H7" s="327"/>
      <c r="I7" s="327"/>
      <c r="J7" s="327"/>
      <c r="K7" s="29"/>
      <c r="L7" s="79"/>
      <c r="O7" s="29"/>
      <c r="P7" s="79"/>
    </row>
    <row r="8" spans="1:16" s="34" customFormat="1">
      <c r="A8" s="33"/>
      <c r="C8" s="40"/>
      <c r="D8" s="39"/>
      <c r="E8" s="40"/>
      <c r="F8" s="40"/>
      <c r="G8" s="40"/>
      <c r="H8" s="40"/>
      <c r="I8" s="38"/>
      <c r="J8" s="63"/>
      <c r="K8" s="29"/>
      <c r="L8" s="80"/>
      <c r="M8" s="38"/>
      <c r="N8" s="63"/>
      <c r="O8" s="29"/>
      <c r="P8" s="80"/>
    </row>
    <row r="9" spans="1:16" s="34" customFormat="1" ht="37" customHeight="1">
      <c r="A9" s="33"/>
      <c r="C9" s="407" t="s">
        <v>60</v>
      </c>
      <c r="D9" s="408"/>
      <c r="E9" s="408"/>
      <c r="F9" s="287">
        <v>0.5</v>
      </c>
      <c r="G9" s="330"/>
      <c r="H9" s="331"/>
      <c r="I9" s="332"/>
      <c r="J9" s="330"/>
      <c r="K9" s="29"/>
      <c r="M9" s="332"/>
      <c r="N9" s="330"/>
      <c r="O9" s="29"/>
    </row>
    <row r="10" spans="1:16" s="30" customFormat="1">
      <c r="A10" s="26"/>
      <c r="C10" s="74"/>
      <c r="D10" s="76"/>
      <c r="E10" s="74"/>
      <c r="F10" s="74"/>
      <c r="G10" s="330"/>
      <c r="H10" s="331"/>
      <c r="I10" s="332"/>
      <c r="J10" s="330"/>
      <c r="K10" s="29"/>
      <c r="M10" s="332"/>
      <c r="N10" s="330"/>
      <c r="O10" s="29"/>
    </row>
    <row r="11" spans="1:16" s="100" customFormat="1" ht="12" customHeight="1">
      <c r="A11" s="99"/>
      <c r="B11" s="405" t="s">
        <v>61</v>
      </c>
      <c r="C11" s="405" t="s">
        <v>7</v>
      </c>
      <c r="D11" s="405" t="s">
        <v>8</v>
      </c>
      <c r="E11" s="405" t="s">
        <v>9</v>
      </c>
      <c r="F11" s="409"/>
      <c r="G11" s="405" t="s">
        <v>10</v>
      </c>
      <c r="H11" s="405" t="s">
        <v>11</v>
      </c>
      <c r="I11" s="410" t="s">
        <v>12</v>
      </c>
      <c r="J11" s="411"/>
      <c r="K11" s="411"/>
      <c r="L11" s="412"/>
      <c r="M11" s="366" t="s">
        <v>13</v>
      </c>
      <c r="N11" s="367"/>
      <c r="O11" s="367"/>
      <c r="P11" s="368"/>
    </row>
    <row r="12" spans="1:16" s="100" customFormat="1" ht="42" customHeight="1">
      <c r="A12" s="99"/>
      <c r="B12" s="405"/>
      <c r="C12" s="405"/>
      <c r="D12" s="405"/>
      <c r="E12" s="409"/>
      <c r="F12" s="409"/>
      <c r="G12" s="405"/>
      <c r="H12" s="405"/>
      <c r="I12" s="184" t="s">
        <v>14</v>
      </c>
      <c r="J12" s="184" t="s">
        <v>15</v>
      </c>
      <c r="K12" s="184" t="s">
        <v>16</v>
      </c>
      <c r="L12" s="185" t="s">
        <v>17</v>
      </c>
      <c r="M12" s="109" t="s">
        <v>14</v>
      </c>
      <c r="N12" s="109" t="s">
        <v>15</v>
      </c>
      <c r="O12" s="109" t="s">
        <v>16</v>
      </c>
      <c r="P12" s="128" t="s">
        <v>18</v>
      </c>
    </row>
    <row r="13" spans="1:16" s="18" customFormat="1">
      <c r="A13" s="31"/>
      <c r="B13" s="46" t="s">
        <v>19</v>
      </c>
      <c r="C13" s="46" t="s">
        <v>20</v>
      </c>
      <c r="D13" s="46" t="s">
        <v>21</v>
      </c>
      <c r="E13" s="346" t="s">
        <v>22</v>
      </c>
      <c r="F13" s="346"/>
      <c r="G13" s="46" t="s">
        <v>23</v>
      </c>
      <c r="H13" s="46" t="s">
        <v>24</v>
      </c>
      <c r="I13" s="116" t="s">
        <v>25</v>
      </c>
      <c r="J13" s="116" t="s">
        <v>26</v>
      </c>
      <c r="K13" s="186" t="s">
        <v>27</v>
      </c>
      <c r="L13" s="116" t="s">
        <v>28</v>
      </c>
      <c r="M13" s="109" t="s">
        <v>29</v>
      </c>
      <c r="N13" s="109" t="s">
        <v>30</v>
      </c>
      <c r="O13" s="110" t="s">
        <v>31</v>
      </c>
      <c r="P13" s="109" t="s">
        <v>32</v>
      </c>
    </row>
    <row r="14" spans="1:16" ht="37.5" customHeight="1">
      <c r="B14" s="334" t="s">
        <v>319</v>
      </c>
      <c r="C14" s="334" t="s">
        <v>62</v>
      </c>
      <c r="D14" s="19" t="s">
        <v>63</v>
      </c>
      <c r="E14" s="322" t="s">
        <v>320</v>
      </c>
      <c r="F14" s="323"/>
      <c r="G14" s="20" t="s">
        <v>64</v>
      </c>
      <c r="H14" s="69">
        <v>14</v>
      </c>
      <c r="I14" s="50"/>
      <c r="J14" s="64">
        <f>I14*H14</f>
        <v>0</v>
      </c>
      <c r="K14" s="402">
        <f>IF((J54)&gt;B54,B54,(J54))</f>
        <v>0</v>
      </c>
      <c r="L14" s="191"/>
      <c r="M14" s="108"/>
      <c r="N14" s="170">
        <f>H14*M14</f>
        <v>0</v>
      </c>
      <c r="O14" s="402">
        <f>IF((N54)&gt;B54,B54,(N54))</f>
        <v>0</v>
      </c>
      <c r="P14" s="193"/>
    </row>
    <row r="15" spans="1:16" ht="25.5" customHeight="1">
      <c r="B15" s="335"/>
      <c r="C15" s="335"/>
      <c r="D15" s="19" t="s">
        <v>65</v>
      </c>
      <c r="E15" s="322" t="s">
        <v>321</v>
      </c>
      <c r="F15" s="323"/>
      <c r="G15" s="20" t="s">
        <v>64</v>
      </c>
      <c r="H15" s="69">
        <v>3</v>
      </c>
      <c r="I15" s="50"/>
      <c r="J15" s="64">
        <f t="shared" ref="J15:J80" si="0">I15*H15</f>
        <v>0</v>
      </c>
      <c r="K15" s="403"/>
      <c r="L15" s="191"/>
      <c r="M15" s="108"/>
      <c r="N15" s="170">
        <f t="shared" ref="N15:N53" si="1">H15*M15</f>
        <v>0</v>
      </c>
      <c r="O15" s="403"/>
      <c r="P15" s="193"/>
    </row>
    <row r="16" spans="1:16" ht="38.25" customHeight="1">
      <c r="B16" s="335"/>
      <c r="C16" s="335"/>
      <c r="D16" s="19" t="s">
        <v>67</v>
      </c>
      <c r="E16" s="322" t="s">
        <v>322</v>
      </c>
      <c r="F16" s="323"/>
      <c r="G16" s="20" t="s">
        <v>66</v>
      </c>
      <c r="H16" s="69">
        <v>8</v>
      </c>
      <c r="I16" s="50"/>
      <c r="J16" s="64">
        <f t="shared" si="0"/>
        <v>0</v>
      </c>
      <c r="K16" s="403"/>
      <c r="L16" s="191"/>
      <c r="M16" s="108"/>
      <c r="N16" s="170">
        <f t="shared" si="1"/>
        <v>0</v>
      </c>
      <c r="O16" s="403"/>
      <c r="P16" s="193"/>
    </row>
    <row r="17" spans="2:16" ht="25.5" customHeight="1">
      <c r="B17" s="335"/>
      <c r="C17" s="335"/>
      <c r="D17" s="19" t="s">
        <v>69</v>
      </c>
      <c r="E17" s="322" t="s">
        <v>323</v>
      </c>
      <c r="F17" s="323"/>
      <c r="G17" s="20" t="s">
        <v>66</v>
      </c>
      <c r="H17" s="69">
        <v>2</v>
      </c>
      <c r="I17" s="50"/>
      <c r="J17" s="64">
        <f t="shared" si="0"/>
        <v>0</v>
      </c>
      <c r="K17" s="403"/>
      <c r="L17" s="191"/>
      <c r="M17" s="108"/>
      <c r="N17" s="170">
        <f t="shared" si="1"/>
        <v>0</v>
      </c>
      <c r="O17" s="403"/>
      <c r="P17" s="193"/>
    </row>
    <row r="18" spans="2:16" ht="25.5" customHeight="1">
      <c r="B18" s="335"/>
      <c r="C18" s="335"/>
      <c r="D18" s="19" t="s">
        <v>70</v>
      </c>
      <c r="E18" s="388" t="s">
        <v>324</v>
      </c>
      <c r="F18" s="389"/>
      <c r="G18" s="20" t="s">
        <v>68</v>
      </c>
      <c r="H18" s="69">
        <v>4</v>
      </c>
      <c r="I18" s="50"/>
      <c r="J18" s="64">
        <f t="shared" si="0"/>
        <v>0</v>
      </c>
      <c r="K18" s="403"/>
      <c r="L18" s="191"/>
      <c r="M18" s="108"/>
      <c r="N18" s="170">
        <f t="shared" si="1"/>
        <v>0</v>
      </c>
      <c r="O18" s="403"/>
      <c r="P18" s="193"/>
    </row>
    <row r="19" spans="2:16" ht="25.5" customHeight="1">
      <c r="B19" s="335"/>
      <c r="C19" s="335"/>
      <c r="D19" s="19" t="s">
        <v>72</v>
      </c>
      <c r="E19" s="388" t="s">
        <v>325</v>
      </c>
      <c r="F19" s="389"/>
      <c r="G19" s="20" t="s">
        <v>68</v>
      </c>
      <c r="H19" s="69">
        <v>1</v>
      </c>
      <c r="I19" s="50"/>
      <c r="J19" s="64">
        <f t="shared" si="0"/>
        <v>0</v>
      </c>
      <c r="K19" s="403"/>
      <c r="L19" s="191"/>
      <c r="M19" s="108"/>
      <c r="N19" s="170">
        <f t="shared" si="1"/>
        <v>0</v>
      </c>
      <c r="O19" s="403"/>
      <c r="P19" s="193"/>
    </row>
    <row r="20" spans="2:16" ht="25.5" customHeight="1">
      <c r="B20" s="335"/>
      <c r="C20" s="335"/>
      <c r="D20" s="19" t="s">
        <v>74</v>
      </c>
      <c r="E20" s="322" t="s">
        <v>326</v>
      </c>
      <c r="F20" s="323"/>
      <c r="G20" s="20" t="s">
        <v>68</v>
      </c>
      <c r="H20" s="69">
        <v>1.5</v>
      </c>
      <c r="I20" s="50"/>
      <c r="J20" s="64">
        <f t="shared" si="0"/>
        <v>0</v>
      </c>
      <c r="K20" s="403"/>
      <c r="L20" s="191"/>
      <c r="M20" s="108"/>
      <c r="N20" s="170">
        <f t="shared" si="1"/>
        <v>0</v>
      </c>
      <c r="O20" s="403"/>
      <c r="P20" s="193"/>
    </row>
    <row r="21" spans="2:16" ht="25.5" customHeight="1">
      <c r="B21" s="335"/>
      <c r="C21" s="335"/>
      <c r="D21" s="19" t="s">
        <v>75</v>
      </c>
      <c r="E21" s="322" t="s">
        <v>327</v>
      </c>
      <c r="F21" s="323"/>
      <c r="G21" s="20" t="s">
        <v>68</v>
      </c>
      <c r="H21" s="69">
        <v>0.3</v>
      </c>
      <c r="I21" s="50"/>
      <c r="J21" s="64">
        <f t="shared" si="0"/>
        <v>0</v>
      </c>
      <c r="K21" s="403"/>
      <c r="L21" s="191"/>
      <c r="M21" s="108"/>
      <c r="N21" s="170">
        <f t="shared" si="1"/>
        <v>0</v>
      </c>
      <c r="O21" s="403"/>
      <c r="P21" s="193"/>
    </row>
    <row r="22" spans="2:16" ht="25.5" customHeight="1">
      <c r="B22" s="335"/>
      <c r="C22" s="335"/>
      <c r="D22" s="19" t="s">
        <v>76</v>
      </c>
      <c r="E22" s="322" t="s">
        <v>328</v>
      </c>
      <c r="F22" s="323"/>
      <c r="G22" s="20" t="s">
        <v>71</v>
      </c>
      <c r="H22" s="69">
        <v>12</v>
      </c>
      <c r="I22" s="50"/>
      <c r="J22" s="64">
        <f t="shared" si="0"/>
        <v>0</v>
      </c>
      <c r="K22" s="403"/>
      <c r="L22" s="191"/>
      <c r="M22" s="108"/>
      <c r="N22" s="170">
        <f t="shared" si="1"/>
        <v>0</v>
      </c>
      <c r="O22" s="403"/>
      <c r="P22" s="193"/>
    </row>
    <row r="23" spans="2:16" ht="13">
      <c r="B23" s="335"/>
      <c r="C23" s="335"/>
      <c r="D23" s="19" t="s">
        <v>77</v>
      </c>
      <c r="E23" s="322" t="s">
        <v>329</v>
      </c>
      <c r="F23" s="323"/>
      <c r="G23" s="20" t="s">
        <v>71</v>
      </c>
      <c r="H23" s="69">
        <v>2</v>
      </c>
      <c r="I23" s="50"/>
      <c r="J23" s="64">
        <f t="shared" si="0"/>
        <v>0</v>
      </c>
      <c r="K23" s="403"/>
      <c r="L23" s="191"/>
      <c r="M23" s="108"/>
      <c r="N23" s="170">
        <f t="shared" si="1"/>
        <v>0</v>
      </c>
      <c r="O23" s="403"/>
      <c r="P23" s="193"/>
    </row>
    <row r="24" spans="2:16" ht="25.5" customHeight="1">
      <c r="B24" s="335"/>
      <c r="C24" s="335"/>
      <c r="D24" s="19" t="s">
        <v>78</v>
      </c>
      <c r="E24" s="322" t="s">
        <v>330</v>
      </c>
      <c r="F24" s="323"/>
      <c r="G24" s="20" t="s">
        <v>73</v>
      </c>
      <c r="H24" s="69">
        <v>4</v>
      </c>
      <c r="I24" s="50"/>
      <c r="J24" s="64">
        <f t="shared" si="0"/>
        <v>0</v>
      </c>
      <c r="K24" s="403"/>
      <c r="L24" s="191"/>
      <c r="M24" s="108"/>
      <c r="N24" s="170">
        <f t="shared" si="1"/>
        <v>0</v>
      </c>
      <c r="O24" s="403"/>
      <c r="P24" s="193"/>
    </row>
    <row r="25" spans="2:16" ht="13">
      <c r="B25" s="335"/>
      <c r="C25" s="335"/>
      <c r="D25" s="19" t="s">
        <v>79</v>
      </c>
      <c r="E25" s="322" t="s">
        <v>331</v>
      </c>
      <c r="F25" s="323"/>
      <c r="G25" s="20" t="s">
        <v>73</v>
      </c>
      <c r="H25" s="69">
        <v>1</v>
      </c>
      <c r="I25" s="50"/>
      <c r="J25" s="64">
        <f t="shared" si="0"/>
        <v>0</v>
      </c>
      <c r="K25" s="403"/>
      <c r="L25" s="191"/>
      <c r="M25" s="108"/>
      <c r="N25" s="170">
        <f t="shared" si="1"/>
        <v>0</v>
      </c>
      <c r="O25" s="403"/>
      <c r="P25" s="193"/>
    </row>
    <row r="26" spans="2:16" ht="25.5" customHeight="1">
      <c r="B26" s="335"/>
      <c r="C26" s="335"/>
      <c r="D26" s="19" t="s">
        <v>80</v>
      </c>
      <c r="E26" s="322" t="s">
        <v>332</v>
      </c>
      <c r="F26" s="323"/>
      <c r="G26" s="20" t="s">
        <v>71</v>
      </c>
      <c r="H26" s="69">
        <v>9</v>
      </c>
      <c r="I26" s="50"/>
      <c r="J26" s="64">
        <f t="shared" si="0"/>
        <v>0</v>
      </c>
      <c r="K26" s="403"/>
      <c r="L26" s="191"/>
      <c r="M26" s="108"/>
      <c r="N26" s="170">
        <f t="shared" si="1"/>
        <v>0</v>
      </c>
      <c r="O26" s="403"/>
      <c r="P26" s="193"/>
    </row>
    <row r="27" spans="2:16" ht="13">
      <c r="B27" s="335"/>
      <c r="C27" s="335"/>
      <c r="D27" s="19" t="s">
        <v>81</v>
      </c>
      <c r="E27" s="322" t="s">
        <v>333</v>
      </c>
      <c r="F27" s="323"/>
      <c r="G27" s="20" t="s">
        <v>71</v>
      </c>
      <c r="H27" s="69">
        <v>1.5</v>
      </c>
      <c r="I27" s="50"/>
      <c r="J27" s="64">
        <f t="shared" si="0"/>
        <v>0</v>
      </c>
      <c r="K27" s="403"/>
      <c r="L27" s="191"/>
      <c r="M27" s="108"/>
      <c r="N27" s="170">
        <f t="shared" si="1"/>
        <v>0</v>
      </c>
      <c r="O27" s="403"/>
      <c r="P27" s="193"/>
    </row>
    <row r="28" spans="2:16" ht="25.5" customHeight="1">
      <c r="B28" s="335"/>
      <c r="C28" s="335"/>
      <c r="D28" s="19" t="s">
        <v>82</v>
      </c>
      <c r="E28" s="322" t="s">
        <v>334</v>
      </c>
      <c r="F28" s="323"/>
      <c r="G28" s="20" t="s">
        <v>73</v>
      </c>
      <c r="H28" s="69">
        <v>3</v>
      </c>
      <c r="I28" s="50"/>
      <c r="J28" s="64">
        <f t="shared" si="0"/>
        <v>0</v>
      </c>
      <c r="K28" s="403"/>
      <c r="L28" s="191"/>
      <c r="M28" s="108"/>
      <c r="N28" s="170">
        <f t="shared" si="1"/>
        <v>0</v>
      </c>
      <c r="O28" s="403"/>
      <c r="P28" s="193"/>
    </row>
    <row r="29" spans="2:16" ht="13">
      <c r="B29" s="335"/>
      <c r="C29" s="335"/>
      <c r="D29" s="19" t="s">
        <v>83</v>
      </c>
      <c r="E29" s="322" t="s">
        <v>335</v>
      </c>
      <c r="F29" s="323"/>
      <c r="G29" s="20" t="s">
        <v>73</v>
      </c>
      <c r="H29" s="69">
        <v>0.7</v>
      </c>
      <c r="I29" s="50"/>
      <c r="J29" s="64">
        <f t="shared" si="0"/>
        <v>0</v>
      </c>
      <c r="K29" s="403"/>
      <c r="L29" s="191"/>
      <c r="M29" s="108"/>
      <c r="N29" s="170">
        <f t="shared" si="1"/>
        <v>0</v>
      </c>
      <c r="O29" s="403"/>
      <c r="P29" s="193"/>
    </row>
    <row r="30" spans="2:16" ht="25.5" customHeight="1">
      <c r="B30" s="335"/>
      <c r="C30" s="335"/>
      <c r="D30" s="19" t="s">
        <v>84</v>
      </c>
      <c r="E30" s="322" t="s">
        <v>336</v>
      </c>
      <c r="F30" s="323"/>
      <c r="G30" s="20" t="s">
        <v>71</v>
      </c>
      <c r="H30" s="69">
        <v>7</v>
      </c>
      <c r="I30" s="50"/>
      <c r="J30" s="64">
        <f t="shared" si="0"/>
        <v>0</v>
      </c>
      <c r="K30" s="403"/>
      <c r="L30" s="191"/>
      <c r="M30" s="108"/>
      <c r="N30" s="170">
        <f t="shared" si="1"/>
        <v>0</v>
      </c>
      <c r="O30" s="403"/>
      <c r="P30" s="193"/>
    </row>
    <row r="31" spans="2:16" ht="13">
      <c r="B31" s="335"/>
      <c r="C31" s="335"/>
      <c r="D31" s="19" t="s">
        <v>86</v>
      </c>
      <c r="E31" s="322" t="s">
        <v>337</v>
      </c>
      <c r="F31" s="323"/>
      <c r="G31" s="20" t="s">
        <v>71</v>
      </c>
      <c r="H31" s="69">
        <v>1.5</v>
      </c>
      <c r="I31" s="50"/>
      <c r="J31" s="64">
        <f t="shared" si="0"/>
        <v>0</v>
      </c>
      <c r="K31" s="403"/>
      <c r="L31" s="191"/>
      <c r="M31" s="108"/>
      <c r="N31" s="170">
        <f t="shared" si="1"/>
        <v>0</v>
      </c>
      <c r="O31" s="403"/>
      <c r="P31" s="193"/>
    </row>
    <row r="32" spans="2:16" ht="25.5" customHeight="1">
      <c r="B32" s="335"/>
      <c r="C32" s="335"/>
      <c r="D32" s="19" t="s">
        <v>87</v>
      </c>
      <c r="E32" s="322" t="s">
        <v>338</v>
      </c>
      <c r="F32" s="323"/>
      <c r="G32" s="20" t="s">
        <v>73</v>
      </c>
      <c r="H32" s="69">
        <v>2</v>
      </c>
      <c r="I32" s="50"/>
      <c r="J32" s="64">
        <f t="shared" si="0"/>
        <v>0</v>
      </c>
      <c r="K32" s="403"/>
      <c r="L32" s="191"/>
      <c r="M32" s="108"/>
      <c r="N32" s="170">
        <f t="shared" si="1"/>
        <v>0</v>
      </c>
      <c r="O32" s="403"/>
      <c r="P32" s="193"/>
    </row>
    <row r="33" spans="2:16" ht="13">
      <c r="B33" s="335"/>
      <c r="C33" s="335"/>
      <c r="D33" s="19" t="s">
        <v>89</v>
      </c>
      <c r="E33" s="322" t="s">
        <v>339</v>
      </c>
      <c r="F33" s="323"/>
      <c r="G33" s="20" t="s">
        <v>73</v>
      </c>
      <c r="H33" s="69">
        <v>0.5</v>
      </c>
      <c r="I33" s="50"/>
      <c r="J33" s="64">
        <f t="shared" si="0"/>
        <v>0</v>
      </c>
      <c r="K33" s="403"/>
      <c r="L33" s="191"/>
      <c r="M33" s="108"/>
      <c r="N33" s="170">
        <f t="shared" si="1"/>
        <v>0</v>
      </c>
      <c r="O33" s="403"/>
      <c r="P33" s="193"/>
    </row>
    <row r="34" spans="2:16" ht="25.5" customHeight="1">
      <c r="B34" s="335"/>
      <c r="C34" s="335"/>
      <c r="D34" s="19" t="s">
        <v>91</v>
      </c>
      <c r="E34" s="322" t="s">
        <v>340</v>
      </c>
      <c r="F34" s="323"/>
      <c r="G34" s="20" t="s">
        <v>71</v>
      </c>
      <c r="H34" s="69">
        <v>3</v>
      </c>
      <c r="I34" s="50"/>
      <c r="J34" s="64">
        <f t="shared" si="0"/>
        <v>0</v>
      </c>
      <c r="K34" s="403"/>
      <c r="L34" s="191"/>
      <c r="M34" s="108"/>
      <c r="N34" s="170">
        <f t="shared" si="1"/>
        <v>0</v>
      </c>
      <c r="O34" s="403"/>
      <c r="P34" s="193"/>
    </row>
    <row r="35" spans="2:16" ht="13">
      <c r="B35" s="335"/>
      <c r="C35" s="335"/>
      <c r="D35" s="19" t="s">
        <v>92</v>
      </c>
      <c r="E35" s="322" t="s">
        <v>341</v>
      </c>
      <c r="F35" s="323"/>
      <c r="G35" s="20" t="s">
        <v>71</v>
      </c>
      <c r="H35" s="69">
        <v>0.7</v>
      </c>
      <c r="I35" s="50"/>
      <c r="J35" s="64">
        <f t="shared" si="0"/>
        <v>0</v>
      </c>
      <c r="K35" s="403"/>
      <c r="L35" s="191"/>
      <c r="M35" s="108"/>
      <c r="N35" s="170">
        <f t="shared" si="1"/>
        <v>0</v>
      </c>
      <c r="O35" s="403"/>
      <c r="P35" s="193"/>
    </row>
    <row r="36" spans="2:16" ht="25.5" customHeight="1">
      <c r="B36" s="335"/>
      <c r="C36" s="335"/>
      <c r="D36" s="19" t="s">
        <v>93</v>
      </c>
      <c r="E36" s="322" t="s">
        <v>342</v>
      </c>
      <c r="F36" s="323"/>
      <c r="G36" s="20" t="s">
        <v>73</v>
      </c>
      <c r="H36" s="69">
        <v>1</v>
      </c>
      <c r="I36" s="50"/>
      <c r="J36" s="64">
        <f t="shared" si="0"/>
        <v>0</v>
      </c>
      <c r="K36" s="403"/>
      <c r="L36" s="191"/>
      <c r="M36" s="108"/>
      <c r="N36" s="170">
        <f t="shared" si="1"/>
        <v>0</v>
      </c>
      <c r="O36" s="403"/>
      <c r="P36" s="193"/>
    </row>
    <row r="37" spans="2:16" ht="13">
      <c r="B37" s="335"/>
      <c r="C37" s="335"/>
      <c r="D37" s="19" t="s">
        <v>94</v>
      </c>
      <c r="E37" s="322" t="s">
        <v>343</v>
      </c>
      <c r="F37" s="323"/>
      <c r="G37" s="20" t="s">
        <v>73</v>
      </c>
      <c r="H37" s="69">
        <v>0.2</v>
      </c>
      <c r="I37" s="50"/>
      <c r="J37" s="64">
        <f t="shared" si="0"/>
        <v>0</v>
      </c>
      <c r="K37" s="403"/>
      <c r="L37" s="191"/>
      <c r="M37" s="108"/>
      <c r="N37" s="170">
        <f t="shared" si="1"/>
        <v>0</v>
      </c>
      <c r="O37" s="403"/>
      <c r="P37" s="193"/>
    </row>
    <row r="38" spans="2:16" ht="25.5" customHeight="1">
      <c r="B38" s="335"/>
      <c r="C38" s="335"/>
      <c r="D38" s="19" t="s">
        <v>95</v>
      </c>
      <c r="E38" s="322" t="s">
        <v>344</v>
      </c>
      <c r="F38" s="323"/>
      <c r="G38" s="20" t="s">
        <v>71</v>
      </c>
      <c r="H38" s="69">
        <v>1.5</v>
      </c>
      <c r="I38" s="50"/>
      <c r="J38" s="64">
        <f t="shared" si="0"/>
        <v>0</v>
      </c>
      <c r="K38" s="403"/>
      <c r="L38" s="191"/>
      <c r="M38" s="108"/>
      <c r="N38" s="170">
        <f t="shared" si="1"/>
        <v>0</v>
      </c>
      <c r="O38" s="403"/>
      <c r="P38" s="193"/>
    </row>
    <row r="39" spans="2:16" ht="13" customHeight="1">
      <c r="B39" s="335"/>
      <c r="C39" s="406"/>
      <c r="D39" s="19" t="s">
        <v>96</v>
      </c>
      <c r="E39" s="322" t="s">
        <v>345</v>
      </c>
      <c r="F39" s="323"/>
      <c r="G39" s="20" t="s">
        <v>71</v>
      </c>
      <c r="H39" s="69">
        <v>0.3</v>
      </c>
      <c r="I39" s="50"/>
      <c r="J39" s="64">
        <f t="shared" si="0"/>
        <v>0</v>
      </c>
      <c r="K39" s="403"/>
      <c r="L39" s="191"/>
      <c r="M39" s="108"/>
      <c r="N39" s="170">
        <f t="shared" si="1"/>
        <v>0</v>
      </c>
      <c r="O39" s="403"/>
      <c r="P39" s="193"/>
    </row>
    <row r="40" spans="2:16" ht="25.5" customHeight="1">
      <c r="B40" s="335"/>
      <c r="C40" s="334" t="s">
        <v>85</v>
      </c>
      <c r="D40" s="19" t="s">
        <v>97</v>
      </c>
      <c r="E40" s="322" t="s">
        <v>346</v>
      </c>
      <c r="F40" s="323"/>
      <c r="G40" s="20" t="s">
        <v>348</v>
      </c>
      <c r="H40" s="69">
        <v>2</v>
      </c>
      <c r="I40" s="50"/>
      <c r="J40" s="64">
        <f t="shared" si="0"/>
        <v>0</v>
      </c>
      <c r="K40" s="403"/>
      <c r="L40" s="191"/>
      <c r="M40" s="108"/>
      <c r="N40" s="170">
        <f t="shared" si="1"/>
        <v>0</v>
      </c>
      <c r="O40" s="403"/>
      <c r="P40" s="193"/>
    </row>
    <row r="41" spans="2:16" ht="13" customHeight="1">
      <c r="B41" s="335"/>
      <c r="C41" s="335"/>
      <c r="D41" s="19" t="s">
        <v>99</v>
      </c>
      <c r="E41" s="322" t="s">
        <v>347</v>
      </c>
      <c r="F41" s="323"/>
      <c r="G41" s="20" t="s">
        <v>348</v>
      </c>
      <c r="H41" s="69">
        <v>0.3</v>
      </c>
      <c r="I41" s="50"/>
      <c r="J41" s="64">
        <f t="shared" si="0"/>
        <v>0</v>
      </c>
      <c r="K41" s="403"/>
      <c r="L41" s="191"/>
      <c r="M41" s="108"/>
      <c r="N41" s="170">
        <f t="shared" si="1"/>
        <v>0</v>
      </c>
      <c r="O41" s="403"/>
      <c r="P41" s="193"/>
    </row>
    <row r="42" spans="2:16" ht="25.5" customHeight="1">
      <c r="B42" s="335"/>
      <c r="C42" s="335"/>
      <c r="D42" s="19" t="s">
        <v>100</v>
      </c>
      <c r="E42" s="322" t="s">
        <v>349</v>
      </c>
      <c r="F42" s="323"/>
      <c r="G42" s="20" t="s">
        <v>88</v>
      </c>
      <c r="H42" s="69">
        <v>0.5</v>
      </c>
      <c r="I42" s="50"/>
      <c r="J42" s="64">
        <f t="shared" si="0"/>
        <v>0</v>
      </c>
      <c r="K42" s="403"/>
      <c r="L42" s="191"/>
      <c r="M42" s="108"/>
      <c r="N42" s="170">
        <f t="shared" si="1"/>
        <v>0</v>
      </c>
      <c r="O42" s="403"/>
      <c r="P42" s="193"/>
    </row>
    <row r="43" spans="2:16" ht="13">
      <c r="B43" s="335"/>
      <c r="C43" s="335"/>
      <c r="D43" s="19" t="s">
        <v>101</v>
      </c>
      <c r="E43" s="322" t="s">
        <v>350</v>
      </c>
      <c r="F43" s="323"/>
      <c r="G43" s="20" t="s">
        <v>88</v>
      </c>
      <c r="H43" s="69">
        <v>0.1</v>
      </c>
      <c r="I43" s="50"/>
      <c r="J43" s="64">
        <f t="shared" si="0"/>
        <v>0</v>
      </c>
      <c r="K43" s="403"/>
      <c r="L43" s="191"/>
      <c r="M43" s="108"/>
      <c r="N43" s="170">
        <f t="shared" si="1"/>
        <v>0</v>
      </c>
      <c r="O43" s="403"/>
      <c r="P43" s="193"/>
    </row>
    <row r="44" spans="2:16" ht="13">
      <c r="B44" s="335"/>
      <c r="C44" s="335"/>
      <c r="D44" s="19" t="s">
        <v>102</v>
      </c>
      <c r="E44" s="322" t="s">
        <v>351</v>
      </c>
      <c r="F44" s="323"/>
      <c r="G44" s="20" t="s">
        <v>90</v>
      </c>
      <c r="H44" s="69">
        <v>0.1</v>
      </c>
      <c r="I44" s="50"/>
      <c r="J44" s="64">
        <f t="shared" si="0"/>
        <v>0</v>
      </c>
      <c r="K44" s="403"/>
      <c r="L44" s="191"/>
      <c r="M44" s="108"/>
      <c r="N44" s="170">
        <f t="shared" si="1"/>
        <v>0</v>
      </c>
      <c r="O44" s="403"/>
      <c r="P44" s="193"/>
    </row>
    <row r="45" spans="2:16" ht="13">
      <c r="B45" s="335"/>
      <c r="C45" s="335"/>
      <c r="D45" s="19" t="s">
        <v>103</v>
      </c>
      <c r="E45" s="322" t="s">
        <v>352</v>
      </c>
      <c r="F45" s="323"/>
      <c r="G45" s="20" t="s">
        <v>90</v>
      </c>
      <c r="H45" s="69">
        <v>0.02</v>
      </c>
      <c r="I45" s="50"/>
      <c r="J45" s="64">
        <f t="shared" si="0"/>
        <v>0</v>
      </c>
      <c r="K45" s="403"/>
      <c r="L45" s="191"/>
      <c r="M45" s="108"/>
      <c r="N45" s="170">
        <f t="shared" si="1"/>
        <v>0</v>
      </c>
      <c r="O45" s="403"/>
      <c r="P45" s="193"/>
    </row>
    <row r="46" spans="2:16" ht="25.5" customHeight="1">
      <c r="B46" s="335"/>
      <c r="C46" s="335"/>
      <c r="D46" s="19" t="s">
        <v>104</v>
      </c>
      <c r="E46" s="322" t="s">
        <v>353</v>
      </c>
      <c r="F46" s="323"/>
      <c r="G46" s="20" t="s">
        <v>73</v>
      </c>
      <c r="H46" s="69">
        <v>0.1</v>
      </c>
      <c r="I46" s="50"/>
      <c r="J46" s="64">
        <f t="shared" si="0"/>
        <v>0</v>
      </c>
      <c r="K46" s="403"/>
      <c r="L46" s="191"/>
      <c r="M46" s="108"/>
      <c r="N46" s="170">
        <f t="shared" si="1"/>
        <v>0</v>
      </c>
      <c r="O46" s="403"/>
      <c r="P46" s="193"/>
    </row>
    <row r="47" spans="2:16" ht="13">
      <c r="B47" s="335"/>
      <c r="C47" s="406"/>
      <c r="D47" s="19" t="s">
        <v>106</v>
      </c>
      <c r="E47" s="322" t="s">
        <v>354</v>
      </c>
      <c r="F47" s="323"/>
      <c r="G47" s="20" t="s">
        <v>73</v>
      </c>
      <c r="H47" s="69">
        <v>0.02</v>
      </c>
      <c r="I47" s="50"/>
      <c r="J47" s="64">
        <f t="shared" si="0"/>
        <v>0</v>
      </c>
      <c r="K47" s="403"/>
      <c r="L47" s="191"/>
      <c r="M47" s="108"/>
      <c r="N47" s="170">
        <f t="shared" si="1"/>
        <v>0</v>
      </c>
      <c r="O47" s="403"/>
      <c r="P47" s="193"/>
    </row>
    <row r="48" spans="2:16" ht="13">
      <c r="B48" s="335"/>
      <c r="C48" s="400" t="s">
        <v>355</v>
      </c>
      <c r="D48" s="19" t="s">
        <v>107</v>
      </c>
      <c r="E48" s="388" t="s">
        <v>356</v>
      </c>
      <c r="F48" s="389"/>
      <c r="G48" s="20" t="s">
        <v>105</v>
      </c>
      <c r="H48" s="69">
        <v>10</v>
      </c>
      <c r="I48" s="50"/>
      <c r="J48" s="64">
        <f t="shared" si="0"/>
        <v>0</v>
      </c>
      <c r="K48" s="403"/>
      <c r="L48" s="195"/>
      <c r="M48" s="108"/>
      <c r="N48" s="170">
        <f t="shared" si="1"/>
        <v>0</v>
      </c>
      <c r="O48" s="403"/>
      <c r="P48" s="198"/>
    </row>
    <row r="49" spans="1:16" ht="13">
      <c r="B49" s="335"/>
      <c r="C49" s="401"/>
      <c r="D49" s="19" t="s">
        <v>108</v>
      </c>
      <c r="E49" s="388" t="s">
        <v>357</v>
      </c>
      <c r="F49" s="389"/>
      <c r="G49" s="20" t="s">
        <v>105</v>
      </c>
      <c r="H49" s="69">
        <v>2</v>
      </c>
      <c r="I49" s="50"/>
      <c r="J49" s="64">
        <f t="shared" si="0"/>
        <v>0</v>
      </c>
      <c r="K49" s="403"/>
      <c r="L49" s="195"/>
      <c r="M49" s="108"/>
      <c r="N49" s="170">
        <f t="shared" si="1"/>
        <v>0</v>
      </c>
      <c r="O49" s="403"/>
      <c r="P49" s="198"/>
    </row>
    <row r="50" spans="1:16" ht="25.5" customHeight="1">
      <c r="B50" s="335"/>
      <c r="C50" s="401"/>
      <c r="D50" s="19" t="s">
        <v>110</v>
      </c>
      <c r="E50" s="388" t="s">
        <v>359</v>
      </c>
      <c r="F50" s="389"/>
      <c r="G50" s="20" t="s">
        <v>109</v>
      </c>
      <c r="H50" s="69">
        <v>12</v>
      </c>
      <c r="I50" s="50"/>
      <c r="J50" s="64">
        <f t="shared" si="0"/>
        <v>0</v>
      </c>
      <c r="K50" s="403"/>
      <c r="L50" s="195"/>
      <c r="M50" s="108"/>
      <c r="N50" s="170">
        <f t="shared" si="1"/>
        <v>0</v>
      </c>
      <c r="O50" s="403"/>
      <c r="P50" s="198"/>
    </row>
    <row r="51" spans="1:16" ht="25.5" customHeight="1">
      <c r="B51" s="335"/>
      <c r="C51" s="401"/>
      <c r="D51" s="19" t="s">
        <v>115</v>
      </c>
      <c r="E51" s="388" t="s">
        <v>358</v>
      </c>
      <c r="F51" s="389"/>
      <c r="G51" s="20" t="s">
        <v>109</v>
      </c>
      <c r="H51" s="69">
        <v>3</v>
      </c>
      <c r="I51" s="50"/>
      <c r="J51" s="64">
        <f t="shared" si="0"/>
        <v>0</v>
      </c>
      <c r="K51" s="403"/>
      <c r="L51" s="195"/>
      <c r="M51" s="108"/>
      <c r="N51" s="170">
        <f t="shared" si="1"/>
        <v>0</v>
      </c>
      <c r="O51" s="403"/>
      <c r="P51" s="198"/>
    </row>
    <row r="52" spans="1:16" ht="25.5" customHeight="1">
      <c r="B52" s="335"/>
      <c r="C52" s="401"/>
      <c r="D52" s="19" t="s">
        <v>117</v>
      </c>
      <c r="E52" s="388" t="s">
        <v>360</v>
      </c>
      <c r="F52" s="389"/>
      <c r="G52" s="23" t="s">
        <v>111</v>
      </c>
      <c r="H52" s="119">
        <v>2</v>
      </c>
      <c r="I52" s="50"/>
      <c r="J52" s="64">
        <f t="shared" si="0"/>
        <v>0</v>
      </c>
      <c r="K52" s="403"/>
      <c r="L52" s="195"/>
      <c r="M52" s="108"/>
      <c r="N52" s="170">
        <f t="shared" si="1"/>
        <v>0</v>
      </c>
      <c r="O52" s="403"/>
      <c r="P52" s="198"/>
    </row>
    <row r="53" spans="1:16" ht="13">
      <c r="B53" s="335"/>
      <c r="C53" s="401"/>
      <c r="D53" s="19" t="s">
        <v>118</v>
      </c>
      <c r="E53" s="388" t="s">
        <v>361</v>
      </c>
      <c r="F53" s="389"/>
      <c r="G53" s="23" t="s">
        <v>111</v>
      </c>
      <c r="H53" s="119">
        <v>0.5</v>
      </c>
      <c r="I53" s="50"/>
      <c r="J53" s="64">
        <f t="shared" si="0"/>
        <v>0</v>
      </c>
      <c r="K53" s="403"/>
      <c r="L53" s="195"/>
      <c r="M53" s="108"/>
      <c r="N53" s="170">
        <f t="shared" si="1"/>
        <v>0</v>
      </c>
      <c r="O53" s="403"/>
      <c r="P53" s="198"/>
    </row>
    <row r="54" spans="1:16" ht="13">
      <c r="B54" s="260">
        <v>50</v>
      </c>
      <c r="C54" s="376" t="s">
        <v>112</v>
      </c>
      <c r="D54" s="377"/>
      <c r="E54" s="377"/>
      <c r="F54" s="377"/>
      <c r="G54" s="377"/>
      <c r="H54" s="377"/>
      <c r="I54" s="378"/>
      <c r="J54" s="64">
        <f>SUM(J14:J53)</f>
        <v>0</v>
      </c>
      <c r="K54" s="404"/>
      <c r="L54" s="147"/>
      <c r="M54" s="122"/>
      <c r="N54" s="172">
        <f>SUM(N14:N53)</f>
        <v>0</v>
      </c>
      <c r="O54" s="404"/>
      <c r="P54" s="199"/>
    </row>
    <row r="55" spans="1:16" ht="25.5" customHeight="1">
      <c r="B55" s="334" t="s">
        <v>113</v>
      </c>
      <c r="C55" s="392" t="s">
        <v>114</v>
      </c>
      <c r="D55" s="17" t="s">
        <v>119</v>
      </c>
      <c r="E55" s="383" t="s">
        <v>362</v>
      </c>
      <c r="F55" s="384"/>
      <c r="G55" s="21" t="s">
        <v>116</v>
      </c>
      <c r="H55" s="69">
        <v>4</v>
      </c>
      <c r="I55" s="49"/>
      <c r="J55" s="64">
        <f t="shared" si="0"/>
        <v>0</v>
      </c>
      <c r="K55" s="402">
        <f>IF((J81)&gt;B81,B81,(J81))</f>
        <v>0</v>
      </c>
      <c r="L55" s="191"/>
      <c r="M55" s="112"/>
      <c r="N55" s="171">
        <f>H55*M55</f>
        <v>0</v>
      </c>
      <c r="O55" s="402">
        <f>IF((N81)&gt;B81,B81,(N81))</f>
        <v>0</v>
      </c>
      <c r="P55" s="193"/>
    </row>
    <row r="56" spans="1:16" ht="13" customHeight="1">
      <c r="B56" s="335"/>
      <c r="C56" s="398"/>
      <c r="D56" s="17" t="s">
        <v>121</v>
      </c>
      <c r="E56" s="383" t="s">
        <v>363</v>
      </c>
      <c r="F56" s="384"/>
      <c r="G56" s="21" t="s">
        <v>116</v>
      </c>
      <c r="H56" s="69">
        <v>0.7</v>
      </c>
      <c r="I56" s="49"/>
      <c r="J56" s="64">
        <f t="shared" si="0"/>
        <v>0</v>
      </c>
      <c r="K56" s="403"/>
      <c r="L56" s="191"/>
      <c r="M56" s="112"/>
      <c r="N56" s="171">
        <f t="shared" ref="N56:N80" si="2">H56*M56</f>
        <v>0</v>
      </c>
      <c r="O56" s="403"/>
      <c r="P56" s="193"/>
    </row>
    <row r="57" spans="1:16" ht="25.5" customHeight="1">
      <c r="B57" s="335"/>
      <c r="C57" s="398"/>
      <c r="D57" s="17" t="s">
        <v>122</v>
      </c>
      <c r="E57" s="379" t="s">
        <v>364</v>
      </c>
      <c r="F57" s="380"/>
      <c r="G57" s="20" t="s">
        <v>98</v>
      </c>
      <c r="H57" s="69">
        <v>3</v>
      </c>
      <c r="I57" s="67"/>
      <c r="J57" s="64">
        <f t="shared" si="0"/>
        <v>0</v>
      </c>
      <c r="K57" s="403"/>
      <c r="L57" s="191"/>
      <c r="M57" s="113"/>
      <c r="N57" s="171">
        <f t="shared" si="2"/>
        <v>0</v>
      </c>
      <c r="O57" s="403"/>
      <c r="P57" s="193"/>
    </row>
    <row r="58" spans="1:16" ht="25.5" customHeight="1">
      <c r="B58" s="335"/>
      <c r="C58" s="398"/>
      <c r="D58" s="17" t="s">
        <v>123</v>
      </c>
      <c r="E58" s="379" t="s">
        <v>364</v>
      </c>
      <c r="F58" s="380"/>
      <c r="G58" s="20" t="s">
        <v>98</v>
      </c>
      <c r="H58" s="69">
        <v>0.5</v>
      </c>
      <c r="I58" s="67"/>
      <c r="J58" s="64">
        <f t="shared" si="0"/>
        <v>0</v>
      </c>
      <c r="K58" s="403"/>
      <c r="L58" s="191"/>
      <c r="M58" s="113"/>
      <c r="N58" s="171">
        <f t="shared" si="2"/>
        <v>0</v>
      </c>
      <c r="O58" s="403"/>
      <c r="P58" s="193"/>
    </row>
    <row r="59" spans="1:16" ht="25.5" customHeight="1">
      <c r="B59" s="335"/>
      <c r="C59" s="398"/>
      <c r="D59" s="17" t="s">
        <v>124</v>
      </c>
      <c r="E59" s="379" t="s">
        <v>365</v>
      </c>
      <c r="F59" s="380"/>
      <c r="G59" s="20" t="s">
        <v>98</v>
      </c>
      <c r="H59" s="69">
        <v>2</v>
      </c>
      <c r="I59" s="67"/>
      <c r="J59" s="64">
        <f t="shared" si="0"/>
        <v>0</v>
      </c>
      <c r="K59" s="403"/>
      <c r="L59" s="191"/>
      <c r="M59" s="113"/>
      <c r="N59" s="171">
        <f t="shared" si="2"/>
        <v>0</v>
      </c>
      <c r="O59" s="403"/>
      <c r="P59" s="193"/>
    </row>
    <row r="60" spans="1:16" ht="15" customHeight="1">
      <c r="B60" s="335"/>
      <c r="C60" s="398"/>
      <c r="D60" s="17" t="s">
        <v>125</v>
      </c>
      <c r="E60" s="379" t="s">
        <v>366</v>
      </c>
      <c r="F60" s="380"/>
      <c r="G60" s="20" t="s">
        <v>98</v>
      </c>
      <c r="H60" s="69">
        <v>0.3</v>
      </c>
      <c r="I60" s="67"/>
      <c r="J60" s="64">
        <f t="shared" si="0"/>
        <v>0</v>
      </c>
      <c r="K60" s="403"/>
      <c r="L60" s="191"/>
      <c r="M60" s="113"/>
      <c r="N60" s="171">
        <f t="shared" si="2"/>
        <v>0</v>
      </c>
      <c r="O60" s="403"/>
      <c r="P60" s="193"/>
    </row>
    <row r="61" spans="1:16" s="22" customFormat="1" ht="25.5" customHeight="1">
      <c r="A61" s="26"/>
      <c r="B61" s="335"/>
      <c r="C61" s="398"/>
      <c r="D61" s="17" t="s">
        <v>126</v>
      </c>
      <c r="E61" s="379" t="s">
        <v>367</v>
      </c>
      <c r="F61" s="380"/>
      <c r="G61" s="20" t="s">
        <v>120</v>
      </c>
      <c r="H61" s="69">
        <v>1.5</v>
      </c>
      <c r="I61" s="68"/>
      <c r="J61" s="64">
        <f t="shared" si="0"/>
        <v>0</v>
      </c>
      <c r="K61" s="403"/>
      <c r="L61" s="196"/>
      <c r="M61" s="114"/>
      <c r="N61" s="171">
        <f t="shared" si="2"/>
        <v>0</v>
      </c>
      <c r="O61" s="403"/>
      <c r="P61" s="200"/>
    </row>
    <row r="62" spans="1:16" s="22" customFormat="1" ht="25.5" customHeight="1">
      <c r="A62" s="26"/>
      <c r="B62" s="335"/>
      <c r="C62" s="398"/>
      <c r="D62" s="17" t="s">
        <v>127</v>
      </c>
      <c r="E62" s="379" t="s">
        <v>368</v>
      </c>
      <c r="F62" s="380"/>
      <c r="G62" s="20" t="s">
        <v>120</v>
      </c>
      <c r="H62" s="69">
        <v>0.2</v>
      </c>
      <c r="I62" s="68"/>
      <c r="J62" s="64">
        <f t="shared" si="0"/>
        <v>0</v>
      </c>
      <c r="K62" s="403"/>
      <c r="L62" s="196"/>
      <c r="M62" s="114"/>
      <c r="N62" s="171">
        <f t="shared" si="2"/>
        <v>0</v>
      </c>
      <c r="O62" s="403"/>
      <c r="P62" s="200"/>
    </row>
    <row r="63" spans="1:16" s="22" customFormat="1" ht="25.5" customHeight="1">
      <c r="A63" s="26"/>
      <c r="B63" s="335"/>
      <c r="C63" s="398"/>
      <c r="D63" s="17" t="s">
        <v>128</v>
      </c>
      <c r="E63" s="379" t="s">
        <v>369</v>
      </c>
      <c r="F63" s="380"/>
      <c r="G63" s="20" t="s">
        <v>98</v>
      </c>
      <c r="H63" s="69">
        <v>1.2</v>
      </c>
      <c r="I63" s="68"/>
      <c r="J63" s="64">
        <f t="shared" si="0"/>
        <v>0</v>
      </c>
      <c r="K63" s="403"/>
      <c r="L63" s="196"/>
      <c r="M63" s="114"/>
      <c r="N63" s="171">
        <f t="shared" si="2"/>
        <v>0</v>
      </c>
      <c r="O63" s="403"/>
      <c r="P63" s="200"/>
    </row>
    <row r="64" spans="1:16" s="22" customFormat="1" ht="25.5" customHeight="1">
      <c r="A64" s="26"/>
      <c r="B64" s="335"/>
      <c r="C64" s="398"/>
      <c r="D64" s="17" t="s">
        <v>131</v>
      </c>
      <c r="E64" s="379" t="s">
        <v>370</v>
      </c>
      <c r="F64" s="380"/>
      <c r="G64" s="20" t="s">
        <v>98</v>
      </c>
      <c r="H64" s="69">
        <v>0.15</v>
      </c>
      <c r="I64" s="68"/>
      <c r="J64" s="64">
        <f t="shared" si="0"/>
        <v>0</v>
      </c>
      <c r="K64" s="403"/>
      <c r="L64" s="196"/>
      <c r="M64" s="114"/>
      <c r="N64" s="171">
        <f t="shared" si="2"/>
        <v>0</v>
      </c>
      <c r="O64" s="403"/>
      <c r="P64" s="200"/>
    </row>
    <row r="65" spans="1:16" ht="25.5" customHeight="1">
      <c r="B65" s="335"/>
      <c r="C65" s="392" t="s">
        <v>371</v>
      </c>
      <c r="D65" s="17" t="s">
        <v>133</v>
      </c>
      <c r="E65" s="379" t="s">
        <v>372</v>
      </c>
      <c r="F65" s="380"/>
      <c r="G65" s="20" t="s">
        <v>98</v>
      </c>
      <c r="H65" s="69">
        <v>0.5</v>
      </c>
      <c r="I65" s="67"/>
      <c r="J65" s="64">
        <f t="shared" si="0"/>
        <v>0</v>
      </c>
      <c r="K65" s="403"/>
      <c r="L65" s="191"/>
      <c r="M65" s="113"/>
      <c r="N65" s="171">
        <f t="shared" si="2"/>
        <v>0</v>
      </c>
      <c r="O65" s="403"/>
      <c r="P65" s="193"/>
    </row>
    <row r="66" spans="1:16" ht="13">
      <c r="B66" s="335"/>
      <c r="C66" s="398"/>
      <c r="D66" s="17" t="s">
        <v>136</v>
      </c>
      <c r="E66" s="379" t="s">
        <v>373</v>
      </c>
      <c r="F66" s="380"/>
      <c r="G66" s="20" t="s">
        <v>98</v>
      </c>
      <c r="H66" s="69">
        <v>0.02</v>
      </c>
      <c r="I66" s="67"/>
      <c r="J66" s="64">
        <f t="shared" si="0"/>
        <v>0</v>
      </c>
      <c r="K66" s="403"/>
      <c r="L66" s="191"/>
      <c r="M66" s="113"/>
      <c r="N66" s="171">
        <f t="shared" si="2"/>
        <v>0</v>
      </c>
      <c r="O66" s="403"/>
      <c r="P66" s="193"/>
    </row>
    <row r="67" spans="1:16" ht="25.5" customHeight="1">
      <c r="B67" s="335"/>
      <c r="C67" s="398"/>
      <c r="D67" s="17" t="s">
        <v>137</v>
      </c>
      <c r="E67" s="379" t="s">
        <v>375</v>
      </c>
      <c r="F67" s="380"/>
      <c r="G67" s="20" t="s">
        <v>98</v>
      </c>
      <c r="H67" s="69">
        <v>0.3</v>
      </c>
      <c r="I67" s="67"/>
      <c r="J67" s="64">
        <f t="shared" si="0"/>
        <v>0</v>
      </c>
      <c r="K67" s="403"/>
      <c r="L67" s="191"/>
      <c r="M67" s="113"/>
      <c r="N67" s="171">
        <f t="shared" si="2"/>
        <v>0</v>
      </c>
      <c r="O67" s="403"/>
      <c r="P67" s="193"/>
    </row>
    <row r="68" spans="1:16" ht="13">
      <c r="B68" s="335"/>
      <c r="C68" s="393"/>
      <c r="D68" s="17" t="s">
        <v>139</v>
      </c>
      <c r="E68" s="379" t="s">
        <v>374</v>
      </c>
      <c r="F68" s="380"/>
      <c r="G68" s="20" t="s">
        <v>98</v>
      </c>
      <c r="H68" s="69">
        <v>0.02</v>
      </c>
      <c r="I68" s="67"/>
      <c r="J68" s="64">
        <f t="shared" si="0"/>
        <v>0</v>
      </c>
      <c r="K68" s="403"/>
      <c r="L68" s="191"/>
      <c r="M68" s="113"/>
      <c r="N68" s="171">
        <f t="shared" si="2"/>
        <v>0</v>
      </c>
      <c r="O68" s="403"/>
      <c r="P68" s="193"/>
    </row>
    <row r="69" spans="1:16" ht="25.5" customHeight="1">
      <c r="A69" s="28"/>
      <c r="B69" s="335"/>
      <c r="C69" s="392" t="s">
        <v>382</v>
      </c>
      <c r="D69" s="17" t="s">
        <v>140</v>
      </c>
      <c r="E69" s="379" t="s">
        <v>376</v>
      </c>
      <c r="F69" s="380"/>
      <c r="G69" s="20" t="s">
        <v>98</v>
      </c>
      <c r="H69" s="69">
        <v>1</v>
      </c>
      <c r="I69" s="67"/>
      <c r="J69" s="64">
        <f t="shared" si="0"/>
        <v>0</v>
      </c>
      <c r="K69" s="403"/>
      <c r="L69" s="191"/>
      <c r="M69" s="113"/>
      <c r="N69" s="171">
        <f t="shared" si="2"/>
        <v>0</v>
      </c>
      <c r="O69" s="403"/>
      <c r="P69" s="193"/>
    </row>
    <row r="70" spans="1:16" ht="13">
      <c r="A70" s="28"/>
      <c r="B70" s="335"/>
      <c r="C70" s="398"/>
      <c r="D70" s="17" t="s">
        <v>141</v>
      </c>
      <c r="E70" s="379" t="s">
        <v>379</v>
      </c>
      <c r="F70" s="380"/>
      <c r="G70" s="20" t="s">
        <v>98</v>
      </c>
      <c r="H70" s="69">
        <v>0.3</v>
      </c>
      <c r="I70" s="67"/>
      <c r="J70" s="64">
        <f t="shared" si="0"/>
        <v>0</v>
      </c>
      <c r="K70" s="403"/>
      <c r="L70" s="191"/>
      <c r="M70" s="113"/>
      <c r="N70" s="171">
        <f t="shared" si="2"/>
        <v>0</v>
      </c>
      <c r="O70" s="403"/>
      <c r="P70" s="193"/>
    </row>
    <row r="71" spans="1:16" ht="25.5" customHeight="1">
      <c r="A71" s="28"/>
      <c r="B71" s="335"/>
      <c r="C71" s="398"/>
      <c r="D71" s="17" t="s">
        <v>142</v>
      </c>
      <c r="E71" s="379" t="s">
        <v>377</v>
      </c>
      <c r="F71" s="380"/>
      <c r="G71" s="20" t="s">
        <v>98</v>
      </c>
      <c r="H71" s="69">
        <v>0.8</v>
      </c>
      <c r="I71" s="67"/>
      <c r="J71" s="64">
        <f t="shared" si="0"/>
        <v>0</v>
      </c>
      <c r="K71" s="403"/>
      <c r="L71" s="191"/>
      <c r="M71" s="113"/>
      <c r="N71" s="171">
        <f t="shared" si="2"/>
        <v>0</v>
      </c>
      <c r="O71" s="403"/>
      <c r="P71" s="193"/>
    </row>
    <row r="72" spans="1:16" ht="13">
      <c r="A72" s="28"/>
      <c r="B72" s="335"/>
      <c r="C72" s="398"/>
      <c r="D72" s="17" t="s">
        <v>144</v>
      </c>
      <c r="E72" s="379" t="s">
        <v>380</v>
      </c>
      <c r="F72" s="380"/>
      <c r="G72" s="20" t="s">
        <v>98</v>
      </c>
      <c r="H72" s="69">
        <v>0.2</v>
      </c>
      <c r="I72" s="67"/>
      <c r="J72" s="64">
        <f t="shared" si="0"/>
        <v>0</v>
      </c>
      <c r="K72" s="403"/>
      <c r="L72" s="191"/>
      <c r="M72" s="113"/>
      <c r="N72" s="171">
        <f t="shared" si="2"/>
        <v>0</v>
      </c>
      <c r="O72" s="403"/>
      <c r="P72" s="193"/>
    </row>
    <row r="73" spans="1:16" ht="25.5" customHeight="1">
      <c r="A73" s="28"/>
      <c r="B73" s="335"/>
      <c r="C73" s="398"/>
      <c r="D73" s="17" t="s">
        <v>147</v>
      </c>
      <c r="E73" s="379" t="s">
        <v>383</v>
      </c>
      <c r="F73" s="380"/>
      <c r="G73" s="20" t="s">
        <v>98</v>
      </c>
      <c r="H73" s="69">
        <v>0.5</v>
      </c>
      <c r="I73" s="67"/>
      <c r="J73" s="64">
        <f t="shared" si="0"/>
        <v>0</v>
      </c>
      <c r="K73" s="403"/>
      <c r="L73" s="191"/>
      <c r="M73" s="113"/>
      <c r="N73" s="171">
        <f t="shared" si="2"/>
        <v>0</v>
      </c>
      <c r="O73" s="403"/>
      <c r="P73" s="193"/>
    </row>
    <row r="74" spans="1:16" ht="25.5" customHeight="1">
      <c r="A74" s="28"/>
      <c r="B74" s="335"/>
      <c r="C74" s="398"/>
      <c r="D74" s="17" t="s">
        <v>150</v>
      </c>
      <c r="E74" s="379" t="s">
        <v>384</v>
      </c>
      <c r="F74" s="380"/>
      <c r="G74" s="20" t="s">
        <v>98</v>
      </c>
      <c r="H74" s="69">
        <v>0.1</v>
      </c>
      <c r="I74" s="67"/>
      <c r="J74" s="64">
        <f t="shared" si="0"/>
        <v>0</v>
      </c>
      <c r="K74" s="403"/>
      <c r="L74" s="191"/>
      <c r="M74" s="113"/>
      <c r="N74" s="171">
        <f t="shared" si="2"/>
        <v>0</v>
      </c>
      <c r="O74" s="403"/>
      <c r="P74" s="193"/>
    </row>
    <row r="75" spans="1:16" ht="25.5" customHeight="1">
      <c r="A75" s="28"/>
      <c r="B75" s="335"/>
      <c r="C75" s="398"/>
      <c r="D75" s="17" t="s">
        <v>152</v>
      </c>
      <c r="E75" s="379" t="s">
        <v>385</v>
      </c>
      <c r="F75" s="380"/>
      <c r="G75" s="20" t="s">
        <v>98</v>
      </c>
      <c r="H75" s="69">
        <v>0.3</v>
      </c>
      <c r="I75" s="67"/>
      <c r="J75" s="64">
        <f t="shared" si="0"/>
        <v>0</v>
      </c>
      <c r="K75" s="403"/>
      <c r="L75" s="191"/>
      <c r="M75" s="113"/>
      <c r="N75" s="171">
        <f t="shared" si="2"/>
        <v>0</v>
      </c>
      <c r="O75" s="403"/>
      <c r="P75" s="193"/>
    </row>
    <row r="76" spans="1:16" ht="13">
      <c r="A76" s="28"/>
      <c r="B76" s="263"/>
      <c r="C76" s="398"/>
      <c r="D76" s="17" t="s">
        <v>154</v>
      </c>
      <c r="E76" s="379" t="s">
        <v>386</v>
      </c>
      <c r="F76" s="380"/>
      <c r="G76" s="20" t="s">
        <v>98</v>
      </c>
      <c r="H76" s="69">
        <v>0.02</v>
      </c>
      <c r="I76" s="67"/>
      <c r="J76" s="64">
        <f t="shared" si="0"/>
        <v>0</v>
      </c>
      <c r="K76" s="403"/>
      <c r="L76" s="191"/>
      <c r="M76" s="113"/>
      <c r="N76" s="171">
        <f t="shared" si="2"/>
        <v>0</v>
      </c>
      <c r="O76" s="403"/>
      <c r="P76" s="193"/>
    </row>
    <row r="77" spans="1:16" ht="25.5" customHeight="1">
      <c r="B77" s="385" t="s">
        <v>307</v>
      </c>
      <c r="C77" s="398"/>
      <c r="D77" s="17" t="s">
        <v>156</v>
      </c>
      <c r="E77" s="383" t="s">
        <v>378</v>
      </c>
      <c r="F77" s="384"/>
      <c r="G77" s="21" t="s">
        <v>129</v>
      </c>
      <c r="H77" s="69">
        <v>0.25</v>
      </c>
      <c r="I77" s="67"/>
      <c r="J77" s="64">
        <f t="shared" si="0"/>
        <v>0</v>
      </c>
      <c r="K77" s="403"/>
      <c r="L77" s="191"/>
      <c r="M77" s="113"/>
      <c r="N77" s="171">
        <f t="shared" si="2"/>
        <v>0</v>
      </c>
      <c r="O77" s="403"/>
      <c r="P77" s="193"/>
    </row>
    <row r="78" spans="1:16" ht="16.5" customHeight="1">
      <c r="B78" s="386"/>
      <c r="C78" s="398"/>
      <c r="D78" s="17" t="s">
        <v>157</v>
      </c>
      <c r="E78" s="383" t="s">
        <v>381</v>
      </c>
      <c r="F78" s="384"/>
      <c r="G78" s="21" t="s">
        <v>129</v>
      </c>
      <c r="H78" s="69">
        <v>0.1</v>
      </c>
      <c r="I78" s="67"/>
      <c r="J78" s="64">
        <f>I78*H78</f>
        <v>0</v>
      </c>
      <c r="K78" s="403"/>
      <c r="L78" s="191"/>
      <c r="M78" s="113"/>
      <c r="N78" s="171">
        <f t="shared" si="2"/>
        <v>0</v>
      </c>
      <c r="O78" s="403"/>
      <c r="P78" s="193"/>
    </row>
    <row r="79" spans="1:16" ht="25.5" customHeight="1">
      <c r="B79" s="386"/>
      <c r="C79" s="399" t="s">
        <v>130</v>
      </c>
      <c r="D79" s="17" t="s">
        <v>159</v>
      </c>
      <c r="E79" s="383" t="s">
        <v>387</v>
      </c>
      <c r="F79" s="384"/>
      <c r="G79" s="21" t="s">
        <v>132</v>
      </c>
      <c r="H79" s="69">
        <v>4</v>
      </c>
      <c r="I79" s="67"/>
      <c r="J79" s="64">
        <f t="shared" si="0"/>
        <v>0</v>
      </c>
      <c r="K79" s="403"/>
      <c r="L79" s="191"/>
      <c r="M79" s="113"/>
      <c r="N79" s="171">
        <f t="shared" si="2"/>
        <v>0</v>
      </c>
      <c r="O79" s="403"/>
      <c r="P79" s="193"/>
    </row>
    <row r="80" spans="1:16" ht="25.5" customHeight="1">
      <c r="B80" s="387"/>
      <c r="C80" s="399"/>
      <c r="D80" s="17" t="s">
        <v>160</v>
      </c>
      <c r="E80" s="383" t="s">
        <v>388</v>
      </c>
      <c r="F80" s="384"/>
      <c r="G80" s="21" t="s">
        <v>132</v>
      </c>
      <c r="H80" s="69">
        <v>0.2</v>
      </c>
      <c r="I80" s="67"/>
      <c r="J80" s="64">
        <f t="shared" si="0"/>
        <v>0</v>
      </c>
      <c r="K80" s="403"/>
      <c r="L80" s="191"/>
      <c r="M80" s="113"/>
      <c r="N80" s="171">
        <f t="shared" si="2"/>
        <v>0</v>
      </c>
      <c r="O80" s="403"/>
      <c r="P80" s="193"/>
    </row>
    <row r="81" spans="1:16" ht="13">
      <c r="B81" s="259">
        <v>10</v>
      </c>
      <c r="C81" s="377" t="s">
        <v>112</v>
      </c>
      <c r="D81" s="377"/>
      <c r="E81" s="377"/>
      <c r="F81" s="377"/>
      <c r="G81" s="377"/>
      <c r="H81" s="377"/>
      <c r="I81" s="378"/>
      <c r="J81" s="48">
        <f>SUM(J55:J80)</f>
        <v>0</v>
      </c>
      <c r="K81" s="404"/>
      <c r="L81" s="147"/>
      <c r="M81" s="122"/>
      <c r="N81" s="172">
        <f>SUM(N55:N80)</f>
        <v>0</v>
      </c>
      <c r="O81" s="404"/>
      <c r="P81" s="199"/>
    </row>
    <row r="82" spans="1:16" ht="25.5" customHeight="1">
      <c r="A82" s="30"/>
      <c r="B82" s="334" t="s">
        <v>134</v>
      </c>
      <c r="C82" s="334" t="s">
        <v>135</v>
      </c>
      <c r="D82" s="105" t="s">
        <v>161</v>
      </c>
      <c r="E82" s="381" t="s">
        <v>392</v>
      </c>
      <c r="F82" s="382"/>
      <c r="G82" s="23" t="s">
        <v>138</v>
      </c>
      <c r="H82" s="69">
        <v>2</v>
      </c>
      <c r="I82" s="50"/>
      <c r="J82" s="23">
        <f>H82*I82</f>
        <v>0</v>
      </c>
      <c r="K82" s="402">
        <f>IF((J106)&gt;B106,B106,(J106))</f>
        <v>0</v>
      </c>
      <c r="L82" s="191"/>
      <c r="M82" s="108"/>
      <c r="N82" s="171">
        <f>H82*M82</f>
        <v>0</v>
      </c>
      <c r="O82" s="402">
        <f>IF((N106)&gt;B106,B106,(N106))</f>
        <v>0</v>
      </c>
      <c r="P82" s="193"/>
    </row>
    <row r="83" spans="1:16" ht="25.5" customHeight="1">
      <c r="A83" s="30"/>
      <c r="B83" s="335"/>
      <c r="C83" s="335"/>
      <c r="D83" s="105" t="s">
        <v>162</v>
      </c>
      <c r="E83" s="381" t="s">
        <v>389</v>
      </c>
      <c r="F83" s="382"/>
      <c r="G83" s="23" t="s">
        <v>138</v>
      </c>
      <c r="H83" s="69">
        <v>0.3</v>
      </c>
      <c r="I83" s="50"/>
      <c r="J83" s="23">
        <f t="shared" ref="J83:J89" si="3">H83*I83</f>
        <v>0</v>
      </c>
      <c r="K83" s="403"/>
      <c r="L83" s="191"/>
      <c r="M83" s="108"/>
      <c r="N83" s="171">
        <f t="shared" ref="N83:N91" si="4">H83*M83</f>
        <v>0</v>
      </c>
      <c r="O83" s="403"/>
      <c r="P83" s="193"/>
    </row>
    <row r="84" spans="1:16" ht="25.5" customHeight="1">
      <c r="B84" s="335"/>
      <c r="C84" s="335"/>
      <c r="D84" s="105" t="s">
        <v>164</v>
      </c>
      <c r="E84" s="381" t="s">
        <v>393</v>
      </c>
      <c r="F84" s="382"/>
      <c r="G84" s="23" t="s">
        <v>138</v>
      </c>
      <c r="H84" s="69">
        <v>0.6</v>
      </c>
      <c r="I84" s="491"/>
      <c r="J84" s="23">
        <f t="shared" si="3"/>
        <v>0</v>
      </c>
      <c r="K84" s="403"/>
      <c r="L84" s="197"/>
      <c r="M84" s="183"/>
      <c r="N84" s="171">
        <f t="shared" si="4"/>
        <v>0</v>
      </c>
      <c r="O84" s="403"/>
      <c r="P84" s="201"/>
    </row>
    <row r="85" spans="1:16" ht="25.5" customHeight="1">
      <c r="B85" s="335"/>
      <c r="C85" s="335"/>
      <c r="D85" s="105" t="s">
        <v>167</v>
      </c>
      <c r="E85" s="381" t="s">
        <v>390</v>
      </c>
      <c r="F85" s="382"/>
      <c r="G85" s="23" t="s">
        <v>138</v>
      </c>
      <c r="H85" s="69">
        <v>0.1</v>
      </c>
      <c r="I85" s="491"/>
      <c r="J85" s="23">
        <f t="shared" si="3"/>
        <v>0</v>
      </c>
      <c r="K85" s="403"/>
      <c r="L85" s="197"/>
      <c r="M85" s="183"/>
      <c r="N85" s="171">
        <f t="shared" si="4"/>
        <v>0</v>
      </c>
      <c r="O85" s="403"/>
      <c r="P85" s="201"/>
    </row>
    <row r="86" spans="1:16" ht="25.5" customHeight="1">
      <c r="B86" s="335"/>
      <c r="C86" s="335"/>
      <c r="D86" s="105" t="s">
        <v>170</v>
      </c>
      <c r="E86" s="381" t="s">
        <v>394</v>
      </c>
      <c r="F86" s="382"/>
      <c r="G86" s="23" t="s">
        <v>138</v>
      </c>
      <c r="H86" s="69">
        <v>1.2</v>
      </c>
      <c r="I86" s="49"/>
      <c r="J86" s="23">
        <f t="shared" si="3"/>
        <v>0</v>
      </c>
      <c r="K86" s="403"/>
      <c r="L86" s="191"/>
      <c r="M86" s="112"/>
      <c r="N86" s="171">
        <f t="shared" si="4"/>
        <v>0</v>
      </c>
      <c r="O86" s="403"/>
      <c r="P86" s="193"/>
    </row>
    <row r="87" spans="1:16" ht="16" customHeight="1">
      <c r="B87" s="335"/>
      <c r="C87" s="335"/>
      <c r="D87" s="105" t="s">
        <v>172</v>
      </c>
      <c r="E87" s="381" t="s">
        <v>396</v>
      </c>
      <c r="F87" s="382"/>
      <c r="G87" s="23" t="s">
        <v>138</v>
      </c>
      <c r="H87" s="69">
        <v>0.2</v>
      </c>
      <c r="I87" s="49"/>
      <c r="J87" s="23">
        <f t="shared" si="3"/>
        <v>0</v>
      </c>
      <c r="K87" s="403"/>
      <c r="L87" s="191"/>
      <c r="M87" s="112"/>
      <c r="N87" s="171">
        <f t="shared" si="4"/>
        <v>0</v>
      </c>
      <c r="O87" s="403"/>
      <c r="P87" s="193"/>
    </row>
    <row r="88" spans="1:16" ht="25.5" customHeight="1">
      <c r="B88" s="335"/>
      <c r="C88" s="335"/>
      <c r="D88" s="105" t="s">
        <v>174</v>
      </c>
      <c r="E88" s="381" t="s">
        <v>395</v>
      </c>
      <c r="F88" s="382"/>
      <c r="G88" s="23" t="s">
        <v>138</v>
      </c>
      <c r="H88" s="69">
        <v>1</v>
      </c>
      <c r="I88" s="49"/>
      <c r="J88" s="23">
        <f t="shared" si="3"/>
        <v>0</v>
      </c>
      <c r="K88" s="403"/>
      <c r="L88" s="191"/>
      <c r="M88" s="112"/>
      <c r="N88" s="171">
        <f t="shared" si="4"/>
        <v>0</v>
      </c>
      <c r="O88" s="403"/>
      <c r="P88" s="193"/>
    </row>
    <row r="89" spans="1:16" ht="13">
      <c r="B89" s="335"/>
      <c r="C89" s="335"/>
      <c r="D89" s="105" t="s">
        <v>175</v>
      </c>
      <c r="E89" s="381" t="s">
        <v>391</v>
      </c>
      <c r="F89" s="382"/>
      <c r="G89" s="23" t="s">
        <v>138</v>
      </c>
      <c r="H89" s="69">
        <v>0.1</v>
      </c>
      <c r="I89" s="49"/>
      <c r="J89" s="23">
        <f t="shared" si="3"/>
        <v>0</v>
      </c>
      <c r="K89" s="403"/>
      <c r="L89" s="191"/>
      <c r="M89" s="112"/>
      <c r="N89" s="171">
        <f t="shared" si="4"/>
        <v>0</v>
      </c>
      <c r="O89" s="403"/>
      <c r="P89" s="193"/>
    </row>
    <row r="90" spans="1:16" ht="13">
      <c r="B90" s="335"/>
      <c r="C90" s="392" t="s">
        <v>143</v>
      </c>
      <c r="D90" s="105" t="s">
        <v>178</v>
      </c>
      <c r="E90" s="381" t="s">
        <v>145</v>
      </c>
      <c r="F90" s="382"/>
      <c r="G90" s="23" t="s">
        <v>146</v>
      </c>
      <c r="H90" s="69">
        <v>1</v>
      </c>
      <c r="I90" s="49"/>
      <c r="J90" s="23">
        <f t="shared" ref="J90:J105" si="5">H90*I90</f>
        <v>0</v>
      </c>
      <c r="K90" s="403"/>
      <c r="L90" s="191"/>
      <c r="M90" s="112"/>
      <c r="N90" s="171">
        <f t="shared" si="4"/>
        <v>0</v>
      </c>
      <c r="O90" s="403"/>
      <c r="P90" s="193"/>
    </row>
    <row r="91" spans="1:16" ht="13">
      <c r="B91" s="335"/>
      <c r="C91" s="398"/>
      <c r="D91" s="105" t="s">
        <v>180</v>
      </c>
      <c r="E91" s="379" t="s">
        <v>148</v>
      </c>
      <c r="F91" s="380"/>
      <c r="G91" s="23" t="s">
        <v>149</v>
      </c>
      <c r="H91" s="69">
        <v>1</v>
      </c>
      <c r="I91" s="49"/>
      <c r="J91" s="23">
        <f t="shared" si="5"/>
        <v>0</v>
      </c>
      <c r="K91" s="403"/>
      <c r="L91" s="191"/>
      <c r="M91" s="112"/>
      <c r="N91" s="171">
        <f t="shared" si="4"/>
        <v>0</v>
      </c>
      <c r="O91" s="403"/>
      <c r="P91" s="193"/>
    </row>
    <row r="92" spans="1:16" ht="25.5" customHeight="1">
      <c r="B92" s="335"/>
      <c r="C92" s="315" t="s">
        <v>151</v>
      </c>
      <c r="D92" s="105" t="s">
        <v>427</v>
      </c>
      <c r="E92" s="379" t="s">
        <v>399</v>
      </c>
      <c r="F92" s="380"/>
      <c r="G92" s="20" t="s">
        <v>153</v>
      </c>
      <c r="H92" s="69">
        <v>10</v>
      </c>
      <c r="I92" s="50"/>
      <c r="J92" s="23">
        <f t="shared" si="5"/>
        <v>0</v>
      </c>
      <c r="K92" s="403"/>
      <c r="L92" s="191"/>
      <c r="M92" s="108"/>
      <c r="N92" s="171">
        <f t="shared" ref="N92:N105" si="6">H92*M92</f>
        <v>0</v>
      </c>
      <c r="O92" s="403"/>
      <c r="P92" s="193"/>
    </row>
    <row r="93" spans="1:16" ht="16.5" customHeight="1">
      <c r="B93" s="335"/>
      <c r="C93" s="316"/>
      <c r="D93" s="105" t="s">
        <v>428</v>
      </c>
      <c r="E93" s="379" t="s">
        <v>400</v>
      </c>
      <c r="F93" s="380"/>
      <c r="G93" s="20" t="s">
        <v>153</v>
      </c>
      <c r="H93" s="69">
        <v>1.5</v>
      </c>
      <c r="I93" s="50"/>
      <c r="J93" s="23">
        <f t="shared" si="5"/>
        <v>0</v>
      </c>
      <c r="K93" s="403"/>
      <c r="L93" s="191"/>
      <c r="M93" s="108"/>
      <c r="N93" s="171">
        <f t="shared" si="6"/>
        <v>0</v>
      </c>
      <c r="O93" s="403"/>
      <c r="P93" s="193"/>
    </row>
    <row r="94" spans="1:16" ht="16" customHeight="1">
      <c r="B94" s="335"/>
      <c r="C94" s="398" t="s">
        <v>155</v>
      </c>
      <c r="D94" s="105" t="s">
        <v>429</v>
      </c>
      <c r="E94" s="390" t="s">
        <v>401</v>
      </c>
      <c r="F94" s="391"/>
      <c r="G94" s="20" t="s">
        <v>153</v>
      </c>
      <c r="H94" s="69">
        <v>1</v>
      </c>
      <c r="I94" s="50"/>
      <c r="J94" s="23">
        <f t="shared" si="5"/>
        <v>0</v>
      </c>
      <c r="K94" s="403"/>
      <c r="L94" s="191"/>
      <c r="M94" s="108"/>
      <c r="N94" s="171">
        <f t="shared" si="6"/>
        <v>0</v>
      </c>
      <c r="O94" s="403"/>
      <c r="P94" s="193"/>
    </row>
    <row r="95" spans="1:16" ht="13">
      <c r="B95" s="335"/>
      <c r="C95" s="398"/>
      <c r="D95" s="105" t="s">
        <v>183</v>
      </c>
      <c r="E95" s="390" t="s">
        <v>403</v>
      </c>
      <c r="F95" s="391"/>
      <c r="G95" s="20" t="s">
        <v>158</v>
      </c>
      <c r="H95" s="69">
        <v>0.7</v>
      </c>
      <c r="I95" s="50"/>
      <c r="J95" s="23">
        <f t="shared" si="5"/>
        <v>0</v>
      </c>
      <c r="K95" s="403"/>
      <c r="L95" s="191"/>
      <c r="M95" s="108"/>
      <c r="N95" s="171">
        <f t="shared" si="6"/>
        <v>0</v>
      </c>
      <c r="O95" s="403"/>
      <c r="P95" s="193"/>
    </row>
    <row r="96" spans="1:16" ht="40" customHeight="1">
      <c r="B96" s="335"/>
      <c r="C96" s="398"/>
      <c r="D96" s="105" t="s">
        <v>185</v>
      </c>
      <c r="E96" s="383" t="s">
        <v>407</v>
      </c>
      <c r="F96" s="384"/>
      <c r="G96" s="20" t="s">
        <v>158</v>
      </c>
      <c r="H96" s="69">
        <v>0.4</v>
      </c>
      <c r="I96" s="50"/>
      <c r="J96" s="23">
        <f t="shared" si="5"/>
        <v>0</v>
      </c>
      <c r="K96" s="403"/>
      <c r="L96" s="191"/>
      <c r="M96" s="108"/>
      <c r="N96" s="171">
        <f t="shared" si="6"/>
        <v>0</v>
      </c>
      <c r="O96" s="403"/>
      <c r="P96" s="193"/>
    </row>
    <row r="97" spans="1:16" ht="13">
      <c r="A97" s="30"/>
      <c r="B97" s="335"/>
      <c r="C97" s="392" t="s">
        <v>163</v>
      </c>
      <c r="D97" s="105" t="s">
        <v>430</v>
      </c>
      <c r="E97" s="390" t="s">
        <v>165</v>
      </c>
      <c r="F97" s="391"/>
      <c r="G97" s="20" t="s">
        <v>166</v>
      </c>
      <c r="H97" s="69">
        <v>2</v>
      </c>
      <c r="I97" s="50"/>
      <c r="J97" s="23">
        <f t="shared" si="5"/>
        <v>0</v>
      </c>
      <c r="K97" s="403"/>
      <c r="L97" s="191"/>
      <c r="M97" s="108"/>
      <c r="N97" s="171">
        <f t="shared" si="6"/>
        <v>0</v>
      </c>
      <c r="O97" s="403"/>
      <c r="P97" s="193"/>
    </row>
    <row r="98" spans="1:16" ht="30" customHeight="1">
      <c r="A98" s="30"/>
      <c r="B98" s="335"/>
      <c r="C98" s="393"/>
      <c r="D98" s="105" t="s">
        <v>431</v>
      </c>
      <c r="E98" s="390" t="s">
        <v>168</v>
      </c>
      <c r="F98" s="391"/>
      <c r="G98" s="20" t="s">
        <v>166</v>
      </c>
      <c r="H98" s="69">
        <v>1</v>
      </c>
      <c r="I98" s="50"/>
      <c r="J98" s="23">
        <f t="shared" si="5"/>
        <v>0</v>
      </c>
      <c r="K98" s="403"/>
      <c r="L98" s="191"/>
      <c r="M98" s="108"/>
      <c r="N98" s="171">
        <f t="shared" si="6"/>
        <v>0</v>
      </c>
      <c r="O98" s="403"/>
      <c r="P98" s="193"/>
    </row>
    <row r="99" spans="1:16" ht="13">
      <c r="B99" s="335"/>
      <c r="C99" s="394" t="s">
        <v>169</v>
      </c>
      <c r="D99" s="105" t="s">
        <v>432</v>
      </c>
      <c r="E99" s="390" t="s">
        <v>171</v>
      </c>
      <c r="F99" s="391"/>
      <c r="G99" s="20" t="s">
        <v>71</v>
      </c>
      <c r="H99" s="69">
        <v>3</v>
      </c>
      <c r="I99" s="50"/>
      <c r="J99" s="23">
        <f t="shared" si="5"/>
        <v>0</v>
      </c>
      <c r="K99" s="403"/>
      <c r="L99" s="191"/>
      <c r="M99" s="108"/>
      <c r="N99" s="171">
        <f t="shared" si="6"/>
        <v>0</v>
      </c>
      <c r="O99" s="403"/>
      <c r="P99" s="193"/>
    </row>
    <row r="100" spans="1:16" ht="13">
      <c r="B100" s="335"/>
      <c r="C100" s="395"/>
      <c r="D100" s="105" t="s">
        <v>433</v>
      </c>
      <c r="E100" s="379" t="s">
        <v>173</v>
      </c>
      <c r="F100" s="380"/>
      <c r="G100" s="20" t="s">
        <v>71</v>
      </c>
      <c r="H100" s="69">
        <v>1</v>
      </c>
      <c r="I100" s="50"/>
      <c r="J100" s="23">
        <f t="shared" si="5"/>
        <v>0</v>
      </c>
      <c r="K100" s="403"/>
      <c r="L100" s="191"/>
      <c r="M100" s="108"/>
      <c r="N100" s="171">
        <f t="shared" si="6"/>
        <v>0</v>
      </c>
      <c r="O100" s="403"/>
      <c r="P100" s="193"/>
    </row>
    <row r="101" spans="1:16" ht="13">
      <c r="B101" s="335"/>
      <c r="C101" s="395"/>
      <c r="D101" s="105" t="s">
        <v>434</v>
      </c>
      <c r="E101" s="379" t="s">
        <v>176</v>
      </c>
      <c r="F101" s="380"/>
      <c r="G101" s="20" t="s">
        <v>177</v>
      </c>
      <c r="H101" s="69">
        <v>3</v>
      </c>
      <c r="I101" s="50"/>
      <c r="J101" s="23">
        <f t="shared" si="5"/>
        <v>0</v>
      </c>
      <c r="K101" s="403"/>
      <c r="L101" s="191"/>
      <c r="M101" s="108"/>
      <c r="N101" s="171">
        <f t="shared" si="6"/>
        <v>0</v>
      </c>
      <c r="O101" s="403"/>
      <c r="P101" s="193"/>
    </row>
    <row r="102" spans="1:16" ht="13">
      <c r="B102" s="335"/>
      <c r="C102" s="395"/>
      <c r="D102" s="105" t="s">
        <v>435</v>
      </c>
      <c r="E102" s="379" t="s">
        <v>179</v>
      </c>
      <c r="F102" s="380"/>
      <c r="G102" s="20" t="s">
        <v>68</v>
      </c>
      <c r="H102" s="69">
        <v>0.5</v>
      </c>
      <c r="I102" s="50"/>
      <c r="J102" s="23">
        <f t="shared" si="5"/>
        <v>0</v>
      </c>
      <c r="K102" s="403"/>
      <c r="L102" s="191"/>
      <c r="M102" s="108"/>
      <c r="N102" s="171">
        <f t="shared" si="6"/>
        <v>0</v>
      </c>
      <c r="O102" s="403"/>
      <c r="P102" s="193"/>
    </row>
    <row r="103" spans="1:16" ht="13">
      <c r="B103" s="335"/>
      <c r="C103" s="395"/>
      <c r="D103" s="105" t="s">
        <v>436</v>
      </c>
      <c r="E103" s="379" t="s">
        <v>181</v>
      </c>
      <c r="F103" s="380"/>
      <c r="G103" s="20" t="s">
        <v>182</v>
      </c>
      <c r="H103" s="69">
        <v>0.1</v>
      </c>
      <c r="I103" s="50"/>
      <c r="J103" s="23">
        <f t="shared" si="5"/>
        <v>0</v>
      </c>
      <c r="K103" s="403"/>
      <c r="L103" s="191"/>
      <c r="M103" s="108"/>
      <c r="N103" s="171">
        <f t="shared" si="6"/>
        <v>0</v>
      </c>
      <c r="O103" s="403"/>
      <c r="P103" s="193"/>
    </row>
    <row r="104" spans="1:16" ht="18.649999999999999" customHeight="1">
      <c r="B104" s="386"/>
      <c r="C104" s="396" t="s">
        <v>402</v>
      </c>
      <c r="D104" s="105" t="s">
        <v>437</v>
      </c>
      <c r="E104" s="379" t="s">
        <v>397</v>
      </c>
      <c r="F104" s="380"/>
      <c r="G104" s="20" t="s">
        <v>184</v>
      </c>
      <c r="H104" s="69">
        <v>1</v>
      </c>
      <c r="I104" s="50"/>
      <c r="J104" s="23">
        <f t="shared" si="5"/>
        <v>0</v>
      </c>
      <c r="K104" s="403"/>
      <c r="L104" s="191"/>
      <c r="M104" s="108"/>
      <c r="N104" s="171">
        <f t="shared" si="6"/>
        <v>0</v>
      </c>
      <c r="O104" s="403"/>
      <c r="P104" s="193"/>
    </row>
    <row r="105" spans="1:16" ht="33" customHeight="1">
      <c r="B105" s="386"/>
      <c r="C105" s="397"/>
      <c r="D105" s="105" t="s">
        <v>438</v>
      </c>
      <c r="E105" s="379" t="s">
        <v>398</v>
      </c>
      <c r="F105" s="380"/>
      <c r="G105" s="20" t="s">
        <v>186</v>
      </c>
      <c r="H105" s="69">
        <v>0.8</v>
      </c>
      <c r="I105" s="50"/>
      <c r="J105" s="23">
        <f t="shared" si="5"/>
        <v>0</v>
      </c>
      <c r="K105" s="403"/>
      <c r="L105" s="191"/>
      <c r="M105" s="108"/>
      <c r="N105" s="171">
        <f t="shared" si="6"/>
        <v>0</v>
      </c>
      <c r="O105" s="403"/>
      <c r="P105" s="193"/>
    </row>
    <row r="106" spans="1:16" ht="13">
      <c r="B106" s="261">
        <v>40</v>
      </c>
      <c r="C106" s="376" t="s">
        <v>112</v>
      </c>
      <c r="D106" s="377"/>
      <c r="E106" s="377"/>
      <c r="F106" s="377"/>
      <c r="G106" s="377"/>
      <c r="H106" s="377"/>
      <c r="I106" s="378"/>
      <c r="J106" s="48">
        <f>SUM(J82:J105)</f>
        <v>0</v>
      </c>
      <c r="K106" s="404"/>
      <c r="L106" s="147"/>
      <c r="M106" s="173"/>
      <c r="N106" s="172">
        <f>SUM(N82:N105)</f>
        <v>0</v>
      </c>
      <c r="O106" s="404"/>
      <c r="P106" s="199"/>
    </row>
    <row r="107" spans="1:16" s="30" customFormat="1" ht="16" thickBot="1">
      <c r="A107" s="26"/>
      <c r="B107" s="27"/>
      <c r="C107" s="321"/>
      <c r="D107" s="321"/>
      <c r="E107" s="321"/>
      <c r="F107" s="321"/>
      <c r="G107" s="74"/>
      <c r="H107" s="74"/>
      <c r="I107" s="28"/>
      <c r="J107" s="62"/>
      <c r="K107" s="29"/>
      <c r="M107" s="28"/>
      <c r="N107" s="62"/>
      <c r="O107" s="29"/>
    </row>
    <row r="108" spans="1:16" ht="16.5" customHeight="1" thickTop="1" thickBot="1">
      <c r="B108" s="98">
        <f>SUM(B106+B81+B54)</f>
        <v>100</v>
      </c>
      <c r="C108" s="314" t="s">
        <v>59</v>
      </c>
      <c r="D108" s="314"/>
      <c r="E108" s="314"/>
      <c r="F108" s="314"/>
      <c r="G108" s="97"/>
      <c r="H108" s="97"/>
      <c r="I108" s="97"/>
      <c r="J108" s="65">
        <f>J54+J81+J106</f>
        <v>0</v>
      </c>
      <c r="K108" s="24">
        <f>K14+K55+K82</f>
        <v>0</v>
      </c>
      <c r="L108" s="18"/>
      <c r="M108" s="97"/>
      <c r="N108" s="188">
        <f>N54+N81+N106</f>
        <v>0</v>
      </c>
      <c r="O108" s="189">
        <f>O14+O55+O82</f>
        <v>0</v>
      </c>
      <c r="P108" s="18"/>
    </row>
    <row r="109" spans="1:16" ht="16" thickTop="1"/>
    <row r="112" spans="1:16">
      <c r="I112" s="25"/>
      <c r="M112" s="25"/>
    </row>
  </sheetData>
  <sheetProtection password="C05E" sheet="1" objects="1" scenarios="1"/>
  <mergeCells count="142">
    <mergeCell ref="C107:D107"/>
    <mergeCell ref="O82:O106"/>
    <mergeCell ref="M9:M10"/>
    <mergeCell ref="N9:N10"/>
    <mergeCell ref="I11:L11"/>
    <mergeCell ref="M11:P11"/>
    <mergeCell ref="O14:O54"/>
    <mergeCell ref="O55:O81"/>
    <mergeCell ref="E64:F64"/>
    <mergeCell ref="K55:K81"/>
    <mergeCell ref="E48:F48"/>
    <mergeCell ref="E59:F59"/>
    <mergeCell ref="E51:F51"/>
    <mergeCell ref="E49:F49"/>
    <mergeCell ref="E53:F53"/>
    <mergeCell ref="E56:F56"/>
    <mergeCell ref="K14:K54"/>
    <mergeCell ref="E13:F13"/>
    <mergeCell ref="E97:F97"/>
    <mergeCell ref="E98:F98"/>
    <mergeCell ref="E99:F99"/>
    <mergeCell ref="E100:F100"/>
    <mergeCell ref="E96:F96"/>
    <mergeCell ref="E50:F50"/>
    <mergeCell ref="C3:L3"/>
    <mergeCell ref="C5:L5"/>
    <mergeCell ref="C7:D7"/>
    <mergeCell ref="E7:J7"/>
    <mergeCell ref="C9:E9"/>
    <mergeCell ref="G9:G10"/>
    <mergeCell ref="H9:H10"/>
    <mergeCell ref="I9:I10"/>
    <mergeCell ref="D11:D12"/>
    <mergeCell ref="E11:F12"/>
    <mergeCell ref="G11:G12"/>
    <mergeCell ref="H11:H12"/>
    <mergeCell ref="C4:L4"/>
    <mergeCell ref="J9:J10"/>
    <mergeCell ref="B11:B12"/>
    <mergeCell ref="C11:C12"/>
    <mergeCell ref="E18:F18"/>
    <mergeCell ref="E16:F16"/>
    <mergeCell ref="E14:F14"/>
    <mergeCell ref="E34:F34"/>
    <mergeCell ref="E36:F36"/>
    <mergeCell ref="E39:F39"/>
    <mergeCell ref="E42:F42"/>
    <mergeCell ref="C14:C39"/>
    <mergeCell ref="C40:C47"/>
    <mergeCell ref="E26:F26"/>
    <mergeCell ref="E28:F28"/>
    <mergeCell ref="B14:B53"/>
    <mergeCell ref="E15:F15"/>
    <mergeCell ref="E17:F17"/>
    <mergeCell ref="E19:F19"/>
    <mergeCell ref="E21:F21"/>
    <mergeCell ref="C81:I81"/>
    <mergeCell ref="E61:F61"/>
    <mergeCell ref="E63:F63"/>
    <mergeCell ref="E65:F65"/>
    <mergeCell ref="E67:F67"/>
    <mergeCell ref="E71:F71"/>
    <mergeCell ref="E75:F75"/>
    <mergeCell ref="K82:K106"/>
    <mergeCell ref="E84:F84"/>
    <mergeCell ref="E89:F89"/>
    <mergeCell ref="E94:F94"/>
    <mergeCell ref="C94:C96"/>
    <mergeCell ref="E73:F73"/>
    <mergeCell ref="E92:F92"/>
    <mergeCell ref="E93:F93"/>
    <mergeCell ref="C82:C89"/>
    <mergeCell ref="E82:F82"/>
    <mergeCell ref="E69:F69"/>
    <mergeCell ref="C90:C91"/>
    <mergeCell ref="C92:C93"/>
    <mergeCell ref="C55:C64"/>
    <mergeCell ref="B104:B105"/>
    <mergeCell ref="E95:F95"/>
    <mergeCell ref="E90:F90"/>
    <mergeCell ref="E91:F91"/>
    <mergeCell ref="E41:F41"/>
    <mergeCell ref="E38:F38"/>
    <mergeCell ref="E40:F40"/>
    <mergeCell ref="C97:C98"/>
    <mergeCell ref="C99:C103"/>
    <mergeCell ref="C104:C105"/>
    <mergeCell ref="E104:F104"/>
    <mergeCell ref="E105:F105"/>
    <mergeCell ref="E103:F103"/>
    <mergeCell ref="E83:F83"/>
    <mergeCell ref="E57:F57"/>
    <mergeCell ref="B82:B103"/>
    <mergeCell ref="C69:C78"/>
    <mergeCell ref="C79:C80"/>
    <mergeCell ref="E79:F79"/>
    <mergeCell ref="E80:F80"/>
    <mergeCell ref="C48:C53"/>
    <mergeCell ref="C65:C68"/>
    <mergeCell ref="E101:F101"/>
    <mergeCell ref="E102:F102"/>
    <mergeCell ref="B77:B80"/>
    <mergeCell ref="B55:B75"/>
    <mergeCell ref="E44:F44"/>
    <mergeCell ref="E46:F46"/>
    <mergeCell ref="E22:F22"/>
    <mergeCell ref="E20:F20"/>
    <mergeCell ref="E23:F23"/>
    <mergeCell ref="E25:F25"/>
    <mergeCell ref="E27:F27"/>
    <mergeCell ref="E29:F29"/>
    <mergeCell ref="E77:F77"/>
    <mergeCell ref="E52:F52"/>
    <mergeCell ref="E30:F30"/>
    <mergeCell ref="E32:F32"/>
    <mergeCell ref="E24:F24"/>
    <mergeCell ref="E55:F55"/>
    <mergeCell ref="C54:I54"/>
    <mergeCell ref="C108:F108"/>
    <mergeCell ref="C106:I106"/>
    <mergeCell ref="E107:F107"/>
    <mergeCell ref="E31:F31"/>
    <mergeCell ref="E33:F33"/>
    <mergeCell ref="E35:F35"/>
    <mergeCell ref="E37:F37"/>
    <mergeCell ref="E43:F43"/>
    <mergeCell ref="E45:F45"/>
    <mergeCell ref="E47:F47"/>
    <mergeCell ref="E58:F58"/>
    <mergeCell ref="E60:F60"/>
    <mergeCell ref="E85:F85"/>
    <mergeCell ref="E88:F88"/>
    <mergeCell ref="E86:F86"/>
    <mergeCell ref="E87:F87"/>
    <mergeCell ref="E62:F62"/>
    <mergeCell ref="E66:F66"/>
    <mergeCell ref="E68:F68"/>
    <mergeCell ref="E70:F70"/>
    <mergeCell ref="E72:F72"/>
    <mergeCell ref="E74:F74"/>
    <mergeCell ref="E76:F76"/>
    <mergeCell ref="E78:F78"/>
  </mergeCells>
  <phoneticPr fontId="21" type="noConversion"/>
  <pageMargins left="0.7" right="0.7" top="0.75" bottom="0.75" header="0.3" footer="0.3"/>
  <pageSetup paperSize="8" scale="5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81"/>
  <sheetViews>
    <sheetView topLeftCell="A25" zoomScale="60" zoomScaleNormal="60" workbookViewId="0">
      <selection activeCell="C40" sqref="C40:C42"/>
    </sheetView>
  </sheetViews>
  <sheetFormatPr defaultColWidth="26.453125" defaultRowHeight="13"/>
  <cols>
    <col min="1" max="1" width="7.1796875" style="30" customWidth="1"/>
    <col min="2" max="2" width="23.1796875" style="231" customWidth="1"/>
    <col min="3" max="3" width="26.453125" style="14"/>
    <col min="4" max="4" width="13.26953125" style="231" customWidth="1"/>
    <col min="5" max="5" width="40.81640625" style="14" customWidth="1"/>
    <col min="6" max="6" width="32.7265625" style="14" customWidth="1"/>
    <col min="7" max="9" width="15.26953125" style="231" customWidth="1"/>
    <col min="10" max="10" width="14.81640625" style="231" customWidth="1"/>
    <col min="11" max="11" width="17.81640625" style="231" customWidth="1"/>
    <col min="12" max="12" width="21.7265625" style="231" customWidth="1"/>
    <col min="13" max="13" width="15.26953125" style="231" customWidth="1"/>
    <col min="14" max="14" width="14.81640625" style="231" customWidth="1"/>
    <col min="15" max="15" width="17.81640625" style="231" customWidth="1"/>
    <col min="16" max="16" width="21.7265625" style="231" customWidth="1"/>
    <col min="17" max="17" width="10.1796875" style="14" customWidth="1"/>
    <col min="18" max="16384" width="26.453125" style="14"/>
  </cols>
  <sheetData>
    <row r="1" spans="1:23">
      <c r="B1" s="27"/>
      <c r="C1" s="219"/>
      <c r="D1" s="74"/>
      <c r="E1" s="74"/>
      <c r="F1" s="220"/>
      <c r="G1" s="74"/>
      <c r="H1" s="74"/>
      <c r="I1" s="27"/>
      <c r="J1" s="27"/>
      <c r="K1" s="27"/>
      <c r="L1" s="27"/>
      <c r="M1" s="27"/>
      <c r="N1" s="27"/>
      <c r="O1" s="27"/>
      <c r="P1" s="27"/>
    </row>
    <row r="2" spans="1:23" s="30" customFormat="1">
      <c r="A2" s="26"/>
      <c r="C2" s="221"/>
      <c r="D2" s="222"/>
      <c r="E2" s="223"/>
      <c r="F2" s="223"/>
      <c r="G2" s="223"/>
      <c r="H2" s="223"/>
      <c r="I2" s="28"/>
      <c r="J2" s="28"/>
      <c r="K2" s="224"/>
      <c r="M2" s="28"/>
      <c r="N2" s="28"/>
      <c r="O2" s="224"/>
    </row>
    <row r="3" spans="1:23" s="30" customFormat="1">
      <c r="A3" s="26"/>
      <c r="C3" s="419" t="s">
        <v>0</v>
      </c>
      <c r="D3" s="419"/>
      <c r="E3" s="419"/>
      <c r="F3" s="419"/>
      <c r="G3" s="419"/>
      <c r="H3" s="419"/>
      <c r="I3" s="419"/>
      <c r="J3" s="419"/>
      <c r="K3" s="419"/>
      <c r="L3" s="419"/>
    </row>
    <row r="4" spans="1:23" s="30" customFormat="1">
      <c r="A4" s="26"/>
      <c r="C4" s="419" t="str">
        <f>'Identificação do Candidato'!C2</f>
        <v>Área do Concurso:</v>
      </c>
      <c r="D4" s="419"/>
      <c r="E4" s="419"/>
      <c r="F4" s="419"/>
      <c r="G4" s="419"/>
      <c r="H4" s="419"/>
      <c r="I4" s="419"/>
      <c r="J4" s="419"/>
      <c r="K4" s="419"/>
      <c r="L4" s="419"/>
      <c r="M4" s="76"/>
      <c r="N4" s="76"/>
      <c r="O4" s="225"/>
      <c r="P4" s="76"/>
    </row>
    <row r="5" spans="1:23" s="30" customFormat="1">
      <c r="A5" s="26"/>
      <c r="C5" s="321" t="str">
        <f>'Identificação do Candidato'!C3</f>
        <v>Ciências do Desporto</v>
      </c>
      <c r="D5" s="321"/>
      <c r="E5" s="321"/>
      <c r="F5" s="321"/>
      <c r="G5" s="321"/>
      <c r="H5" s="321"/>
      <c r="I5" s="321"/>
      <c r="J5" s="321"/>
      <c r="K5" s="321"/>
      <c r="L5" s="321"/>
    </row>
    <row r="6" spans="1:23" s="30" customFormat="1">
      <c r="A6" s="26"/>
      <c r="C6" s="76"/>
      <c r="D6" s="76"/>
      <c r="E6" s="76"/>
      <c r="F6" s="76"/>
      <c r="G6" s="76"/>
      <c r="H6" s="74"/>
      <c r="I6" s="76"/>
      <c r="J6" s="76"/>
      <c r="K6" s="225"/>
      <c r="L6" s="76"/>
      <c r="M6" s="76"/>
      <c r="N6" s="76"/>
      <c r="O6" s="225"/>
      <c r="P6" s="76"/>
    </row>
    <row r="7" spans="1:23" s="30" customFormat="1" ht="13.5" thickBot="1">
      <c r="A7" s="26"/>
      <c r="C7" s="437" t="s">
        <v>4</v>
      </c>
      <c r="D7" s="438"/>
      <c r="E7" s="439">
        <f>'Identificação do Candidato'!C8</f>
        <v>0</v>
      </c>
      <c r="F7" s="439"/>
      <c r="G7" s="439"/>
      <c r="H7" s="439"/>
      <c r="I7" s="439"/>
      <c r="J7" s="439"/>
      <c r="K7" s="224"/>
      <c r="L7" s="226"/>
      <c r="O7" s="224"/>
      <c r="P7" s="226"/>
    </row>
    <row r="8" spans="1:23" ht="13.5" thickBot="1">
      <c r="B8" s="27"/>
      <c r="C8" s="219"/>
      <c r="D8" s="74"/>
      <c r="E8" s="74"/>
      <c r="F8" s="220"/>
      <c r="G8" s="74"/>
      <c r="H8" s="74"/>
      <c r="I8" s="27"/>
      <c r="J8" s="27"/>
      <c r="K8" s="27"/>
      <c r="L8" s="227"/>
      <c r="M8" s="27"/>
      <c r="N8" s="27"/>
      <c r="O8" s="27"/>
      <c r="P8" s="227"/>
    </row>
    <row r="9" spans="1:23" ht="34.5" customHeight="1" thickBot="1">
      <c r="B9" s="27"/>
      <c r="C9" s="440" t="s">
        <v>187</v>
      </c>
      <c r="D9" s="440"/>
      <c r="E9" s="440"/>
      <c r="F9" s="288">
        <v>0.15</v>
      </c>
      <c r="G9" s="14"/>
      <c r="H9" s="228"/>
      <c r="I9" s="228"/>
      <c r="J9" s="228"/>
      <c r="K9" s="228"/>
      <c r="L9" s="27"/>
      <c r="M9" s="228"/>
      <c r="N9" s="228"/>
      <c r="O9" s="228"/>
      <c r="P9" s="27"/>
    </row>
    <row r="10" spans="1:23">
      <c r="B10" s="27"/>
      <c r="C10" s="219"/>
      <c r="D10" s="74"/>
      <c r="E10" s="74"/>
      <c r="F10" s="220"/>
      <c r="G10" s="74"/>
      <c r="H10" s="74"/>
      <c r="I10" s="27"/>
      <c r="J10" s="27"/>
      <c r="K10" s="27"/>
      <c r="L10" s="27"/>
      <c r="M10" s="27"/>
      <c r="N10" s="27"/>
      <c r="O10" s="27"/>
      <c r="P10" s="27"/>
    </row>
    <row r="11" spans="1:23" ht="13" customHeight="1">
      <c r="A11" s="26"/>
      <c r="B11" s="346" t="s">
        <v>6</v>
      </c>
      <c r="C11" s="346" t="s">
        <v>7</v>
      </c>
      <c r="D11" s="346" t="s">
        <v>8</v>
      </c>
      <c r="E11" s="346" t="s">
        <v>9</v>
      </c>
      <c r="F11" s="429"/>
      <c r="G11" s="346" t="s">
        <v>10</v>
      </c>
      <c r="H11" s="346" t="s">
        <v>11</v>
      </c>
      <c r="I11" s="450" t="s">
        <v>12</v>
      </c>
      <c r="J11" s="451"/>
      <c r="K11" s="451"/>
      <c r="L11" s="452"/>
      <c r="M11" s="366" t="s">
        <v>13</v>
      </c>
      <c r="N11" s="367"/>
      <c r="O11" s="367"/>
      <c r="P11" s="368"/>
    </row>
    <row r="12" spans="1:23" ht="52">
      <c r="A12" s="26"/>
      <c r="B12" s="346"/>
      <c r="C12" s="346"/>
      <c r="D12" s="346"/>
      <c r="E12" s="429"/>
      <c r="F12" s="429"/>
      <c r="G12" s="346"/>
      <c r="H12" s="346"/>
      <c r="I12" s="46" t="s">
        <v>14</v>
      </c>
      <c r="J12" s="46" t="s">
        <v>15</v>
      </c>
      <c r="K12" s="46" t="s">
        <v>16</v>
      </c>
      <c r="L12" s="127" t="s">
        <v>17</v>
      </c>
      <c r="M12" s="109" t="s">
        <v>14</v>
      </c>
      <c r="N12" s="109" t="s">
        <v>15</v>
      </c>
      <c r="O12" s="109" t="s">
        <v>16</v>
      </c>
      <c r="P12" s="128" t="s">
        <v>18</v>
      </c>
    </row>
    <row r="13" spans="1:23" s="18" customFormat="1">
      <c r="A13" s="31"/>
      <c r="B13" s="46" t="s">
        <v>19</v>
      </c>
      <c r="C13" s="46" t="s">
        <v>20</v>
      </c>
      <c r="D13" s="46" t="s">
        <v>21</v>
      </c>
      <c r="E13" s="346" t="s">
        <v>22</v>
      </c>
      <c r="F13" s="346"/>
      <c r="G13" s="46" t="s">
        <v>23</v>
      </c>
      <c r="H13" s="46" t="s">
        <v>24</v>
      </c>
      <c r="I13" s="46" t="s">
        <v>25</v>
      </c>
      <c r="J13" s="46" t="s">
        <v>26</v>
      </c>
      <c r="K13" s="46" t="s">
        <v>27</v>
      </c>
      <c r="L13" s="46" t="s">
        <v>28</v>
      </c>
      <c r="M13" s="109" t="s">
        <v>29</v>
      </c>
      <c r="N13" s="109" t="s">
        <v>30</v>
      </c>
      <c r="O13" s="109" t="s">
        <v>31</v>
      </c>
      <c r="P13" s="109" t="s">
        <v>32</v>
      </c>
    </row>
    <row r="14" spans="1:23" ht="27" customHeight="1">
      <c r="B14" s="315" t="s">
        <v>188</v>
      </c>
      <c r="C14" s="339" t="s">
        <v>189</v>
      </c>
      <c r="D14" s="229" t="s">
        <v>190</v>
      </c>
      <c r="E14" s="431" t="s">
        <v>405</v>
      </c>
      <c r="F14" s="230" t="s">
        <v>451</v>
      </c>
      <c r="G14" s="20" t="s">
        <v>192</v>
      </c>
      <c r="H14" s="69">
        <v>1</v>
      </c>
      <c r="I14" s="50"/>
      <c r="J14" s="64">
        <f>SUM(I14*H14)</f>
        <v>0</v>
      </c>
      <c r="K14" s="453">
        <f>IF((J20)&gt;B20,B20,(J20))</f>
        <v>0</v>
      </c>
      <c r="L14" s="191"/>
      <c r="M14" s="108"/>
      <c r="N14" s="170">
        <f>H14*M14</f>
        <v>0</v>
      </c>
      <c r="O14" s="453">
        <f>IF((N20)&gt;B20,B20,(N20))</f>
        <v>0</v>
      </c>
      <c r="P14" s="193"/>
      <c r="Q14" s="231"/>
      <c r="S14" s="231"/>
      <c r="T14" s="231"/>
      <c r="V14" s="231"/>
      <c r="W14" s="231"/>
    </row>
    <row r="15" spans="1:23" ht="37.5" customHeight="1">
      <c r="B15" s="350"/>
      <c r="C15" s="339"/>
      <c r="D15" s="229" t="s">
        <v>193</v>
      </c>
      <c r="E15" s="431"/>
      <c r="F15" s="230" t="s">
        <v>191</v>
      </c>
      <c r="G15" s="20" t="s">
        <v>192</v>
      </c>
      <c r="H15" s="69">
        <v>0.1</v>
      </c>
      <c r="I15" s="50"/>
      <c r="J15" s="64">
        <f>I15*H15</f>
        <v>0</v>
      </c>
      <c r="K15" s="453"/>
      <c r="L15" s="191"/>
      <c r="M15" s="108"/>
      <c r="N15" s="170">
        <f t="shared" ref="N15:N19" si="0">H15*M15</f>
        <v>0</v>
      </c>
      <c r="O15" s="453"/>
      <c r="P15" s="193">
        <v>1</v>
      </c>
      <c r="Q15" s="231"/>
      <c r="S15" s="231"/>
      <c r="T15" s="231"/>
      <c r="V15" s="231"/>
      <c r="W15" s="231"/>
    </row>
    <row r="16" spans="1:23" ht="27.65" customHeight="1">
      <c r="B16" s="350"/>
      <c r="C16" s="441" t="s">
        <v>194</v>
      </c>
      <c r="D16" s="229" t="s">
        <v>195</v>
      </c>
      <c r="E16" s="431" t="s">
        <v>404</v>
      </c>
      <c r="F16" s="230" t="s">
        <v>451</v>
      </c>
      <c r="G16" s="20" t="s">
        <v>196</v>
      </c>
      <c r="H16" s="69">
        <v>0.2</v>
      </c>
      <c r="I16" s="50"/>
      <c r="J16" s="64">
        <f>I16*H16</f>
        <v>0</v>
      </c>
      <c r="K16" s="453"/>
      <c r="L16" s="191"/>
      <c r="M16" s="108"/>
      <c r="N16" s="170">
        <f t="shared" si="0"/>
        <v>0</v>
      </c>
      <c r="O16" s="453"/>
      <c r="P16" s="193"/>
      <c r="Q16" s="231"/>
      <c r="S16" s="231"/>
      <c r="T16" s="231"/>
      <c r="V16" s="231"/>
      <c r="W16" s="231"/>
    </row>
    <row r="17" spans="1:23" ht="48.75" customHeight="1">
      <c r="B17" s="316"/>
      <c r="C17" s="441"/>
      <c r="D17" s="229" t="s">
        <v>197</v>
      </c>
      <c r="E17" s="431"/>
      <c r="F17" s="230" t="s">
        <v>191</v>
      </c>
      <c r="G17" s="20" t="s">
        <v>198</v>
      </c>
      <c r="H17" s="69">
        <v>0.02</v>
      </c>
      <c r="I17" s="50"/>
      <c r="J17" s="64">
        <f>I17*H17</f>
        <v>0</v>
      </c>
      <c r="K17" s="453"/>
      <c r="L17" s="191"/>
      <c r="M17" s="108"/>
      <c r="N17" s="170">
        <f t="shared" si="0"/>
        <v>0</v>
      </c>
      <c r="O17" s="453"/>
      <c r="P17" s="193">
        <v>1</v>
      </c>
      <c r="Q17" s="231"/>
      <c r="S17" s="231"/>
      <c r="T17" s="231"/>
      <c r="V17" s="231"/>
      <c r="W17" s="231"/>
    </row>
    <row r="18" spans="1:23" ht="34" customHeight="1">
      <c r="B18" s="422" t="s">
        <v>199</v>
      </c>
      <c r="C18" s="442" t="s">
        <v>200</v>
      </c>
      <c r="D18" s="229" t="s">
        <v>201</v>
      </c>
      <c r="E18" s="426" t="s">
        <v>406</v>
      </c>
      <c r="F18" s="230" t="s">
        <v>202</v>
      </c>
      <c r="G18" s="20" t="s">
        <v>37</v>
      </c>
      <c r="H18" s="69">
        <v>0.4</v>
      </c>
      <c r="I18" s="50"/>
      <c r="J18" s="64">
        <f>I18*H18</f>
        <v>0</v>
      </c>
      <c r="K18" s="453"/>
      <c r="L18" s="191"/>
      <c r="M18" s="108"/>
      <c r="N18" s="170">
        <f t="shared" si="0"/>
        <v>0</v>
      </c>
      <c r="O18" s="453"/>
      <c r="P18" s="193"/>
      <c r="Q18" s="231"/>
      <c r="S18" s="231"/>
      <c r="T18" s="231"/>
      <c r="V18" s="231"/>
      <c r="W18" s="231"/>
    </row>
    <row r="19" spans="1:23" ht="66" customHeight="1">
      <c r="B19" s="423"/>
      <c r="C19" s="442"/>
      <c r="D19" s="229" t="s">
        <v>203</v>
      </c>
      <c r="E19" s="426"/>
      <c r="F19" s="232" t="s">
        <v>204</v>
      </c>
      <c r="G19" s="20" t="s">
        <v>37</v>
      </c>
      <c r="H19" s="69">
        <v>0.1</v>
      </c>
      <c r="I19" s="50"/>
      <c r="J19" s="64">
        <f>I19*H19</f>
        <v>0</v>
      </c>
      <c r="K19" s="453"/>
      <c r="L19" s="191"/>
      <c r="M19" s="108"/>
      <c r="N19" s="170">
        <f t="shared" si="0"/>
        <v>0</v>
      </c>
      <c r="O19" s="453"/>
      <c r="P19" s="193"/>
      <c r="Q19" s="231"/>
      <c r="S19" s="231"/>
      <c r="T19" s="231"/>
      <c r="V19" s="231"/>
      <c r="W19" s="231"/>
    </row>
    <row r="20" spans="1:23" s="15" customFormat="1">
      <c r="A20" s="28"/>
      <c r="B20" s="258">
        <v>35</v>
      </c>
      <c r="C20" s="147"/>
      <c r="D20" s="115"/>
      <c r="E20" s="432"/>
      <c r="F20" s="433"/>
      <c r="G20" s="233"/>
      <c r="H20" s="46"/>
      <c r="I20" s="46"/>
      <c r="J20" s="48">
        <f>SUM(J14:J19)</f>
        <v>0</v>
      </c>
      <c r="K20" s="46"/>
      <c r="L20" s="234"/>
      <c r="M20" s="235"/>
      <c r="N20" s="236">
        <f>SUM(N14:N19)</f>
        <v>0</v>
      </c>
      <c r="O20" s="235"/>
      <c r="P20" s="257"/>
    </row>
    <row r="21" spans="1:23" ht="17.149999999999999" customHeight="1">
      <c r="B21" s="339" t="s">
        <v>205</v>
      </c>
      <c r="C21" s="339" t="s">
        <v>206</v>
      </c>
      <c r="D21" s="229" t="s">
        <v>207</v>
      </c>
      <c r="E21" s="431" t="s">
        <v>208</v>
      </c>
      <c r="F21" s="431"/>
      <c r="G21" s="20" t="s">
        <v>209</v>
      </c>
      <c r="H21" s="69">
        <v>0.02</v>
      </c>
      <c r="I21" s="50"/>
      <c r="J21" s="64">
        <f t="shared" ref="J21:J27" si="1">I21*H21</f>
        <v>0</v>
      </c>
      <c r="K21" s="453">
        <f xml:space="preserve"> IF((J28)&gt;B28,B28,(J28))</f>
        <v>0</v>
      </c>
      <c r="L21" s="191"/>
      <c r="M21" s="108"/>
      <c r="N21" s="170">
        <f>H21*M21</f>
        <v>0</v>
      </c>
      <c r="O21" s="453">
        <f>IF((N28)&gt;B28,B28,(N28))</f>
        <v>0</v>
      </c>
      <c r="P21" s="193"/>
      <c r="Q21" s="231"/>
      <c r="S21" s="231"/>
      <c r="T21" s="231"/>
      <c r="V21" s="231"/>
      <c r="W21" s="231"/>
    </row>
    <row r="22" spans="1:23" ht="14.15" customHeight="1">
      <c r="B22" s="339"/>
      <c r="C22" s="339"/>
      <c r="D22" s="229" t="s">
        <v>210</v>
      </c>
      <c r="E22" s="431" t="s">
        <v>211</v>
      </c>
      <c r="F22" s="431"/>
      <c r="G22" s="20" t="s">
        <v>212</v>
      </c>
      <c r="H22" s="69">
        <v>0.1</v>
      </c>
      <c r="I22" s="50"/>
      <c r="J22" s="64">
        <f t="shared" si="1"/>
        <v>0</v>
      </c>
      <c r="K22" s="453"/>
      <c r="L22" s="191">
        <v>1</v>
      </c>
      <c r="M22" s="108"/>
      <c r="N22" s="170">
        <f t="shared" ref="N22:N27" si="2">H22*M22</f>
        <v>0</v>
      </c>
      <c r="O22" s="453"/>
      <c r="P22" s="193"/>
      <c r="Q22" s="231"/>
      <c r="S22" s="231"/>
      <c r="T22" s="231"/>
      <c r="V22" s="231"/>
      <c r="W22" s="231"/>
    </row>
    <row r="23" spans="1:23" ht="13" customHeight="1">
      <c r="B23" s="339"/>
      <c r="C23" s="339"/>
      <c r="D23" s="229" t="s">
        <v>213</v>
      </c>
      <c r="E23" s="431" t="s">
        <v>214</v>
      </c>
      <c r="F23" s="431"/>
      <c r="G23" s="20" t="s">
        <v>212</v>
      </c>
      <c r="H23" s="69">
        <v>0.05</v>
      </c>
      <c r="I23" s="50"/>
      <c r="J23" s="64">
        <f t="shared" si="1"/>
        <v>0</v>
      </c>
      <c r="K23" s="453"/>
      <c r="L23" s="191"/>
      <c r="M23" s="108"/>
      <c r="N23" s="170">
        <f t="shared" si="2"/>
        <v>0</v>
      </c>
      <c r="O23" s="453"/>
      <c r="P23" s="193"/>
      <c r="Q23" s="231"/>
      <c r="S23" s="231"/>
      <c r="T23" s="231"/>
      <c r="V23" s="231"/>
      <c r="W23" s="231"/>
    </row>
    <row r="24" spans="1:23" ht="41.5" customHeight="1">
      <c r="B24" s="339"/>
      <c r="C24" s="339"/>
      <c r="D24" s="229" t="s">
        <v>215</v>
      </c>
      <c r="E24" s="431" t="s">
        <v>408</v>
      </c>
      <c r="F24" s="431"/>
      <c r="G24" s="20" t="s">
        <v>212</v>
      </c>
      <c r="H24" s="69">
        <v>5</v>
      </c>
      <c r="I24" s="50"/>
      <c r="J24" s="64">
        <f t="shared" si="1"/>
        <v>0</v>
      </c>
      <c r="K24" s="453"/>
      <c r="L24" s="191"/>
      <c r="M24" s="108"/>
      <c r="N24" s="170">
        <f t="shared" si="2"/>
        <v>0</v>
      </c>
      <c r="O24" s="453"/>
      <c r="P24" s="193"/>
      <c r="Q24" s="231"/>
      <c r="S24" s="231"/>
      <c r="T24" s="231"/>
      <c r="V24" s="231"/>
      <c r="W24" s="231"/>
    </row>
    <row r="25" spans="1:23" ht="39.65" customHeight="1">
      <c r="B25" s="339"/>
      <c r="C25" s="339"/>
      <c r="D25" s="229" t="s">
        <v>216</v>
      </c>
      <c r="E25" s="431" t="s">
        <v>409</v>
      </c>
      <c r="F25" s="431"/>
      <c r="G25" s="20" t="s">
        <v>212</v>
      </c>
      <c r="H25" s="69">
        <v>2</v>
      </c>
      <c r="I25" s="50"/>
      <c r="J25" s="64">
        <f t="shared" si="1"/>
        <v>0</v>
      </c>
      <c r="K25" s="453"/>
      <c r="L25" s="191"/>
      <c r="M25" s="108"/>
      <c r="N25" s="170">
        <f t="shared" si="2"/>
        <v>0</v>
      </c>
      <c r="O25" s="453"/>
      <c r="P25" s="193"/>
      <c r="Q25" s="231"/>
      <c r="S25" s="231"/>
      <c r="T25" s="231"/>
      <c r="V25" s="231"/>
      <c r="W25" s="231"/>
    </row>
    <row r="26" spans="1:23" ht="28.5" customHeight="1">
      <c r="B26" s="339"/>
      <c r="C26" s="339" t="s">
        <v>217</v>
      </c>
      <c r="D26" s="229" t="s">
        <v>218</v>
      </c>
      <c r="E26" s="431" t="s">
        <v>410</v>
      </c>
      <c r="F26" s="431"/>
      <c r="G26" s="20" t="s">
        <v>219</v>
      </c>
      <c r="H26" s="69">
        <v>0.01</v>
      </c>
      <c r="I26" s="50"/>
      <c r="J26" s="64">
        <f t="shared" si="1"/>
        <v>0</v>
      </c>
      <c r="K26" s="453"/>
      <c r="L26" s="191"/>
      <c r="M26" s="108"/>
      <c r="N26" s="170">
        <f t="shared" si="2"/>
        <v>0</v>
      </c>
      <c r="O26" s="453"/>
      <c r="P26" s="193"/>
      <c r="Q26" s="231"/>
      <c r="S26" s="231"/>
      <c r="T26" s="231"/>
      <c r="V26" s="231"/>
      <c r="W26" s="231"/>
    </row>
    <row r="27" spans="1:23" ht="78.75" customHeight="1">
      <c r="B27" s="265" t="s">
        <v>220</v>
      </c>
      <c r="C27" s="339"/>
      <c r="D27" s="229" t="s">
        <v>221</v>
      </c>
      <c r="E27" s="431" t="s">
        <v>411</v>
      </c>
      <c r="F27" s="431"/>
      <c r="G27" s="20" t="s">
        <v>219</v>
      </c>
      <c r="H27" s="69">
        <v>0.02</v>
      </c>
      <c r="I27" s="50"/>
      <c r="J27" s="64">
        <f t="shared" si="1"/>
        <v>0</v>
      </c>
      <c r="K27" s="453"/>
      <c r="L27" s="191"/>
      <c r="M27" s="108"/>
      <c r="N27" s="170">
        <f t="shared" si="2"/>
        <v>0</v>
      </c>
      <c r="O27" s="453"/>
      <c r="P27" s="193"/>
      <c r="Q27" s="231"/>
      <c r="S27" s="231"/>
      <c r="T27" s="231"/>
      <c r="V27" s="231"/>
      <c r="W27" s="231"/>
    </row>
    <row r="28" spans="1:23" ht="18" customHeight="1">
      <c r="B28" s="258">
        <v>20</v>
      </c>
      <c r="C28" s="147"/>
      <c r="D28" s="237"/>
      <c r="E28" s="424"/>
      <c r="F28" s="425"/>
      <c r="G28" s="78"/>
      <c r="H28" s="78"/>
      <c r="I28" s="78"/>
      <c r="J28" s="92">
        <f>SUM(J21:J27)</f>
        <v>0</v>
      </c>
      <c r="K28" s="78"/>
      <c r="L28" s="147"/>
      <c r="M28" s="238"/>
      <c r="N28" s="239">
        <f>SUM(N21:N27)</f>
        <v>0</v>
      </c>
      <c r="O28" s="238"/>
      <c r="P28" s="202"/>
      <c r="Q28" s="231"/>
      <c r="S28" s="231"/>
      <c r="T28" s="231"/>
      <c r="V28" s="231"/>
      <c r="W28" s="231"/>
    </row>
    <row r="29" spans="1:23" s="15" customFormat="1" ht="25.5" customHeight="1">
      <c r="A29" s="28"/>
      <c r="B29" s="315" t="s">
        <v>223</v>
      </c>
      <c r="C29" s="334" t="s">
        <v>224</v>
      </c>
      <c r="D29" s="229" t="s">
        <v>222</v>
      </c>
      <c r="E29" s="426" t="s">
        <v>412</v>
      </c>
      <c r="F29" s="426"/>
      <c r="G29" s="21" t="s">
        <v>226</v>
      </c>
      <c r="H29" s="69">
        <v>0.02</v>
      </c>
      <c r="I29" s="49"/>
      <c r="J29" s="23">
        <f t="shared" ref="J29:J32" si="3">H29*I29</f>
        <v>0</v>
      </c>
      <c r="K29" s="447">
        <f>IF((J34)&gt;B34,B34,(J34))</f>
        <v>0</v>
      </c>
      <c r="L29" s="210"/>
      <c r="M29" s="112"/>
      <c r="N29" s="171">
        <f>H29*M29</f>
        <v>0</v>
      </c>
      <c r="O29" s="447">
        <f>IF((N34)&gt;B34,B34,(N34))</f>
        <v>0</v>
      </c>
      <c r="P29" s="213"/>
    </row>
    <row r="30" spans="1:23" s="15" customFormat="1" ht="25.5" customHeight="1">
      <c r="A30" s="28"/>
      <c r="B30" s="350"/>
      <c r="C30" s="335"/>
      <c r="D30" s="229" t="s">
        <v>225</v>
      </c>
      <c r="E30" s="426" t="s">
        <v>413</v>
      </c>
      <c r="F30" s="426"/>
      <c r="G30" s="21" t="s">
        <v>226</v>
      </c>
      <c r="H30" s="69">
        <v>0.01</v>
      </c>
      <c r="I30" s="49"/>
      <c r="J30" s="23">
        <f t="shared" si="3"/>
        <v>0</v>
      </c>
      <c r="K30" s="448"/>
      <c r="L30" s="210"/>
      <c r="M30" s="112"/>
      <c r="N30" s="171">
        <f t="shared" ref="N30:N32" si="4">H30*M30</f>
        <v>0</v>
      </c>
      <c r="O30" s="448"/>
      <c r="P30" s="213"/>
    </row>
    <row r="31" spans="1:23" s="15" customFormat="1" ht="25.5" customHeight="1">
      <c r="A31" s="28"/>
      <c r="B31" s="350"/>
      <c r="C31" s="335"/>
      <c r="D31" s="229" t="s">
        <v>227</v>
      </c>
      <c r="E31" s="426" t="s">
        <v>414</v>
      </c>
      <c r="F31" s="426"/>
      <c r="G31" s="21" t="s">
        <v>229</v>
      </c>
      <c r="H31" s="69">
        <v>2E-3</v>
      </c>
      <c r="I31" s="49"/>
      <c r="J31" s="23">
        <f t="shared" si="3"/>
        <v>0</v>
      </c>
      <c r="K31" s="448"/>
      <c r="L31" s="210"/>
      <c r="M31" s="112"/>
      <c r="N31" s="171">
        <f t="shared" si="4"/>
        <v>0</v>
      </c>
      <c r="O31" s="448"/>
      <c r="P31" s="213"/>
    </row>
    <row r="32" spans="1:23" s="15" customFormat="1" ht="25.5" customHeight="1">
      <c r="A32" s="28"/>
      <c r="B32" s="350"/>
      <c r="C32" s="335"/>
      <c r="D32" s="427" t="s">
        <v>228</v>
      </c>
      <c r="E32" s="415" t="s">
        <v>415</v>
      </c>
      <c r="F32" s="416"/>
      <c r="G32" s="413" t="s">
        <v>229</v>
      </c>
      <c r="H32" s="351">
        <v>1E-3</v>
      </c>
      <c r="I32" s="454"/>
      <c r="J32" s="456">
        <f t="shared" si="3"/>
        <v>0</v>
      </c>
      <c r="K32" s="448"/>
      <c r="L32" s="420"/>
      <c r="M32" s="458"/>
      <c r="N32" s="460">
        <f t="shared" si="4"/>
        <v>0</v>
      </c>
      <c r="O32" s="448"/>
      <c r="P32" s="462"/>
    </row>
    <row r="33" spans="1:23" s="15" customFormat="1" ht="79.5" customHeight="1">
      <c r="A33" s="28"/>
      <c r="B33" s="291" t="s">
        <v>233</v>
      </c>
      <c r="C33" s="406"/>
      <c r="D33" s="428"/>
      <c r="E33" s="417"/>
      <c r="F33" s="418"/>
      <c r="G33" s="414"/>
      <c r="H33" s="352"/>
      <c r="I33" s="455"/>
      <c r="J33" s="457"/>
      <c r="K33" s="448"/>
      <c r="L33" s="421"/>
      <c r="M33" s="459"/>
      <c r="N33" s="461"/>
      <c r="O33" s="448"/>
      <c r="P33" s="463"/>
    </row>
    <row r="34" spans="1:23" s="15" customFormat="1">
      <c r="A34" s="28"/>
      <c r="B34" s="259">
        <v>30</v>
      </c>
      <c r="C34" s="46"/>
      <c r="D34" s="115"/>
      <c r="E34" s="424"/>
      <c r="F34" s="430"/>
      <c r="G34" s="425"/>
      <c r="H34" s="61"/>
      <c r="I34" s="117"/>
      <c r="J34" s="92">
        <f>SUM(J29:J33)</f>
        <v>0</v>
      </c>
      <c r="K34" s="78"/>
      <c r="L34" s="240"/>
      <c r="M34" s="241"/>
      <c r="N34" s="239">
        <f>SUM(N29:N33)</f>
        <v>0</v>
      </c>
      <c r="O34" s="238"/>
      <c r="P34" s="257"/>
    </row>
    <row r="35" spans="1:23" s="15" customFormat="1" ht="45" customHeight="1">
      <c r="A35" s="28"/>
      <c r="B35" s="315" t="s">
        <v>238</v>
      </c>
      <c r="C35" s="434" t="s">
        <v>239</v>
      </c>
      <c r="D35" s="229" t="s">
        <v>230</v>
      </c>
      <c r="E35" s="443" t="s">
        <v>241</v>
      </c>
      <c r="F35" s="443"/>
      <c r="G35" s="242" t="s">
        <v>242</v>
      </c>
      <c r="H35" s="107">
        <v>1</v>
      </c>
      <c r="I35" s="49"/>
      <c r="J35" s="64">
        <f t="shared" ref="J35:J44" si="5">I35*H35</f>
        <v>0</v>
      </c>
      <c r="K35" s="447">
        <f>IF((J45)&gt;B45,B45,(J45))</f>
        <v>0</v>
      </c>
      <c r="L35" s="210"/>
      <c r="M35" s="112"/>
      <c r="N35" s="170">
        <f>H35*M35</f>
        <v>0</v>
      </c>
      <c r="O35" s="447">
        <f>IF((N45)&gt;B45,B20,(N45))</f>
        <v>0</v>
      </c>
      <c r="P35" s="213"/>
    </row>
    <row r="36" spans="1:23" s="15" customFormat="1" ht="38.15" customHeight="1">
      <c r="A36" s="28"/>
      <c r="B36" s="350"/>
      <c r="C36" s="435"/>
      <c r="D36" s="229" t="s">
        <v>231</v>
      </c>
      <c r="E36" s="390" t="s">
        <v>244</v>
      </c>
      <c r="F36" s="391"/>
      <c r="G36" s="242" t="s">
        <v>242</v>
      </c>
      <c r="H36" s="107">
        <v>0.7</v>
      </c>
      <c r="I36" s="49"/>
      <c r="J36" s="64">
        <f t="shared" si="5"/>
        <v>0</v>
      </c>
      <c r="K36" s="448"/>
      <c r="L36" s="210"/>
      <c r="M36" s="112"/>
      <c r="N36" s="170">
        <f t="shared" ref="N36:N44" si="6">H36*M36</f>
        <v>0</v>
      </c>
      <c r="O36" s="448"/>
      <c r="P36" s="213"/>
    </row>
    <row r="37" spans="1:23" ht="18.649999999999999" customHeight="1">
      <c r="B37" s="350"/>
      <c r="C37" s="339" t="s">
        <v>246</v>
      </c>
      <c r="D37" s="229" t="s">
        <v>232</v>
      </c>
      <c r="E37" s="431" t="s">
        <v>247</v>
      </c>
      <c r="F37" s="431"/>
      <c r="G37" s="20" t="s">
        <v>212</v>
      </c>
      <c r="H37" s="69">
        <v>0.1</v>
      </c>
      <c r="I37" s="50"/>
      <c r="J37" s="64">
        <f t="shared" si="5"/>
        <v>0</v>
      </c>
      <c r="K37" s="448"/>
      <c r="L37" s="191"/>
      <c r="M37" s="108"/>
      <c r="N37" s="170">
        <f t="shared" si="6"/>
        <v>0</v>
      </c>
      <c r="O37" s="448"/>
      <c r="P37" s="193"/>
      <c r="S37" s="231"/>
      <c r="V37" s="231"/>
    </row>
    <row r="38" spans="1:23" ht="33.65" customHeight="1">
      <c r="B38" s="350"/>
      <c r="C38" s="339"/>
      <c r="D38" s="229" t="s">
        <v>234</v>
      </c>
      <c r="E38" s="431" t="s">
        <v>248</v>
      </c>
      <c r="F38" s="431"/>
      <c r="G38" s="20" t="s">
        <v>249</v>
      </c>
      <c r="H38" s="69">
        <v>0.2</v>
      </c>
      <c r="I38" s="50"/>
      <c r="J38" s="64">
        <f t="shared" si="5"/>
        <v>0</v>
      </c>
      <c r="K38" s="448"/>
      <c r="L38" s="191"/>
      <c r="M38" s="108"/>
      <c r="N38" s="170">
        <f t="shared" si="6"/>
        <v>0</v>
      </c>
      <c r="O38" s="448"/>
      <c r="P38" s="193"/>
      <c r="S38" s="231"/>
      <c r="V38" s="231"/>
    </row>
    <row r="39" spans="1:23">
      <c r="B39" s="350"/>
      <c r="C39" s="264" t="s">
        <v>457</v>
      </c>
      <c r="D39" s="229" t="s">
        <v>235</v>
      </c>
      <c r="E39" s="379" t="s">
        <v>452</v>
      </c>
      <c r="F39" s="380"/>
      <c r="G39" s="20" t="s">
        <v>219</v>
      </c>
      <c r="H39" s="69">
        <v>0.2</v>
      </c>
      <c r="I39" s="50"/>
      <c r="J39" s="64">
        <f t="shared" si="5"/>
        <v>0</v>
      </c>
      <c r="K39" s="448"/>
      <c r="L39" s="191"/>
      <c r="M39" s="108"/>
      <c r="N39" s="170">
        <f t="shared" si="6"/>
        <v>0</v>
      </c>
      <c r="O39" s="448"/>
      <c r="P39" s="193"/>
      <c r="S39" s="231"/>
      <c r="V39" s="231"/>
    </row>
    <row r="40" spans="1:23" ht="27" customHeight="1">
      <c r="B40" s="350"/>
      <c r="C40" s="339" t="s">
        <v>250</v>
      </c>
      <c r="D40" s="229" t="s">
        <v>236</v>
      </c>
      <c r="E40" s="431" t="s">
        <v>251</v>
      </c>
      <c r="F40" s="431"/>
      <c r="G40" s="20" t="s">
        <v>249</v>
      </c>
      <c r="H40" s="69">
        <v>0.01</v>
      </c>
      <c r="I40" s="50"/>
      <c r="J40" s="64">
        <f t="shared" si="5"/>
        <v>0</v>
      </c>
      <c r="K40" s="448"/>
      <c r="L40" s="191"/>
      <c r="M40" s="108"/>
      <c r="N40" s="170">
        <f t="shared" si="6"/>
        <v>0</v>
      </c>
      <c r="O40" s="448"/>
      <c r="P40" s="193"/>
      <c r="S40" s="231"/>
      <c r="V40" s="231"/>
    </row>
    <row r="41" spans="1:23" ht="41.25" customHeight="1">
      <c r="B41" s="350"/>
      <c r="C41" s="339"/>
      <c r="D41" s="229" t="s">
        <v>237</v>
      </c>
      <c r="E41" s="426" t="s">
        <v>252</v>
      </c>
      <c r="F41" s="426"/>
      <c r="G41" s="20" t="s">
        <v>249</v>
      </c>
      <c r="H41" s="69">
        <v>0.02</v>
      </c>
      <c r="I41" s="50"/>
      <c r="J41" s="64">
        <f t="shared" si="5"/>
        <v>0</v>
      </c>
      <c r="K41" s="448"/>
      <c r="L41" s="191"/>
      <c r="M41" s="108"/>
      <c r="N41" s="170">
        <f t="shared" si="6"/>
        <v>0</v>
      </c>
      <c r="O41" s="448"/>
      <c r="P41" s="193"/>
      <c r="S41" s="231"/>
      <c r="V41" s="231"/>
    </row>
    <row r="42" spans="1:23" ht="48.75" customHeight="1">
      <c r="B42" s="316"/>
      <c r="C42" s="339"/>
      <c r="D42" s="229" t="s">
        <v>240</v>
      </c>
      <c r="E42" s="426" t="s">
        <v>253</v>
      </c>
      <c r="F42" s="426"/>
      <c r="G42" s="20" t="s">
        <v>249</v>
      </c>
      <c r="H42" s="69">
        <v>0.06</v>
      </c>
      <c r="I42" s="50"/>
      <c r="J42" s="64">
        <f t="shared" si="5"/>
        <v>0</v>
      </c>
      <c r="K42" s="448"/>
      <c r="L42" s="191"/>
      <c r="M42" s="108"/>
      <c r="N42" s="170">
        <f t="shared" si="6"/>
        <v>0</v>
      </c>
      <c r="O42" s="448"/>
      <c r="P42" s="193"/>
      <c r="Q42" s="231"/>
      <c r="S42" s="231"/>
      <c r="T42" s="231"/>
      <c r="V42" s="231"/>
      <c r="W42" s="231"/>
    </row>
    <row r="43" spans="1:23" ht="33.75" customHeight="1">
      <c r="B43" s="436" t="s">
        <v>254</v>
      </c>
      <c r="C43" s="315" t="s">
        <v>255</v>
      </c>
      <c r="D43" s="229" t="s">
        <v>243</v>
      </c>
      <c r="E43" s="431" t="s">
        <v>417</v>
      </c>
      <c r="F43" s="431"/>
      <c r="G43" s="20" t="s">
        <v>416</v>
      </c>
      <c r="H43" s="69">
        <v>3</v>
      </c>
      <c r="I43" s="50"/>
      <c r="J43" s="64">
        <f t="shared" si="5"/>
        <v>0</v>
      </c>
      <c r="K43" s="448"/>
      <c r="L43" s="191"/>
      <c r="M43" s="108"/>
      <c r="N43" s="170">
        <f t="shared" si="6"/>
        <v>0</v>
      </c>
      <c r="O43" s="448"/>
      <c r="P43" s="193"/>
      <c r="Q43" s="231"/>
      <c r="S43" s="231"/>
      <c r="T43" s="231"/>
      <c r="V43" s="231"/>
      <c r="W43" s="231"/>
    </row>
    <row r="44" spans="1:23" ht="54" customHeight="1">
      <c r="B44" s="436"/>
      <c r="C44" s="316"/>
      <c r="D44" s="229" t="s">
        <v>245</v>
      </c>
      <c r="E44" s="431" t="s">
        <v>256</v>
      </c>
      <c r="F44" s="431"/>
      <c r="G44" s="20" t="s">
        <v>249</v>
      </c>
      <c r="H44" s="107">
        <v>0.01</v>
      </c>
      <c r="I44" s="50"/>
      <c r="J44" s="64">
        <f t="shared" si="5"/>
        <v>0</v>
      </c>
      <c r="K44" s="449"/>
      <c r="L44" s="191"/>
      <c r="M44" s="108"/>
      <c r="N44" s="170">
        <f t="shared" si="6"/>
        <v>0</v>
      </c>
      <c r="O44" s="449"/>
      <c r="P44" s="193"/>
      <c r="Q44" s="231"/>
      <c r="S44" s="231"/>
      <c r="T44" s="231"/>
      <c r="V44" s="231"/>
      <c r="W44" s="231"/>
    </row>
    <row r="45" spans="1:23">
      <c r="B45" s="258">
        <v>15</v>
      </c>
      <c r="C45" s="147"/>
      <c r="D45" s="237"/>
      <c r="E45" s="446"/>
      <c r="F45" s="446"/>
      <c r="G45" s="78"/>
      <c r="H45" s="445"/>
      <c r="I45" s="445"/>
      <c r="J45" s="243">
        <f>SUM(J35:J44)</f>
        <v>0</v>
      </c>
      <c r="K45" s="244"/>
      <c r="L45" s="147"/>
      <c r="M45" s="245"/>
      <c r="N45" s="246">
        <f>SUM(N35:N44)</f>
        <v>0</v>
      </c>
      <c r="O45" s="247"/>
      <c r="P45" s="199"/>
      <c r="Q45" s="231"/>
      <c r="S45" s="231"/>
      <c r="T45" s="231"/>
      <c r="V45" s="231"/>
      <c r="W45" s="231"/>
    </row>
    <row r="46" spans="1:23" s="30" customFormat="1" ht="13.5" thickBot="1">
      <c r="B46" s="248"/>
      <c r="C46" s="62"/>
      <c r="G46" s="249"/>
      <c r="H46" s="444"/>
      <c r="I46" s="444"/>
      <c r="J46" s="250"/>
      <c r="K46" s="27"/>
      <c r="L46" s="27"/>
      <c r="M46" s="27"/>
      <c r="N46" s="250"/>
      <c r="O46" s="27"/>
      <c r="P46" s="27"/>
      <c r="Q46" s="27"/>
      <c r="S46" s="27"/>
      <c r="T46" s="27"/>
      <c r="V46" s="27"/>
      <c r="W46" s="27"/>
    </row>
    <row r="47" spans="1:23" ht="16.5" customHeight="1" thickTop="1" thickBot="1">
      <c r="A47" s="26"/>
      <c r="B47" s="251">
        <f>SUM(B45+B34+B28+B20)</f>
        <v>100</v>
      </c>
      <c r="C47" s="252"/>
      <c r="D47" s="252"/>
      <c r="E47" s="252" t="s">
        <v>257</v>
      </c>
      <c r="F47" s="252"/>
      <c r="G47" s="252"/>
      <c r="H47" s="252"/>
      <c r="I47" s="252"/>
      <c r="J47" s="253">
        <f>J20+J28+J34+J45</f>
        <v>0</v>
      </c>
      <c r="K47" s="254">
        <f>SUM(K14:K44)</f>
        <v>0</v>
      </c>
      <c r="L47" s="18"/>
      <c r="M47" s="252"/>
      <c r="N47" s="255">
        <f>N20+N28+N34+N45</f>
        <v>0</v>
      </c>
      <c r="O47" s="256">
        <f>SUM(O14:O44)</f>
        <v>0</v>
      </c>
      <c r="P47" s="18"/>
    </row>
    <row r="48" spans="1:23" ht="13.5" thickTop="1">
      <c r="Q48" s="66"/>
      <c r="T48" s="66"/>
      <c r="W48" s="66"/>
    </row>
    <row r="49" spans="1:23">
      <c r="K49" s="66"/>
      <c r="O49" s="66"/>
    </row>
    <row r="50" spans="1:23" s="231" customFormat="1">
      <c r="A50" s="27"/>
      <c r="F50" s="14"/>
      <c r="G50" s="14"/>
      <c r="Q50" s="14"/>
      <c r="R50" s="14"/>
    </row>
    <row r="51" spans="1:23" s="231" customFormat="1">
      <c r="A51" s="27"/>
      <c r="E51" s="14"/>
      <c r="F51" s="14"/>
      <c r="G51" s="14"/>
      <c r="Q51" s="14"/>
      <c r="R51" s="14"/>
    </row>
    <row r="52" spans="1:23" s="231" customFormat="1">
      <c r="A52" s="27"/>
      <c r="C52" s="14"/>
      <c r="E52" s="14"/>
      <c r="F52" s="14"/>
      <c r="Q52" s="14"/>
      <c r="R52" s="14"/>
      <c r="S52" s="14"/>
      <c r="T52" s="14"/>
      <c r="U52" s="14"/>
      <c r="V52" s="14"/>
      <c r="W52" s="14"/>
    </row>
    <row r="53" spans="1:23" s="231" customFormat="1">
      <c r="A53" s="27"/>
      <c r="C53" s="14"/>
      <c r="E53" s="14"/>
      <c r="F53" s="14"/>
      <c r="Q53" s="14"/>
      <c r="R53" s="14"/>
      <c r="S53" s="14"/>
      <c r="T53" s="14"/>
      <c r="U53" s="14"/>
      <c r="V53" s="14"/>
      <c r="W53" s="14"/>
    </row>
    <row r="54" spans="1:23" s="231" customFormat="1">
      <c r="A54" s="27"/>
      <c r="C54" s="14"/>
      <c r="E54" s="14"/>
      <c r="F54" s="14"/>
      <c r="Q54" s="14"/>
      <c r="R54" s="14"/>
      <c r="S54" s="14"/>
      <c r="T54" s="14"/>
      <c r="U54" s="14"/>
      <c r="V54" s="14"/>
      <c r="W54" s="14"/>
    </row>
    <row r="55" spans="1:23" s="231" customFormat="1">
      <c r="A55" s="27"/>
      <c r="C55" s="14"/>
      <c r="E55" s="14"/>
      <c r="F55" s="14"/>
      <c r="Q55" s="14"/>
      <c r="R55" s="14"/>
      <c r="S55" s="14"/>
      <c r="T55" s="14"/>
      <c r="U55" s="14"/>
      <c r="V55" s="14"/>
      <c r="W55" s="14"/>
    </row>
    <row r="56" spans="1:23" s="231" customFormat="1">
      <c r="A56" s="27"/>
      <c r="C56" s="14"/>
      <c r="E56" s="14"/>
      <c r="F56" s="14"/>
      <c r="Q56" s="14"/>
      <c r="R56" s="14"/>
      <c r="S56" s="14"/>
      <c r="T56" s="14"/>
      <c r="U56" s="14"/>
      <c r="V56" s="14"/>
      <c r="W56" s="14"/>
    </row>
    <row r="57" spans="1:23" s="231" customFormat="1">
      <c r="A57" s="27"/>
      <c r="C57" s="14"/>
      <c r="E57" s="14"/>
      <c r="F57" s="14"/>
      <c r="Q57" s="14"/>
      <c r="R57" s="14"/>
      <c r="S57" s="14"/>
      <c r="T57" s="14"/>
      <c r="U57" s="14"/>
      <c r="V57" s="14"/>
      <c r="W57" s="14"/>
    </row>
    <row r="58" spans="1:23" s="231" customFormat="1">
      <c r="A58" s="27"/>
      <c r="C58" s="14"/>
      <c r="E58" s="14"/>
      <c r="F58" s="14"/>
      <c r="Q58" s="14"/>
      <c r="R58" s="14"/>
      <c r="S58" s="14"/>
      <c r="T58" s="14"/>
      <c r="U58" s="14"/>
      <c r="V58" s="14"/>
      <c r="W58" s="14"/>
    </row>
    <row r="59" spans="1:23" s="231" customFormat="1">
      <c r="A59" s="27"/>
      <c r="C59" s="14"/>
      <c r="E59" s="14"/>
      <c r="F59" s="14"/>
      <c r="Q59" s="14"/>
      <c r="R59" s="14"/>
      <c r="S59" s="14"/>
      <c r="T59" s="14"/>
      <c r="U59" s="14"/>
      <c r="V59" s="14"/>
      <c r="W59" s="14"/>
    </row>
    <row r="60" spans="1:23" s="231" customFormat="1">
      <c r="A60" s="27"/>
      <c r="C60" s="14"/>
      <c r="E60" s="14"/>
      <c r="F60" s="14"/>
      <c r="Q60" s="14"/>
      <c r="R60" s="14"/>
      <c r="S60" s="14"/>
      <c r="T60" s="14"/>
      <c r="U60" s="14"/>
      <c r="V60" s="14"/>
      <c r="W60" s="14"/>
    </row>
    <row r="61" spans="1:23" s="231" customFormat="1">
      <c r="A61" s="27"/>
      <c r="C61" s="14"/>
      <c r="E61" s="14"/>
      <c r="F61" s="14"/>
      <c r="Q61" s="14"/>
      <c r="R61" s="14"/>
      <c r="S61" s="14"/>
      <c r="T61" s="14"/>
      <c r="U61" s="14"/>
      <c r="V61" s="14"/>
      <c r="W61" s="14"/>
    </row>
    <row r="62" spans="1:23" s="231" customFormat="1">
      <c r="A62" s="27"/>
      <c r="C62" s="14"/>
      <c r="E62" s="14"/>
      <c r="F62" s="14"/>
      <c r="Q62" s="14"/>
      <c r="R62" s="14"/>
      <c r="S62" s="14"/>
      <c r="T62" s="14"/>
      <c r="U62" s="14"/>
      <c r="V62" s="14"/>
      <c r="W62" s="14"/>
    </row>
    <row r="63" spans="1:23" s="231" customFormat="1">
      <c r="A63" s="27"/>
      <c r="C63" s="14"/>
      <c r="E63" s="14"/>
      <c r="F63" s="14"/>
      <c r="Q63" s="14"/>
      <c r="R63" s="14"/>
      <c r="S63" s="14"/>
      <c r="T63" s="14"/>
      <c r="U63" s="14"/>
      <c r="V63" s="14"/>
      <c r="W63" s="14"/>
    </row>
    <row r="64" spans="1:23" s="231" customFormat="1">
      <c r="A64" s="27"/>
      <c r="C64" s="14"/>
      <c r="E64" s="14"/>
      <c r="F64" s="14"/>
      <c r="Q64" s="14"/>
      <c r="R64" s="14"/>
      <c r="S64" s="14"/>
      <c r="T64" s="14"/>
      <c r="U64" s="14"/>
      <c r="V64" s="14"/>
      <c r="W64" s="14"/>
    </row>
    <row r="65" spans="1:23" s="231" customFormat="1">
      <c r="A65" s="27"/>
      <c r="C65" s="14"/>
      <c r="E65" s="14"/>
      <c r="F65" s="14"/>
      <c r="Q65" s="14"/>
      <c r="R65" s="14"/>
      <c r="S65" s="14"/>
      <c r="T65" s="14"/>
      <c r="U65" s="14"/>
      <c r="V65" s="14"/>
      <c r="W65" s="14"/>
    </row>
    <row r="66" spans="1:23" s="231" customFormat="1">
      <c r="A66" s="27"/>
      <c r="C66" s="14"/>
      <c r="E66" s="14"/>
      <c r="F66" s="14"/>
      <c r="Q66" s="14"/>
      <c r="R66" s="14"/>
      <c r="S66" s="14"/>
      <c r="T66" s="14"/>
      <c r="U66" s="14"/>
      <c r="V66" s="14"/>
      <c r="W66" s="14"/>
    </row>
    <row r="67" spans="1:23" s="231" customFormat="1">
      <c r="A67" s="27"/>
      <c r="C67" s="14"/>
      <c r="E67" s="14"/>
      <c r="F67" s="14"/>
      <c r="Q67" s="14"/>
      <c r="R67" s="14"/>
      <c r="S67" s="14"/>
      <c r="T67" s="14"/>
      <c r="U67" s="14"/>
      <c r="V67" s="14"/>
      <c r="W67" s="14"/>
    </row>
    <row r="68" spans="1:23" s="231" customFormat="1">
      <c r="A68" s="27"/>
      <c r="C68" s="14"/>
      <c r="E68" s="14"/>
      <c r="F68" s="14"/>
      <c r="Q68" s="14"/>
      <c r="R68" s="14"/>
      <c r="S68" s="14"/>
      <c r="T68" s="14"/>
      <c r="U68" s="14"/>
      <c r="V68" s="14"/>
      <c r="W68" s="14"/>
    </row>
    <row r="69" spans="1:23" s="231" customFormat="1">
      <c r="A69" s="27"/>
      <c r="C69" s="14"/>
      <c r="E69" s="14"/>
      <c r="F69" s="14"/>
      <c r="Q69" s="14"/>
      <c r="R69" s="14"/>
      <c r="S69" s="14"/>
      <c r="T69" s="14"/>
      <c r="U69" s="14"/>
      <c r="V69" s="14"/>
      <c r="W69" s="14"/>
    </row>
    <row r="70" spans="1:23" s="231" customFormat="1">
      <c r="A70" s="27"/>
      <c r="C70" s="14"/>
      <c r="E70" s="14"/>
      <c r="F70" s="14"/>
      <c r="Q70" s="14"/>
      <c r="R70" s="14"/>
      <c r="S70" s="14"/>
      <c r="T70" s="14"/>
      <c r="U70" s="14"/>
      <c r="V70" s="14"/>
      <c r="W70" s="14"/>
    </row>
    <row r="71" spans="1:23" s="231" customFormat="1">
      <c r="A71" s="27"/>
      <c r="C71" s="14"/>
      <c r="E71" s="14"/>
      <c r="F71" s="14"/>
      <c r="Q71" s="14"/>
      <c r="R71" s="14"/>
      <c r="S71" s="14"/>
      <c r="T71" s="14"/>
      <c r="U71" s="14"/>
      <c r="V71" s="14"/>
      <c r="W71" s="14"/>
    </row>
    <row r="72" spans="1:23" s="231" customFormat="1">
      <c r="A72" s="27"/>
      <c r="C72" s="14"/>
      <c r="E72" s="14"/>
      <c r="F72" s="14"/>
      <c r="Q72" s="14"/>
      <c r="R72" s="14"/>
      <c r="S72" s="14"/>
      <c r="T72" s="14"/>
      <c r="U72" s="14"/>
      <c r="V72" s="14"/>
      <c r="W72" s="14"/>
    </row>
    <row r="73" spans="1:23" s="231" customFormat="1">
      <c r="A73" s="27"/>
      <c r="C73" s="14"/>
      <c r="E73" s="14"/>
      <c r="F73" s="14"/>
      <c r="Q73" s="14"/>
      <c r="R73" s="14"/>
      <c r="S73" s="14"/>
      <c r="T73" s="14"/>
      <c r="U73" s="14"/>
      <c r="V73" s="14"/>
      <c r="W73" s="14"/>
    </row>
    <row r="74" spans="1:23" s="231" customFormat="1">
      <c r="A74" s="27"/>
      <c r="C74" s="14"/>
      <c r="E74" s="14"/>
      <c r="F74" s="14"/>
      <c r="Q74" s="14"/>
      <c r="R74" s="14"/>
      <c r="S74" s="14"/>
      <c r="T74" s="14"/>
      <c r="U74" s="14"/>
      <c r="V74" s="14"/>
      <c r="W74" s="14"/>
    </row>
    <row r="75" spans="1:23" s="231" customFormat="1">
      <c r="A75" s="27"/>
      <c r="C75" s="14"/>
      <c r="E75" s="14"/>
      <c r="F75" s="14"/>
      <c r="Q75" s="14"/>
      <c r="R75" s="14"/>
      <c r="S75" s="14"/>
      <c r="T75" s="14"/>
      <c r="U75" s="14"/>
      <c r="V75" s="14"/>
      <c r="W75" s="14"/>
    </row>
    <row r="76" spans="1:23" s="231" customFormat="1">
      <c r="A76" s="27"/>
      <c r="C76" s="14"/>
      <c r="E76" s="14"/>
      <c r="F76" s="14"/>
      <c r="Q76" s="14"/>
      <c r="R76" s="14"/>
      <c r="S76" s="14"/>
      <c r="T76" s="14"/>
      <c r="U76" s="14"/>
      <c r="V76" s="14"/>
      <c r="W76" s="14"/>
    </row>
    <row r="77" spans="1:23" s="231" customFormat="1">
      <c r="A77" s="27"/>
      <c r="C77" s="14"/>
      <c r="E77" s="14"/>
      <c r="F77" s="14"/>
      <c r="Q77" s="14"/>
      <c r="R77" s="14"/>
      <c r="S77" s="14"/>
      <c r="T77" s="14"/>
      <c r="U77" s="14"/>
      <c r="V77" s="14"/>
      <c r="W77" s="14"/>
    </row>
    <row r="78" spans="1:23" s="231" customFormat="1">
      <c r="A78" s="27"/>
      <c r="C78" s="14"/>
      <c r="E78" s="14"/>
      <c r="F78" s="14"/>
      <c r="Q78" s="14"/>
      <c r="R78" s="14"/>
      <c r="S78" s="14"/>
      <c r="T78" s="14"/>
      <c r="U78" s="14"/>
      <c r="V78" s="14"/>
      <c r="W78" s="14"/>
    </row>
    <row r="79" spans="1:23" s="231" customFormat="1">
      <c r="A79" s="27"/>
      <c r="C79" s="14"/>
      <c r="E79" s="14"/>
      <c r="F79" s="14"/>
      <c r="Q79" s="14"/>
      <c r="R79" s="14"/>
      <c r="S79" s="14"/>
      <c r="T79" s="14"/>
      <c r="U79" s="14"/>
      <c r="V79" s="14"/>
      <c r="W79" s="14"/>
    </row>
    <row r="80" spans="1:23" s="231" customFormat="1">
      <c r="A80" s="27"/>
      <c r="C80" s="14"/>
      <c r="E80" s="14"/>
      <c r="F80" s="14"/>
      <c r="Q80" s="14"/>
      <c r="R80" s="14"/>
      <c r="S80" s="14"/>
      <c r="T80" s="14"/>
      <c r="U80" s="14"/>
      <c r="V80" s="14"/>
      <c r="W80" s="14"/>
    </row>
    <row r="81" spans="1:23" s="231" customFormat="1">
      <c r="A81" s="27"/>
      <c r="C81" s="14"/>
      <c r="E81" s="14"/>
      <c r="F81" s="14"/>
      <c r="Q81" s="14"/>
      <c r="R81" s="14"/>
      <c r="S81" s="14"/>
      <c r="T81" s="14"/>
      <c r="U81" s="14"/>
      <c r="V81" s="14"/>
      <c r="W81" s="14"/>
    </row>
  </sheetData>
  <sheetProtection password="C05E" sheet="1" objects="1" scenarios="1"/>
  <mergeCells count="78">
    <mergeCell ref="K35:K44"/>
    <mergeCell ref="O35:O44"/>
    <mergeCell ref="I11:L11"/>
    <mergeCell ref="M11:P11"/>
    <mergeCell ref="O14:O19"/>
    <mergeCell ref="O21:O27"/>
    <mergeCell ref="O29:O33"/>
    <mergeCell ref="K29:K33"/>
    <mergeCell ref="K14:K19"/>
    <mergeCell ref="K21:K27"/>
    <mergeCell ref="I32:I33"/>
    <mergeCell ref="J32:J33"/>
    <mergeCell ref="M32:M33"/>
    <mergeCell ref="N32:N33"/>
    <mergeCell ref="P32:P33"/>
    <mergeCell ref="H46:I46"/>
    <mergeCell ref="E37:F37"/>
    <mergeCell ref="E38:F38"/>
    <mergeCell ref="E40:F40"/>
    <mergeCell ref="E42:F42"/>
    <mergeCell ref="H45:I45"/>
    <mergeCell ref="E43:F43"/>
    <mergeCell ref="E44:F44"/>
    <mergeCell ref="E45:F45"/>
    <mergeCell ref="E41:F41"/>
    <mergeCell ref="B43:B44"/>
    <mergeCell ref="C3:L3"/>
    <mergeCell ref="C5:L5"/>
    <mergeCell ref="C7:D7"/>
    <mergeCell ref="E7:J7"/>
    <mergeCell ref="C9:E9"/>
    <mergeCell ref="C14:C15"/>
    <mergeCell ref="C16:C17"/>
    <mergeCell ref="C40:C42"/>
    <mergeCell ref="C37:C38"/>
    <mergeCell ref="C18:C19"/>
    <mergeCell ref="B21:B26"/>
    <mergeCell ref="E14:E15"/>
    <mergeCell ref="E35:F35"/>
    <mergeCell ref="E36:F36"/>
    <mergeCell ref="C43:C44"/>
    <mergeCell ref="B35:B42"/>
    <mergeCell ref="E34:G34"/>
    <mergeCell ref="E16:E17"/>
    <mergeCell ref="E21:F21"/>
    <mergeCell ref="E22:F22"/>
    <mergeCell ref="E23:F23"/>
    <mergeCell ref="E24:F24"/>
    <mergeCell ref="E20:F20"/>
    <mergeCell ref="E25:F25"/>
    <mergeCell ref="C26:C27"/>
    <mergeCell ref="E26:F26"/>
    <mergeCell ref="E39:F39"/>
    <mergeCell ref="C35:C36"/>
    <mergeCell ref="E27:F27"/>
    <mergeCell ref="E29:F29"/>
    <mergeCell ref="E30:F30"/>
    <mergeCell ref="B11:B12"/>
    <mergeCell ref="C11:C12"/>
    <mergeCell ref="D11:D12"/>
    <mergeCell ref="E11:F12"/>
    <mergeCell ref="G11:G12"/>
    <mergeCell ref="B18:B19"/>
    <mergeCell ref="B14:B17"/>
    <mergeCell ref="B29:B32"/>
    <mergeCell ref="E28:F28"/>
    <mergeCell ref="C21:C25"/>
    <mergeCell ref="E18:E19"/>
    <mergeCell ref="E31:F31"/>
    <mergeCell ref="C29:C33"/>
    <mergeCell ref="D32:D33"/>
    <mergeCell ref="G32:G33"/>
    <mergeCell ref="H32:H33"/>
    <mergeCell ref="E32:F33"/>
    <mergeCell ref="C4:L4"/>
    <mergeCell ref="H11:H12"/>
    <mergeCell ref="E13:F13"/>
    <mergeCell ref="L32:L33"/>
  </mergeCells>
  <phoneticPr fontId="21" type="noConversion"/>
  <pageMargins left="0.7" right="0.7" top="0.75" bottom="0.75" header="0.3" footer="0.3"/>
  <pageSetup paperSize="8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4"/>
  <sheetViews>
    <sheetView topLeftCell="A11" zoomScaleNormal="100" workbookViewId="0">
      <selection activeCell="D23" sqref="D23"/>
    </sheetView>
  </sheetViews>
  <sheetFormatPr defaultColWidth="8.81640625" defaultRowHeight="14.5"/>
  <cols>
    <col min="1" max="1" width="8.81640625" style="45"/>
    <col min="2" max="2" width="21.453125" style="13" customWidth="1"/>
    <col min="3" max="3" width="22.1796875" style="7" customWidth="1"/>
    <col min="4" max="4" width="8.81640625" style="8" customWidth="1"/>
    <col min="5" max="5" width="53.1796875" style="10" customWidth="1"/>
    <col min="6" max="6" width="45.7265625" style="9" bestFit="1" customWidth="1"/>
    <col min="7" max="7" width="16.26953125" style="162" customWidth="1"/>
    <col min="8" max="9" width="9.7265625" style="13" customWidth="1"/>
    <col min="10" max="10" width="17.453125" style="163" customWidth="1"/>
    <col min="11" max="11" width="13.81640625" style="163" customWidth="1"/>
    <col min="12" max="12" width="16.453125" style="13" customWidth="1"/>
    <col min="13" max="13" width="9.7265625" style="13" customWidth="1"/>
    <col min="14" max="14" width="17.453125" style="163" customWidth="1"/>
    <col min="15" max="15" width="13.81640625" style="163" customWidth="1"/>
    <col min="16" max="16" width="16.453125" style="7" customWidth="1"/>
    <col min="17" max="16384" width="8.81640625" style="7"/>
  </cols>
  <sheetData>
    <row r="1" spans="1:16" s="44" customFormat="1" ht="15.5">
      <c r="A1" s="38"/>
      <c r="B1" s="41"/>
      <c r="C1" s="42"/>
      <c r="D1" s="37"/>
      <c r="E1" s="43"/>
      <c r="F1" s="37"/>
      <c r="G1" s="40"/>
      <c r="H1" s="40"/>
      <c r="I1" s="41"/>
      <c r="J1" s="41"/>
      <c r="K1" s="41"/>
      <c r="L1" s="41"/>
      <c r="M1" s="41"/>
      <c r="N1" s="41"/>
      <c r="O1" s="41"/>
      <c r="P1" s="38"/>
    </row>
    <row r="2" spans="1:16" s="34" customFormat="1" ht="15.5">
      <c r="A2" s="33"/>
      <c r="C2" s="313" t="s">
        <v>0</v>
      </c>
      <c r="D2" s="313"/>
      <c r="E2" s="313"/>
      <c r="F2" s="313"/>
      <c r="G2" s="313"/>
      <c r="H2" s="313"/>
      <c r="I2" s="313"/>
      <c r="J2" s="313"/>
      <c r="K2" s="313"/>
      <c r="L2" s="313"/>
      <c r="M2" s="41"/>
      <c r="N2" s="41"/>
      <c r="O2" s="148"/>
    </row>
    <row r="3" spans="1:16" s="34" customFormat="1" ht="15.5">
      <c r="A3" s="33"/>
      <c r="B3"/>
      <c r="C3" s="473" t="str">
        <f>'Identificação do Candidato'!C2</f>
        <v>Área do Concurso:</v>
      </c>
      <c r="D3" s="473"/>
      <c r="E3" s="473"/>
      <c r="F3" s="473"/>
      <c r="G3" s="473"/>
      <c r="H3" s="473"/>
      <c r="I3" s="473"/>
      <c r="J3" s="473"/>
      <c r="K3" s="473"/>
      <c r="L3" s="473"/>
      <c r="M3" s="41"/>
      <c r="N3" s="41"/>
      <c r="O3" s="41"/>
    </row>
    <row r="4" spans="1:16" s="34" customFormat="1" ht="15.5">
      <c r="A4" s="33"/>
      <c r="C4" s="333" t="str">
        <f>'Identificação do Candidato'!C3</f>
        <v>Ciências do Desporto</v>
      </c>
      <c r="D4" s="333"/>
      <c r="E4" s="333"/>
      <c r="F4" s="333"/>
      <c r="G4" s="333"/>
      <c r="H4" s="333"/>
      <c r="I4" s="333"/>
      <c r="J4" s="333"/>
      <c r="K4" s="333"/>
      <c r="L4" s="333"/>
      <c r="M4" s="41"/>
      <c r="N4" s="41"/>
      <c r="O4" s="41"/>
    </row>
    <row r="5" spans="1:16" s="34" customFormat="1" ht="15.5">
      <c r="A5" s="33"/>
      <c r="C5" s="39"/>
      <c r="D5" s="39"/>
      <c r="E5" s="39"/>
      <c r="F5" s="39"/>
      <c r="G5" s="39"/>
      <c r="H5" s="40"/>
      <c r="I5" s="39"/>
      <c r="J5" s="39"/>
      <c r="K5" s="32"/>
      <c r="L5" s="39"/>
      <c r="M5" s="39"/>
      <c r="N5" s="39"/>
      <c r="O5" s="32"/>
      <c r="P5" s="39"/>
    </row>
    <row r="6" spans="1:16" s="34" customFormat="1" ht="16" thickBot="1">
      <c r="A6" s="33"/>
      <c r="C6" s="328" t="s">
        <v>4</v>
      </c>
      <c r="D6" s="471"/>
      <c r="E6" s="327">
        <f>'Identificação do Candidato'!C8</f>
        <v>0</v>
      </c>
      <c r="F6" s="327"/>
      <c r="G6" s="327"/>
      <c r="H6" s="327"/>
      <c r="I6" s="327"/>
      <c r="J6" s="327"/>
      <c r="K6" s="148"/>
      <c r="L6" s="149"/>
      <c r="M6" s="41"/>
      <c r="N6" s="41"/>
      <c r="O6" s="148"/>
      <c r="P6" s="79"/>
    </row>
    <row r="7" spans="1:16" s="44" customFormat="1" ht="15.5">
      <c r="A7" s="38"/>
      <c r="B7" s="41"/>
      <c r="C7" s="42"/>
      <c r="D7" s="37"/>
      <c r="E7" s="43"/>
      <c r="F7" s="37"/>
      <c r="G7" s="40"/>
      <c r="H7" s="40"/>
      <c r="I7" s="41"/>
      <c r="J7" s="41"/>
      <c r="K7" s="41"/>
      <c r="L7" s="150"/>
      <c r="M7" s="41"/>
      <c r="N7" s="41"/>
      <c r="O7" s="41"/>
      <c r="P7" s="80"/>
    </row>
    <row r="8" spans="1:16" s="44" customFormat="1" ht="36" customHeight="1">
      <c r="A8" s="38"/>
      <c r="B8" s="41"/>
      <c r="C8" s="472" t="s">
        <v>258</v>
      </c>
      <c r="D8" s="472"/>
      <c r="E8" s="472"/>
      <c r="F8" s="289">
        <v>0.15</v>
      </c>
      <c r="G8" s="151"/>
      <c r="H8" s="70"/>
      <c r="I8" s="70"/>
      <c r="J8" s="70"/>
      <c r="K8" s="70"/>
      <c r="L8" s="41"/>
      <c r="M8" s="70"/>
      <c r="N8" s="70"/>
      <c r="O8" s="70"/>
      <c r="P8" s="38"/>
    </row>
    <row r="9" spans="1:16" s="6" customFormat="1">
      <c r="A9" s="2"/>
      <c r="B9" s="1"/>
      <c r="C9" s="3"/>
      <c r="D9" s="4"/>
      <c r="E9" s="5"/>
      <c r="F9" s="4"/>
      <c r="G9" s="152"/>
      <c r="H9" s="152"/>
      <c r="I9" s="1"/>
      <c r="J9" s="1"/>
      <c r="K9" s="1"/>
      <c r="L9" s="1"/>
      <c r="M9" s="1"/>
      <c r="N9" s="1"/>
      <c r="O9" s="1"/>
      <c r="P9" s="2"/>
    </row>
    <row r="10" spans="1:16" s="14" customFormat="1" ht="13" customHeight="1">
      <c r="A10" s="26"/>
      <c r="B10" s="346" t="s">
        <v>6</v>
      </c>
      <c r="C10" s="346" t="s">
        <v>7</v>
      </c>
      <c r="D10" s="346" t="s">
        <v>8</v>
      </c>
      <c r="E10" s="346" t="s">
        <v>9</v>
      </c>
      <c r="F10" s="429"/>
      <c r="G10" s="346" t="s">
        <v>10</v>
      </c>
      <c r="H10" s="346" t="s">
        <v>11</v>
      </c>
      <c r="I10" s="450" t="s">
        <v>12</v>
      </c>
      <c r="J10" s="451"/>
      <c r="K10" s="451"/>
      <c r="L10" s="452"/>
      <c r="M10" s="366" t="s">
        <v>13</v>
      </c>
      <c r="N10" s="367"/>
      <c r="O10" s="367"/>
      <c r="P10" s="368"/>
    </row>
    <row r="11" spans="1:16" s="14" customFormat="1" ht="78">
      <c r="A11" s="26"/>
      <c r="B11" s="346"/>
      <c r="C11" s="346"/>
      <c r="D11" s="346"/>
      <c r="E11" s="429"/>
      <c r="F11" s="429"/>
      <c r="G11" s="346"/>
      <c r="H11" s="346"/>
      <c r="I11" s="46" t="s">
        <v>14</v>
      </c>
      <c r="J11" s="46" t="s">
        <v>15</v>
      </c>
      <c r="K11" s="47" t="s">
        <v>16</v>
      </c>
      <c r="L11" s="127" t="s">
        <v>17</v>
      </c>
      <c r="M11" s="109" t="s">
        <v>14</v>
      </c>
      <c r="N11" s="109" t="s">
        <v>15</v>
      </c>
      <c r="O11" s="109" t="s">
        <v>16</v>
      </c>
      <c r="P11" s="128" t="s">
        <v>18</v>
      </c>
    </row>
    <row r="12" spans="1:16" s="18" customFormat="1" ht="15.5">
      <c r="A12" s="31"/>
      <c r="B12" s="46" t="s">
        <v>19</v>
      </c>
      <c r="C12" s="46" t="s">
        <v>20</v>
      </c>
      <c r="D12" s="46" t="s">
        <v>21</v>
      </c>
      <c r="E12" s="346" t="s">
        <v>22</v>
      </c>
      <c r="F12" s="346"/>
      <c r="G12" s="46" t="s">
        <v>23</v>
      </c>
      <c r="H12" s="46" t="s">
        <v>24</v>
      </c>
      <c r="I12" s="46" t="s">
        <v>25</v>
      </c>
      <c r="J12" s="46" t="s">
        <v>26</v>
      </c>
      <c r="K12" s="169" t="s">
        <v>27</v>
      </c>
      <c r="L12" s="46" t="s">
        <v>28</v>
      </c>
      <c r="M12" s="109" t="s">
        <v>29</v>
      </c>
      <c r="N12" s="109" t="s">
        <v>30</v>
      </c>
      <c r="O12" s="110" t="s">
        <v>31</v>
      </c>
      <c r="P12" s="109" t="s">
        <v>32</v>
      </c>
    </row>
    <row r="13" spans="1:16" s="15" customFormat="1" ht="31" customHeight="1">
      <c r="A13" s="28"/>
      <c r="B13" s="400" t="s">
        <v>259</v>
      </c>
      <c r="C13" s="481" t="s">
        <v>260</v>
      </c>
      <c r="D13" s="21" t="s">
        <v>261</v>
      </c>
      <c r="E13" s="465" t="s">
        <v>418</v>
      </c>
      <c r="F13" s="465"/>
      <c r="G13" s="21" t="s">
        <v>226</v>
      </c>
      <c r="H13" s="69">
        <v>0.8</v>
      </c>
      <c r="I13" s="49"/>
      <c r="J13" s="167">
        <f>H13*I13</f>
        <v>0</v>
      </c>
      <c r="K13" s="453">
        <f>IF((J16)&gt;B16,B16,(J16))</f>
        <v>0</v>
      </c>
      <c r="L13" s="216"/>
      <c r="M13" s="112"/>
      <c r="N13" s="171">
        <f>H13*M13</f>
        <v>0</v>
      </c>
      <c r="O13" s="453">
        <f>IF((N16)&gt;B16,B16,(N16))</f>
        <v>0</v>
      </c>
      <c r="P13" s="218"/>
    </row>
    <row r="14" spans="1:16" s="15" customFormat="1" ht="29.15" customHeight="1">
      <c r="A14" s="28"/>
      <c r="B14" s="401"/>
      <c r="C14" s="481"/>
      <c r="D14" s="21" t="s">
        <v>262</v>
      </c>
      <c r="E14" s="466" t="s">
        <v>263</v>
      </c>
      <c r="F14" s="466"/>
      <c r="G14" s="21" t="s">
        <v>226</v>
      </c>
      <c r="H14" s="69">
        <v>0.6</v>
      </c>
      <c r="I14" s="49"/>
      <c r="J14" s="167">
        <f t="shared" ref="J14:J15" si="0">H14*I14</f>
        <v>0</v>
      </c>
      <c r="K14" s="453"/>
      <c r="L14" s="216"/>
      <c r="M14" s="112"/>
      <c r="N14" s="171">
        <f t="shared" ref="N14:N15" si="1">H14*M14</f>
        <v>0</v>
      </c>
      <c r="O14" s="453"/>
      <c r="P14" s="218"/>
    </row>
    <row r="15" spans="1:16" s="15" customFormat="1" ht="77.25" customHeight="1">
      <c r="A15" s="28"/>
      <c r="B15" s="146" t="s">
        <v>293</v>
      </c>
      <c r="C15" s="481"/>
      <c r="D15" s="21" t="s">
        <v>264</v>
      </c>
      <c r="E15" s="465" t="s">
        <v>419</v>
      </c>
      <c r="F15" s="465"/>
      <c r="G15" s="21" t="s">
        <v>226</v>
      </c>
      <c r="H15" s="69">
        <v>0.3</v>
      </c>
      <c r="I15" s="49"/>
      <c r="J15" s="167">
        <f t="shared" si="0"/>
        <v>0</v>
      </c>
      <c r="K15" s="453"/>
      <c r="L15" s="216"/>
      <c r="M15" s="112"/>
      <c r="N15" s="171">
        <f t="shared" si="1"/>
        <v>0</v>
      </c>
      <c r="O15" s="453"/>
      <c r="P15" s="218"/>
    </row>
    <row r="16" spans="1:16" s="15" customFormat="1" ht="13">
      <c r="A16" s="28"/>
      <c r="B16" s="260">
        <v>60</v>
      </c>
      <c r="C16" s="117"/>
      <c r="D16" s="115"/>
      <c r="E16" s="424"/>
      <c r="F16" s="425"/>
      <c r="G16" s="46"/>
      <c r="H16" s="46"/>
      <c r="I16" s="46"/>
      <c r="J16" s="168">
        <f>SUM(J13:J15)</f>
        <v>0</v>
      </c>
      <c r="K16" s="453"/>
      <c r="L16" s="203"/>
      <c r="M16" s="177"/>
      <c r="N16" s="172">
        <f>SUM(N13:N15)</f>
        <v>0</v>
      </c>
      <c r="O16" s="453"/>
      <c r="P16" s="205"/>
    </row>
    <row r="17" spans="1:16" s="28" customFormat="1" ht="13">
      <c r="B17" s="400" t="s">
        <v>134</v>
      </c>
      <c r="C17" s="400" t="s">
        <v>134</v>
      </c>
      <c r="D17" s="120" t="s">
        <v>265</v>
      </c>
      <c r="E17" s="129" t="s">
        <v>266</v>
      </c>
      <c r="F17" s="121"/>
      <c r="G17" s="153" t="s">
        <v>158</v>
      </c>
      <c r="H17" s="107">
        <v>0.01</v>
      </c>
      <c r="I17" s="49"/>
      <c r="J17" s="130">
        <f t="shared" ref="J17:J19" si="2">H17*I17</f>
        <v>0</v>
      </c>
      <c r="K17" s="475">
        <f>IF((J21)&gt;B21,B21,(J21))</f>
        <v>0</v>
      </c>
      <c r="L17" s="217"/>
      <c r="M17" s="112"/>
      <c r="N17" s="174">
        <f>H17*M17</f>
        <v>0</v>
      </c>
      <c r="O17" s="474">
        <f>IF((N21)&gt;B21,B21,(N21))</f>
        <v>0</v>
      </c>
      <c r="P17" s="218"/>
    </row>
    <row r="18" spans="1:16" s="28" customFormat="1" ht="26.15" customHeight="1">
      <c r="B18" s="448"/>
      <c r="C18" s="401"/>
      <c r="D18" s="120" t="s">
        <v>267</v>
      </c>
      <c r="E18" s="469" t="s">
        <v>268</v>
      </c>
      <c r="F18" s="470"/>
      <c r="G18" s="153" t="s">
        <v>158</v>
      </c>
      <c r="H18" s="107">
        <v>0.01</v>
      </c>
      <c r="I18" s="49"/>
      <c r="J18" s="130">
        <f t="shared" si="2"/>
        <v>0</v>
      </c>
      <c r="K18" s="475"/>
      <c r="L18" s="217"/>
      <c r="M18" s="112"/>
      <c r="N18" s="174">
        <f t="shared" ref="N18:N20" si="3">H18*M18</f>
        <v>0</v>
      </c>
      <c r="O18" s="475"/>
      <c r="P18" s="218"/>
    </row>
    <row r="19" spans="1:16" s="28" customFormat="1" ht="13">
      <c r="B19" s="448"/>
      <c r="C19" s="480"/>
      <c r="D19" s="120" t="s">
        <v>269</v>
      </c>
      <c r="E19" s="129" t="s">
        <v>270</v>
      </c>
      <c r="F19" s="121"/>
      <c r="G19" s="153" t="s">
        <v>138</v>
      </c>
      <c r="H19" s="107">
        <v>0.1</v>
      </c>
      <c r="I19" s="49"/>
      <c r="J19" s="130">
        <f t="shared" si="2"/>
        <v>0</v>
      </c>
      <c r="K19" s="475"/>
      <c r="L19" s="217"/>
      <c r="M19" s="112"/>
      <c r="N19" s="174">
        <f t="shared" si="3"/>
        <v>0</v>
      </c>
      <c r="O19" s="475"/>
      <c r="P19" s="218"/>
    </row>
    <row r="20" spans="1:16" s="136" customFormat="1" ht="81.650000000000006" customHeight="1">
      <c r="A20" s="134"/>
      <c r="B20" s="146" t="s">
        <v>292</v>
      </c>
      <c r="C20" s="266" t="s">
        <v>453</v>
      </c>
      <c r="D20" s="51" t="s">
        <v>458</v>
      </c>
      <c r="E20" s="467" t="s">
        <v>455</v>
      </c>
      <c r="F20" s="468"/>
      <c r="G20" s="135" t="s">
        <v>456</v>
      </c>
      <c r="H20" s="132">
        <v>0.5</v>
      </c>
      <c r="I20" s="208"/>
      <c r="J20" s="130">
        <f t="shared" ref="J20" si="4">H20*I20</f>
        <v>0</v>
      </c>
      <c r="K20" s="475"/>
      <c r="L20" s="212"/>
      <c r="M20" s="209"/>
      <c r="N20" s="174">
        <f t="shared" si="3"/>
        <v>0</v>
      </c>
      <c r="O20" s="475"/>
      <c r="P20" s="215"/>
    </row>
    <row r="21" spans="1:16" s="133" customFormat="1" ht="30" customHeight="1">
      <c r="A21" s="131"/>
      <c r="B21" s="259">
        <v>30</v>
      </c>
      <c r="C21" s="137"/>
      <c r="D21" s="138"/>
      <c r="E21" s="424"/>
      <c r="F21" s="425"/>
      <c r="G21" s="140"/>
      <c r="H21" s="139"/>
      <c r="I21" s="140"/>
      <c r="J21" s="141">
        <f>SUM(J17:J20)</f>
        <v>0</v>
      </c>
      <c r="K21" s="476"/>
      <c r="L21" s="204"/>
      <c r="M21" s="176"/>
      <c r="N21" s="175">
        <f>SUM(N17:N20)</f>
        <v>0</v>
      </c>
      <c r="O21" s="476"/>
      <c r="P21" s="206"/>
    </row>
    <row r="22" spans="1:16" s="133" customFormat="1" ht="19" customHeight="1">
      <c r="A22" s="131"/>
      <c r="B22" s="264"/>
      <c r="C22" s="477" t="s">
        <v>454</v>
      </c>
      <c r="D22" s="51" t="s">
        <v>271</v>
      </c>
      <c r="E22" s="479" t="s">
        <v>420</v>
      </c>
      <c r="F22" s="479"/>
      <c r="G22" s="118" t="s">
        <v>272</v>
      </c>
      <c r="H22" s="132">
        <v>0.8</v>
      </c>
      <c r="I22" s="208"/>
      <c r="J22" s="130">
        <f>H22*I22</f>
        <v>0</v>
      </c>
      <c r="K22" s="464">
        <f>IF((J24)&gt;B24,B24,(J24))</f>
        <v>0</v>
      </c>
      <c r="L22" s="211"/>
      <c r="M22" s="209"/>
      <c r="N22" s="174">
        <f t="shared" ref="N22:N23" si="5">H22*M22</f>
        <v>0</v>
      </c>
      <c r="O22" s="464">
        <f>IF((N24)&gt;F24,F24,(N24))</f>
        <v>0</v>
      </c>
      <c r="P22" s="214"/>
    </row>
    <row r="23" spans="1:16" s="133" customFormat="1" ht="71.5" customHeight="1">
      <c r="A23" s="131"/>
      <c r="B23" s="290" t="s">
        <v>294</v>
      </c>
      <c r="C23" s="478"/>
      <c r="D23" s="51" t="s">
        <v>459</v>
      </c>
      <c r="E23" s="479" t="s">
        <v>273</v>
      </c>
      <c r="F23" s="479"/>
      <c r="G23" s="118" t="s">
        <v>274</v>
      </c>
      <c r="H23" s="132">
        <v>0.1</v>
      </c>
      <c r="I23" s="208"/>
      <c r="J23" s="130">
        <f>H23*I23</f>
        <v>0</v>
      </c>
      <c r="K23" s="464"/>
      <c r="L23" s="211"/>
      <c r="M23" s="209"/>
      <c r="N23" s="174">
        <f t="shared" si="5"/>
        <v>0</v>
      </c>
      <c r="O23" s="464"/>
      <c r="P23" s="214"/>
    </row>
    <row r="24" spans="1:16" s="133" customFormat="1" ht="23.15" customHeight="1">
      <c r="A24" s="131"/>
      <c r="B24" s="259">
        <v>10</v>
      </c>
      <c r="C24" s="142"/>
      <c r="D24" s="138"/>
      <c r="E24" s="424"/>
      <c r="F24" s="425"/>
      <c r="G24" s="140"/>
      <c r="H24" s="139"/>
      <c r="I24" s="140"/>
      <c r="J24" s="141">
        <f>SUM(J22:J23)</f>
        <v>0</v>
      </c>
      <c r="K24" s="464"/>
      <c r="L24" s="204"/>
      <c r="M24" s="176"/>
      <c r="N24" s="175">
        <f>SUM(N22:N23)</f>
        <v>0</v>
      </c>
      <c r="O24" s="464"/>
      <c r="P24" s="206"/>
    </row>
    <row r="25" spans="1:16" s="131" customFormat="1" ht="23.15" customHeight="1" thickBot="1">
      <c r="C25" s="143"/>
      <c r="D25" s="144"/>
      <c r="E25" s="28"/>
      <c r="F25" s="28"/>
      <c r="G25" s="154"/>
      <c r="H25" s="155"/>
      <c r="I25" s="156"/>
      <c r="J25" s="157"/>
      <c r="K25" s="157"/>
      <c r="L25" s="156"/>
      <c r="M25" s="156"/>
      <c r="N25" s="157"/>
      <c r="O25" s="157"/>
    </row>
    <row r="26" spans="1:16" s="14" customFormat="1" ht="14" thickTop="1" thickBot="1">
      <c r="A26" s="26"/>
      <c r="B26" s="314" t="s">
        <v>275</v>
      </c>
      <c r="C26" s="314"/>
      <c r="D26" s="314"/>
      <c r="E26" s="314"/>
      <c r="F26" s="314"/>
      <c r="G26" s="314"/>
      <c r="H26" s="314"/>
      <c r="I26" s="314"/>
      <c r="J26" s="65">
        <f>J16+J21+J24</f>
        <v>0</v>
      </c>
      <c r="K26" s="158">
        <f>SUM(K13:K24)</f>
        <v>0</v>
      </c>
      <c r="L26" s="159"/>
      <c r="M26" s="160"/>
      <c r="N26" s="111">
        <f>N16+N21+N24</f>
        <v>0</v>
      </c>
      <c r="O26" s="161">
        <f>SUM(O13:O24)</f>
        <v>0</v>
      </c>
      <c r="P26" s="18"/>
    </row>
    <row r="27" spans="1:16" ht="15" thickTop="1">
      <c r="C27" s="11"/>
    </row>
    <row r="28" spans="1:16">
      <c r="C28" s="11"/>
    </row>
    <row r="29" spans="1:16">
      <c r="C29" s="11"/>
    </row>
    <row r="30" spans="1:16">
      <c r="C30" s="11"/>
      <c r="D30" s="7"/>
      <c r="E30" s="12"/>
      <c r="F30" s="7"/>
      <c r="G30" s="13"/>
    </row>
    <row r="31" spans="1:16">
      <c r="C31" s="11"/>
    </row>
    <row r="32" spans="1:16">
      <c r="C32" s="11"/>
    </row>
    <row r="33" spans="3:3">
      <c r="C33" s="11"/>
    </row>
    <row r="34" spans="3:3">
      <c r="C34" s="11"/>
    </row>
  </sheetData>
  <sheetProtection password="C05E" sheet="1" objects="1" scenarios="1"/>
  <mergeCells count="37">
    <mergeCell ref="O13:O16"/>
    <mergeCell ref="O22:O24"/>
    <mergeCell ref="O17:O21"/>
    <mergeCell ref="M10:P10"/>
    <mergeCell ref="C22:C23"/>
    <mergeCell ref="E22:F22"/>
    <mergeCell ref="H10:H11"/>
    <mergeCell ref="E23:F23"/>
    <mergeCell ref="D10:D11"/>
    <mergeCell ref="E10:F11"/>
    <mergeCell ref="C17:C19"/>
    <mergeCell ref="G10:G11"/>
    <mergeCell ref="C13:C15"/>
    <mergeCell ref="K17:K21"/>
    <mergeCell ref="I10:L10"/>
    <mergeCell ref="B10:B11"/>
    <mergeCell ref="C10:C11"/>
    <mergeCell ref="B13:B14"/>
    <mergeCell ref="C2:L2"/>
    <mergeCell ref="C4:L4"/>
    <mergeCell ref="C6:D6"/>
    <mergeCell ref="E6:J6"/>
    <mergeCell ref="C8:E8"/>
    <mergeCell ref="E12:F12"/>
    <mergeCell ref="C3:L3"/>
    <mergeCell ref="B17:B19"/>
    <mergeCell ref="B26:I26"/>
    <mergeCell ref="K13:K16"/>
    <mergeCell ref="K22:K24"/>
    <mergeCell ref="E16:F16"/>
    <mergeCell ref="E21:F21"/>
    <mergeCell ref="E24:F24"/>
    <mergeCell ref="E15:F15"/>
    <mergeCell ref="E13:F13"/>
    <mergeCell ref="E14:F14"/>
    <mergeCell ref="E20:F20"/>
    <mergeCell ref="E18:F18"/>
  </mergeCells>
  <phoneticPr fontId="21" type="noConversion"/>
  <pageMargins left="0.7" right="0.7" top="0.75" bottom="0.75" header="0.3" footer="0.3"/>
  <pageSetup paperSize="8" scale="6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5"/>
  <sheetViews>
    <sheetView zoomScale="60" zoomScaleNormal="60" workbookViewId="0">
      <selection activeCell="H30" sqref="H30"/>
    </sheetView>
  </sheetViews>
  <sheetFormatPr defaultColWidth="11.453125" defaultRowHeight="14.5"/>
  <cols>
    <col min="1" max="1" width="2.453125" style="60" customWidth="1"/>
    <col min="2" max="2" width="16.54296875" style="60" customWidth="1"/>
    <col min="3" max="3" width="48.81640625" customWidth="1"/>
    <col min="4" max="4" width="24.1796875" customWidth="1"/>
    <col min="5" max="5" width="21.81640625" customWidth="1"/>
    <col min="6" max="6" width="21.7265625" customWidth="1"/>
    <col min="7" max="7" width="21.26953125" customWidth="1"/>
    <col min="8" max="11" width="17.453125" style="60" customWidth="1"/>
    <col min="12" max="12" width="11.453125" style="60"/>
  </cols>
  <sheetData>
    <row r="1" spans="1:12" s="38" customFormat="1" ht="15.5">
      <c r="B1" s="41"/>
      <c r="C1" s="42"/>
      <c r="D1" s="37"/>
      <c r="E1" s="43"/>
      <c r="F1" s="37"/>
      <c r="G1" s="37"/>
      <c r="H1" s="37"/>
    </row>
    <row r="2" spans="1:12" s="34" customFormat="1" ht="15.5">
      <c r="A2" s="33"/>
      <c r="C2" s="35"/>
      <c r="D2" s="36"/>
      <c r="E2" s="37"/>
      <c r="F2" s="37"/>
      <c r="G2" s="37"/>
      <c r="H2" s="37"/>
      <c r="I2" s="38"/>
      <c r="J2" s="38"/>
      <c r="K2" s="29"/>
    </row>
    <row r="3" spans="1:12" s="34" customFormat="1" ht="15.5">
      <c r="A3" s="33"/>
      <c r="B3" s="60"/>
      <c r="C3" s="313" t="s">
        <v>0</v>
      </c>
      <c r="D3" s="313"/>
      <c r="E3" s="313"/>
      <c r="F3" s="313"/>
      <c r="G3" s="313"/>
      <c r="H3" s="313"/>
      <c r="I3" s="313"/>
      <c r="J3" s="313"/>
      <c r="K3" s="313"/>
      <c r="L3" s="313"/>
    </row>
    <row r="4" spans="1:12" s="34" customFormat="1" ht="15.5">
      <c r="A4" s="33"/>
      <c r="C4" s="313" t="str">
        <f>'Identificação do Candidato'!C2</f>
        <v>Área do Concurso:</v>
      </c>
      <c r="D4" s="313"/>
      <c r="E4" s="313"/>
      <c r="F4" s="313"/>
      <c r="G4" s="313"/>
      <c r="H4" s="313"/>
      <c r="I4" s="313"/>
      <c r="J4" s="313"/>
      <c r="K4" s="313"/>
      <c r="L4" s="313"/>
    </row>
    <row r="5" spans="1:12" s="34" customFormat="1" ht="15.5">
      <c r="A5" s="33"/>
      <c r="C5" s="333" t="str">
        <f>'Identificação do Candidato'!C3</f>
        <v>Ciências do Desporto</v>
      </c>
      <c r="D5" s="333"/>
      <c r="E5" s="333"/>
      <c r="F5" s="333"/>
      <c r="G5" s="333"/>
      <c r="H5" s="333"/>
      <c r="I5" s="333"/>
      <c r="J5" s="333"/>
      <c r="K5" s="333"/>
      <c r="L5" s="333"/>
    </row>
    <row r="6" spans="1:12" s="34" customFormat="1" ht="15.5">
      <c r="A6" s="33"/>
      <c r="C6" s="39"/>
      <c r="D6" s="39"/>
      <c r="E6" s="39"/>
      <c r="F6" s="39"/>
      <c r="G6" s="39"/>
      <c r="H6" s="40"/>
      <c r="I6" s="39"/>
      <c r="J6" s="39"/>
      <c r="K6" s="32"/>
      <c r="L6" s="39"/>
    </row>
    <row r="7" spans="1:12" s="34" customFormat="1" ht="16" thickBot="1">
      <c r="A7" s="33"/>
      <c r="C7" s="328" t="s">
        <v>4</v>
      </c>
      <c r="D7" s="471"/>
      <c r="E7" s="327">
        <f>'Identificação do Candidato'!C8</f>
        <v>0</v>
      </c>
      <c r="F7" s="327"/>
      <c r="G7" s="327"/>
      <c r="H7" s="327"/>
      <c r="I7" s="327"/>
      <c r="J7" s="327"/>
      <c r="K7" s="29"/>
    </row>
    <row r="8" spans="1:12" s="38" customFormat="1" ht="15.5">
      <c r="B8" s="41"/>
      <c r="C8" s="42"/>
      <c r="D8" s="37"/>
      <c r="E8" s="43"/>
      <c r="F8" s="37"/>
      <c r="G8" s="37"/>
      <c r="H8" s="37"/>
    </row>
    <row r="9" spans="1:12" s="60" customFormat="1" ht="18.5">
      <c r="C9" s="486" t="s">
        <v>276</v>
      </c>
      <c r="D9" s="486"/>
    </row>
    <row r="10" spans="1:12" s="60" customFormat="1" ht="11.5" customHeight="1">
      <c r="C10" s="106"/>
      <c r="D10" s="106"/>
    </row>
    <row r="11" spans="1:12" s="60" customFormat="1">
      <c r="D11" s="484" t="s">
        <v>277</v>
      </c>
      <c r="E11" s="484"/>
      <c r="F11" s="484"/>
      <c r="G11" s="484"/>
      <c r="H11" s="485" t="s">
        <v>299</v>
      </c>
      <c r="I11" s="485"/>
      <c r="J11" s="485"/>
      <c r="K11" s="485"/>
    </row>
    <row r="12" spans="1:12" ht="31.5" thickBot="1">
      <c r="C12" s="52"/>
      <c r="D12" s="123" t="s">
        <v>15</v>
      </c>
      <c r="E12" s="123" t="s">
        <v>278</v>
      </c>
      <c r="F12" s="123" t="s">
        <v>279</v>
      </c>
      <c r="G12" s="123" t="s">
        <v>280</v>
      </c>
      <c r="H12" s="125" t="s">
        <v>15</v>
      </c>
      <c r="I12" s="125" t="s">
        <v>278</v>
      </c>
      <c r="J12" s="125" t="s">
        <v>279</v>
      </c>
      <c r="K12" s="125" t="s">
        <v>280</v>
      </c>
    </row>
    <row r="13" spans="1:12" ht="16" thickBot="1">
      <c r="C13" s="96" t="s">
        <v>281</v>
      </c>
      <c r="D13" s="53">
        <f>'Componente Formação, Graus e Ti'!J29</f>
        <v>0</v>
      </c>
      <c r="E13" s="54">
        <f>'Componente Formação, Graus e Ti'!K29</f>
        <v>0</v>
      </c>
      <c r="F13" s="55">
        <f>'Componente Formação, Graus e Ti'!F10</f>
        <v>0.2</v>
      </c>
      <c r="G13" s="56">
        <f>E13*F13</f>
        <v>0</v>
      </c>
      <c r="H13" s="178">
        <f>'Componente Formação, Graus e Ti'!N29</f>
        <v>0</v>
      </c>
      <c r="I13" s="179">
        <f>'Componente Formação, Graus e Ti'!O29</f>
        <v>0</v>
      </c>
      <c r="J13" s="180">
        <f>'Componente Formação, Graus e Ti'!F10</f>
        <v>0.2</v>
      </c>
      <c r="K13" s="181">
        <f>I13*J13</f>
        <v>0</v>
      </c>
    </row>
    <row r="14" spans="1:12" ht="16" thickBot="1">
      <c r="C14" s="95" t="s">
        <v>282</v>
      </c>
      <c r="D14" s="53">
        <f>'Componente Técnico-Científica'!J108</f>
        <v>0</v>
      </c>
      <c r="E14" s="54">
        <f>'Componente Técnico-Científica'!K108</f>
        <v>0</v>
      </c>
      <c r="F14" s="55">
        <f>'Componente Técnico-Científica'!F9</f>
        <v>0.5</v>
      </c>
      <c r="G14" s="56">
        <f>E14*F14</f>
        <v>0</v>
      </c>
      <c r="H14" s="178">
        <f>'Componente Técnico-Científica'!N108</f>
        <v>0</v>
      </c>
      <c r="I14" s="179">
        <f>'Componente Técnico-Científica'!O108</f>
        <v>0</v>
      </c>
      <c r="J14" s="180">
        <f>'Componente Técnico-Científica'!F9</f>
        <v>0.5</v>
      </c>
      <c r="K14" s="181">
        <f>I14*J14</f>
        <v>0</v>
      </c>
    </row>
    <row r="15" spans="1:12" ht="16" thickBot="1">
      <c r="C15" s="57" t="s">
        <v>283</v>
      </c>
      <c r="D15" s="53">
        <f>'Componente Pedagógica'!J47</f>
        <v>0</v>
      </c>
      <c r="E15" s="54">
        <f>'Componente Pedagógica'!K47</f>
        <v>0</v>
      </c>
      <c r="F15" s="58">
        <f>'Componente Pedagógica'!F9</f>
        <v>0.15</v>
      </c>
      <c r="G15" s="56">
        <f t="shared" ref="G15:G16" si="0">E15*F15</f>
        <v>0</v>
      </c>
      <c r="H15" s="178">
        <f>'Componente Pedagógica'!N47</f>
        <v>0</v>
      </c>
      <c r="I15" s="179">
        <f>'Componente Pedagógica'!O47</f>
        <v>0</v>
      </c>
      <c r="J15" s="182">
        <f>'Componente Pedagógica'!F9</f>
        <v>0.15</v>
      </c>
      <c r="K15" s="181">
        <f t="shared" ref="K15:K16" si="1">I15*J15</f>
        <v>0</v>
      </c>
    </row>
    <row r="16" spans="1:12" ht="16" thickBot="1">
      <c r="C16" s="59" t="s">
        <v>284</v>
      </c>
      <c r="D16" s="53">
        <f>'Componente Profissional e Organ'!J26</f>
        <v>0</v>
      </c>
      <c r="E16" s="54">
        <f>'Componente Profissional e Organ'!K26</f>
        <v>0</v>
      </c>
      <c r="F16" s="55">
        <f>'Componente Profissional e Organ'!F8</f>
        <v>0.15</v>
      </c>
      <c r="G16" s="56">
        <f t="shared" si="0"/>
        <v>0</v>
      </c>
      <c r="H16" s="178">
        <f>'Componente Profissional e Organ'!N26</f>
        <v>0</v>
      </c>
      <c r="I16" s="179">
        <f>'Componente Profissional e Organ'!O26</f>
        <v>0</v>
      </c>
      <c r="J16" s="180">
        <f>'Componente Profissional e Organ'!F8</f>
        <v>0.15</v>
      </c>
      <c r="K16" s="181">
        <f t="shared" si="1"/>
        <v>0</v>
      </c>
    </row>
    <row r="17" spans="2:11" ht="15" thickBot="1">
      <c r="F17" s="103">
        <f>SUM(F13:F16)</f>
        <v>1</v>
      </c>
      <c r="G17" s="103"/>
    </row>
    <row r="18" spans="2:11" s="60" customFormat="1" ht="14.5" customHeight="1" thickBot="1">
      <c r="C18" s="487" t="s">
        <v>285</v>
      </c>
      <c r="D18" s="488"/>
      <c r="E18" s="488"/>
      <c r="F18" s="489"/>
      <c r="G18" s="104">
        <f>G13+G14+G15+G16</f>
        <v>0</v>
      </c>
      <c r="H18" s="124"/>
      <c r="I18" s="124"/>
      <c r="J18" s="124"/>
      <c r="K18" s="126">
        <f>K13+K14+K15+K16</f>
        <v>0</v>
      </c>
    </row>
    <row r="19" spans="2:11" s="60" customFormat="1"/>
    <row r="20" spans="2:11" s="60" customFormat="1">
      <c r="D20" s="490" t="s">
        <v>286</v>
      </c>
      <c r="E20" s="490"/>
    </row>
    <row r="21" spans="2:11" s="60" customFormat="1" ht="28.5" customHeight="1">
      <c r="D21" s="293" t="s">
        <v>426</v>
      </c>
      <c r="E21" s="293"/>
      <c r="F21" s="293"/>
      <c r="G21" s="293"/>
      <c r="H21" s="293"/>
      <c r="I21" s="293"/>
      <c r="J21" s="293"/>
    </row>
    <row r="22" spans="2:11">
      <c r="C22" s="60"/>
      <c r="D22" s="60"/>
      <c r="E22" s="60"/>
      <c r="F22" s="60"/>
      <c r="G22" s="60"/>
    </row>
    <row r="23" spans="2:11" ht="27" customHeight="1">
      <c r="B23" s="267" t="s">
        <v>287</v>
      </c>
      <c r="C23" s="268" t="s">
        <v>288</v>
      </c>
      <c r="D23" s="482" t="s">
        <v>421</v>
      </c>
      <c r="E23" s="483"/>
      <c r="F23" s="269">
        <f>K13</f>
        <v>0</v>
      </c>
      <c r="G23" s="60"/>
    </row>
    <row r="24" spans="2:11" ht="27" customHeight="1">
      <c r="B24" s="267" t="s">
        <v>289</v>
      </c>
      <c r="C24" s="268" t="s">
        <v>288</v>
      </c>
      <c r="D24" s="482" t="s">
        <v>422</v>
      </c>
      <c r="E24" s="483"/>
      <c r="F24" s="269">
        <f>K13+K14</f>
        <v>0</v>
      </c>
      <c r="G24" s="60"/>
    </row>
    <row r="25" spans="2:11" ht="27" customHeight="1">
      <c r="B25" s="267" t="s">
        <v>290</v>
      </c>
      <c r="C25" s="268" t="s">
        <v>288</v>
      </c>
      <c r="D25" s="482" t="s">
        <v>423</v>
      </c>
      <c r="E25" s="483"/>
      <c r="F25" s="269">
        <f>K13+K14+K15</f>
        <v>0</v>
      </c>
      <c r="G25" s="60"/>
    </row>
    <row r="26" spans="2:11" ht="27" customHeight="1">
      <c r="B26" s="270" t="s">
        <v>291</v>
      </c>
      <c r="C26" s="271" t="s">
        <v>424</v>
      </c>
      <c r="D26" s="482" t="s">
        <v>425</v>
      </c>
      <c r="E26" s="483"/>
      <c r="F26" s="269">
        <f>H13+H14</f>
        <v>0</v>
      </c>
      <c r="G26" s="60"/>
    </row>
    <row r="28" spans="2:11">
      <c r="C28" s="60"/>
      <c r="D28" s="60"/>
      <c r="E28" s="60"/>
      <c r="F28" s="60"/>
      <c r="G28" s="60"/>
    </row>
    <row r="29" spans="2:11">
      <c r="C29" s="60"/>
      <c r="D29" s="60"/>
      <c r="E29" s="60"/>
      <c r="F29" s="60"/>
      <c r="G29" s="60"/>
    </row>
    <row r="30" spans="2:11">
      <c r="C30" s="60"/>
      <c r="D30" s="60"/>
      <c r="E30" s="60"/>
      <c r="F30" s="60"/>
      <c r="G30" s="60"/>
    </row>
    <row r="31" spans="2:11">
      <c r="C31" s="60"/>
      <c r="D31" s="60"/>
      <c r="E31" s="60"/>
      <c r="F31" s="60"/>
      <c r="G31" s="60"/>
    </row>
    <row r="32" spans="2:11">
      <c r="C32" s="60"/>
      <c r="D32" s="60"/>
      <c r="E32" s="60"/>
      <c r="F32" s="60"/>
      <c r="G32" s="60"/>
    </row>
    <row r="33" spans="3:7">
      <c r="C33" s="60"/>
      <c r="D33" s="60"/>
      <c r="E33" s="60"/>
      <c r="F33" s="60"/>
      <c r="G33" s="60"/>
    </row>
    <row r="34" spans="3:7">
      <c r="C34" s="60"/>
      <c r="D34" s="60"/>
      <c r="E34" s="60"/>
      <c r="F34" s="60"/>
      <c r="G34" s="60"/>
    </row>
    <row r="35" spans="3:7">
      <c r="C35" s="60"/>
      <c r="D35" s="60"/>
      <c r="E35" s="60"/>
      <c r="F35" s="60"/>
      <c r="G35" s="60"/>
    </row>
  </sheetData>
  <sheetProtection password="C05E" sheet="1" objects="1" scenarios="1"/>
  <mergeCells count="15">
    <mergeCell ref="C3:L3"/>
    <mergeCell ref="C5:L5"/>
    <mergeCell ref="C7:D7"/>
    <mergeCell ref="E7:J7"/>
    <mergeCell ref="D26:E26"/>
    <mergeCell ref="D23:E23"/>
    <mergeCell ref="D24:E24"/>
    <mergeCell ref="D25:E25"/>
    <mergeCell ref="D11:G11"/>
    <mergeCell ref="H11:K11"/>
    <mergeCell ref="C4:L4"/>
    <mergeCell ref="D21:J21"/>
    <mergeCell ref="C9:D9"/>
    <mergeCell ref="C18:F18"/>
    <mergeCell ref="D20:E20"/>
  </mergeCells>
  <pageMargins left="0.7" right="0.7" top="0.75" bottom="0.75" header="0.3" footer="0.3"/>
  <pageSetup paperSize="8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8</vt:i4>
      </vt:variant>
    </vt:vector>
  </HeadingPairs>
  <TitlesOfParts>
    <vt:vector size="16" baseType="lpstr">
      <vt:lpstr>NOTA para o Júri</vt:lpstr>
      <vt:lpstr>Identificação do Candidato</vt:lpstr>
      <vt:lpstr>Regras de Preenchimento</vt:lpstr>
      <vt:lpstr>Componente Formação, Graus e Ti</vt:lpstr>
      <vt:lpstr>Componente Técnico-Científica</vt:lpstr>
      <vt:lpstr>Componente Pedagógica</vt:lpstr>
      <vt:lpstr>Componente Profissional e Organ</vt:lpstr>
      <vt:lpstr>Pontuação Total</vt:lpstr>
      <vt:lpstr>'Componente Formação, Graus e Ti'!Área_de_Impressão</vt:lpstr>
      <vt:lpstr>'Componente Pedagógica'!Área_de_Impressão</vt:lpstr>
      <vt:lpstr>'Componente Profissional e Organ'!Área_de_Impressão</vt:lpstr>
      <vt:lpstr>'Componente Técnico-Científica'!Área_de_Impressão</vt:lpstr>
      <vt:lpstr>'Identificação do Candidato'!Área_de_Impressão</vt:lpstr>
      <vt:lpstr>'NOTA para o Júri'!Área_de_Impressão</vt:lpstr>
      <vt:lpstr>'Pontuação Total'!Área_de_Impressão</vt:lpstr>
      <vt:lpstr>'Regras de Preenchimento'!Área_de_Impressão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Cardoso</dc:creator>
  <cp:keywords/>
  <dc:description/>
  <cp:lastModifiedBy>Maria Inês de Almeida</cp:lastModifiedBy>
  <cp:revision/>
  <cp:lastPrinted>2025-04-10T11:52:46Z</cp:lastPrinted>
  <dcterms:created xsi:type="dcterms:W3CDTF">2022-01-21T12:45:58Z</dcterms:created>
  <dcterms:modified xsi:type="dcterms:W3CDTF">2025-05-13T10:56:44Z</dcterms:modified>
  <cp:category/>
  <cp:contentStatus/>
</cp:coreProperties>
</file>