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8-2025_Invest Auxiliar_treino desportivo_1p_FCT Tenure\9.Publ obrigatorias\"/>
    </mc:Choice>
  </mc:AlternateContent>
  <bookViews>
    <workbookView xWindow="0" yWindow="0" windowWidth="28800" windowHeight="11870" tabRatio="912" activeTab="1"/>
  </bookViews>
  <sheets>
    <sheet name="Identification" sheetId="1" r:id="rId1"/>
    <sheet name="Quality of scientific work" sheetId="6" r:id="rId2"/>
    <sheet name="Contributions to scientific" sheetId="2" r:id="rId3"/>
    <sheet name="Experience and prof training" sheetId="3" r:id="rId4"/>
    <sheet name="Service comm" sheetId="4" r:id="rId5"/>
    <sheet name="Management" sheetId="7" r:id="rId6"/>
    <sheet name="Score" sheetId="5" r:id="rId7"/>
  </sheets>
  <externalReferences>
    <externalReference r:id="rId8"/>
  </externalReferences>
  <definedNames>
    <definedName name="_xlnm.Print_Area" localSheetId="2">'Contributions to scientific'!$A$1:$L$13</definedName>
    <definedName name="_xlnm.Print_Area" localSheetId="3">'Experience and prof training'!$A$2:$L$13</definedName>
    <definedName name="_xlnm.Print_Area" localSheetId="0">Identification!$A$2:$J$9</definedName>
    <definedName name="_xlnm.Print_Area" localSheetId="6">Score!$A$1:$K$21</definedName>
    <definedName name="_xlnm.Print_Area" localSheetId="4">'Service comm'!$A$2:$L$13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5" l="1"/>
  <c r="H18" i="5"/>
  <c r="J18" i="5" s="1"/>
  <c r="G18" i="5"/>
  <c r="D18" i="5"/>
  <c r="F18" i="5" s="1"/>
  <c r="C18" i="5"/>
  <c r="H17" i="5"/>
  <c r="G17" i="5"/>
  <c r="E17" i="5"/>
  <c r="I17" i="5" s="1"/>
  <c r="J17" i="5" s="1"/>
  <c r="D17" i="5"/>
  <c r="F17" i="5" s="1"/>
  <c r="C17" i="5"/>
  <c r="H16" i="5"/>
  <c r="G16" i="5"/>
  <c r="E16" i="5"/>
  <c r="I16" i="5" s="1"/>
  <c r="J16" i="5" s="1"/>
  <c r="D16" i="5"/>
  <c r="F16" i="5" s="1"/>
  <c r="C16" i="5"/>
  <c r="H15" i="5"/>
  <c r="G15" i="5"/>
  <c r="E15" i="5"/>
  <c r="I15" i="5" s="1"/>
  <c r="J15" i="5" s="1"/>
  <c r="D15" i="5"/>
  <c r="F15" i="5" s="1"/>
  <c r="C15" i="5"/>
  <c r="H14" i="5"/>
  <c r="G14" i="5"/>
  <c r="E14" i="5"/>
  <c r="I14" i="5" s="1"/>
  <c r="J14" i="5" s="1"/>
  <c r="D14" i="5"/>
  <c r="F14" i="5" s="1"/>
  <c r="C14" i="5"/>
  <c r="M15" i="7"/>
  <c r="M16" i="7" s="1"/>
  <c r="N14" i="7" s="1"/>
  <c r="N18" i="7" s="1"/>
  <c r="I15" i="7"/>
  <c r="I16" i="7" s="1"/>
  <c r="J14" i="7" s="1"/>
  <c r="J18" i="7" s="1"/>
  <c r="M14" i="7"/>
  <c r="M18" i="7" s="1"/>
  <c r="I14" i="7"/>
  <c r="I18" i="7" s="1"/>
  <c r="M18" i="4"/>
  <c r="M19" i="4" s="1"/>
  <c r="N17" i="4" s="1"/>
  <c r="I18" i="4"/>
  <c r="I19" i="4" s="1"/>
  <c r="J17" i="4" s="1"/>
  <c r="M17" i="4"/>
  <c r="I17" i="4"/>
  <c r="M15" i="4"/>
  <c r="M16" i="4" s="1"/>
  <c r="I15" i="4"/>
  <c r="I16" i="4" s="1"/>
  <c r="M14" i="4"/>
  <c r="I14" i="4"/>
  <c r="M16" i="3"/>
  <c r="M17" i="3" s="1"/>
  <c r="N14" i="3" s="1"/>
  <c r="N19" i="3" s="1"/>
  <c r="I16" i="3"/>
  <c r="M15" i="3"/>
  <c r="I15" i="3"/>
  <c r="M14" i="3"/>
  <c r="M19" i="3" s="1"/>
  <c r="I14" i="3"/>
  <c r="I19" i="3" s="1"/>
  <c r="I26" i="2"/>
  <c r="J25" i="2" s="1"/>
  <c r="M25" i="2"/>
  <c r="M26" i="2" s="1"/>
  <c r="N25" i="2" s="1"/>
  <c r="I25" i="2"/>
  <c r="M23" i="2"/>
  <c r="I23" i="2"/>
  <c r="M22" i="2"/>
  <c r="M24" i="2" s="1"/>
  <c r="N21" i="2" s="1"/>
  <c r="I22" i="2"/>
  <c r="M21" i="2"/>
  <c r="I21" i="2"/>
  <c r="I24" i="2" s="1"/>
  <c r="J21" i="2" s="1"/>
  <c r="M19" i="2"/>
  <c r="I19" i="2"/>
  <c r="I20" i="2" s="1"/>
  <c r="J18" i="2" s="1"/>
  <c r="M18" i="2"/>
  <c r="I18" i="2"/>
  <c r="M16" i="2"/>
  <c r="M17" i="2" s="1"/>
  <c r="N14" i="2" s="1"/>
  <c r="I16" i="2"/>
  <c r="M15" i="2"/>
  <c r="I15" i="2"/>
  <c r="M14" i="2"/>
  <c r="I14" i="2"/>
  <c r="I17" i="2" s="1"/>
  <c r="I24" i="6"/>
  <c r="J23" i="6" s="1"/>
  <c r="M23" i="6"/>
  <c r="M24" i="6" s="1"/>
  <c r="N23" i="6" s="1"/>
  <c r="I23" i="6"/>
  <c r="M21" i="6"/>
  <c r="M22" i="6" s="1"/>
  <c r="N21" i="6" s="1"/>
  <c r="I21" i="6"/>
  <c r="I22" i="6" s="1"/>
  <c r="J21" i="6" s="1"/>
  <c r="M19" i="6"/>
  <c r="I19" i="6"/>
  <c r="M18" i="6"/>
  <c r="M20" i="6" s="1"/>
  <c r="N18" i="6" s="1"/>
  <c r="I18" i="6"/>
  <c r="I20" i="6" s="1"/>
  <c r="J18" i="6" s="1"/>
  <c r="M16" i="6"/>
  <c r="I16" i="6"/>
  <c r="M15" i="6"/>
  <c r="I15" i="6"/>
  <c r="M14" i="6"/>
  <c r="M17" i="6" s="1"/>
  <c r="I14" i="6"/>
  <c r="I17" i="6" s="1"/>
  <c r="I26" i="6" s="1"/>
  <c r="A18" i="7"/>
  <c r="A21" i="4"/>
  <c r="A19" i="3"/>
  <c r="A28" i="2"/>
  <c r="N14" i="4" l="1"/>
  <c r="N21" i="4" s="1"/>
  <c r="M21" i="4"/>
  <c r="J14" i="4"/>
  <c r="J21" i="4" s="1"/>
  <c r="I21" i="4"/>
  <c r="I17" i="3"/>
  <c r="J14" i="3" s="1"/>
  <c r="J19" i="3" s="1"/>
  <c r="M28" i="2"/>
  <c r="I28" i="2"/>
  <c r="J14" i="2"/>
  <c r="J28" i="2" s="1"/>
  <c r="M20" i="2"/>
  <c r="N18" i="2" s="1"/>
  <c r="N28" i="2" s="1"/>
  <c r="M26" i="6"/>
  <c r="N14" i="6"/>
  <c r="N26" i="6" s="1"/>
  <c r="J26" i="6"/>
  <c r="D7" i="6" l="1"/>
  <c r="D7" i="4" l="1"/>
  <c r="A26" i="6"/>
  <c r="D7" i="7"/>
  <c r="C26" i="5" l="1"/>
  <c r="C29" i="5"/>
  <c r="C25" i="5" l="1"/>
  <c r="C27" i="5" l="1"/>
  <c r="C28" i="5"/>
  <c r="D7" i="2"/>
  <c r="D7" i="3"/>
  <c r="D7" i="5"/>
  <c r="J20" i="5" l="1"/>
  <c r="F20" i="5" l="1"/>
</calcChain>
</file>

<file path=xl/sharedStrings.xml><?xml version="1.0" encoding="utf-8"?>
<sst xmlns="http://schemas.openxmlformats.org/spreadsheetml/2006/main" count="293" uniqueCount="128">
  <si>
    <t>Name of the candidate:</t>
  </si>
  <si>
    <t>Item</t>
  </si>
  <si>
    <t>Points</t>
  </si>
  <si>
    <t>III</t>
  </si>
  <si>
    <t>IV</t>
  </si>
  <si>
    <t>V</t>
  </si>
  <si>
    <t>VI</t>
  </si>
  <si>
    <t>VIII</t>
  </si>
  <si>
    <t>IX</t>
  </si>
  <si>
    <t>X</t>
  </si>
  <si>
    <t xml:space="preserve">          IDENTIFICATION</t>
  </si>
  <si>
    <t>Full name of the candidate/s:</t>
  </si>
  <si>
    <t xml:space="preserve">Assessment and Scoring of the Candidate’s Curriculum </t>
  </si>
  <si>
    <t>Elements to value</t>
  </si>
  <si>
    <t>Unity</t>
    <phoneticPr fontId="0" type="noConversion"/>
  </si>
  <si>
    <t>Auto-Scoring of the candidate</t>
    <phoneticPr fontId="0" type="noConversion"/>
  </si>
  <si>
    <t>Identification of the Annex(s) supporting document(s)</t>
    <phoneticPr fontId="0" type="noConversion"/>
  </si>
  <si>
    <t xml:space="preserve">No (or fraction) of elements to be punctuated </t>
  </si>
  <si>
    <t>Total Score</t>
    <phoneticPr fontId="0" type="noConversion"/>
  </si>
  <si>
    <t>Score to consider</t>
    <phoneticPr fontId="0" type="noConversion"/>
  </si>
  <si>
    <t>VII</t>
  </si>
  <si>
    <t xml:space="preserve">Score to Consider </t>
    <phoneticPr fontId="0" type="noConversion"/>
  </si>
  <si>
    <t>Weighting factor</t>
    <phoneticPr fontId="0" type="noConversion"/>
  </si>
  <si>
    <t>Weighted Score</t>
    <phoneticPr fontId="0" type="noConversion"/>
  </si>
  <si>
    <t>CURRICULUM SCORE</t>
  </si>
  <si>
    <t>TIE BREAK CRITERIA</t>
  </si>
  <si>
    <t>1.º</t>
  </si>
  <si>
    <t>2.º</t>
  </si>
  <si>
    <t>3.º</t>
  </si>
  <si>
    <t>4.º</t>
  </si>
  <si>
    <t>5.º</t>
  </si>
  <si>
    <t>Notes</t>
  </si>
  <si>
    <t>Component of the Curricular Evaluation</t>
  </si>
  <si>
    <t>Parameters within each Component</t>
  </si>
  <si>
    <t>Quality of scientific work</t>
  </si>
  <si>
    <t>Contributions to scientific orientation activities</t>
  </si>
  <si>
    <t xml:space="preserve">Experience and professional training </t>
  </si>
  <si>
    <t>Provision of service</t>
  </si>
  <si>
    <t>Participation in management bodies</t>
  </si>
  <si>
    <t>I</t>
  </si>
  <si>
    <t>II</t>
  </si>
  <si>
    <t>Q2 articles indexed in Journal Citation Reports (JCR) - Clarivate (exclusively in the Science Citation Index Expanded or Social Sciences Citation Index editions)</t>
  </si>
  <si>
    <t>Articles Q3 and Q4 indexed in the Journal Citation Reports (JCR) - Clarivate (exclusively in the Science Citation Index Expanded or Social Sciences Citation Index editions)</t>
  </si>
  <si>
    <t>Coordination and participation in projects</t>
  </si>
  <si>
    <t xml:space="preserve">Project Coordinator (10 points for each unit of 10000 euros funded) </t>
  </si>
  <si>
    <t xml:space="preserve">Project Participant (2 points for each unit of 10000 euros funded) </t>
  </si>
  <si>
    <t>Intervention in the scientific community</t>
  </si>
  <si>
    <t xml:space="preserve">Scholarships and Awards </t>
  </si>
  <si>
    <t xml:space="preserve">Project </t>
  </si>
  <si>
    <t xml:space="preserve">TOTAL OF COMPONENT </t>
  </si>
  <si>
    <t>QTC1</t>
  </si>
  <si>
    <t>QTC2</t>
  </si>
  <si>
    <t>QTC3</t>
  </si>
  <si>
    <t>QTC4</t>
  </si>
  <si>
    <t>QTC5</t>
  </si>
  <si>
    <t>QTC6</t>
  </si>
  <si>
    <t>QTC7</t>
  </si>
  <si>
    <t>scientific orientation</t>
  </si>
  <si>
    <t>OC1</t>
  </si>
  <si>
    <t>OC2</t>
  </si>
  <si>
    <t>OC3</t>
  </si>
  <si>
    <t>OC4</t>
  </si>
  <si>
    <t>OC5</t>
  </si>
  <si>
    <t>OC6</t>
  </si>
  <si>
    <t>OC7</t>
  </si>
  <si>
    <t xml:space="preserve"> Patents/registrations</t>
  </si>
  <si>
    <t>Patents marketed</t>
  </si>
  <si>
    <t xml:space="preserve">Coordination </t>
  </si>
  <si>
    <t>Participation</t>
  </si>
  <si>
    <t>Activities of cooperation and connection to the productive/ business fabric</t>
  </si>
  <si>
    <t xml:space="preserve">Orientation students/ scholarship holders </t>
  </si>
  <si>
    <t>Master</t>
  </si>
  <si>
    <t>OC8</t>
  </si>
  <si>
    <t xml:space="preserve">Doctorate </t>
  </si>
  <si>
    <t>Baggins</t>
  </si>
  <si>
    <t>Disclosure</t>
  </si>
  <si>
    <t>OC9</t>
  </si>
  <si>
    <t xml:space="preserve">dissemination/ dissemination event  </t>
  </si>
  <si>
    <t>EFP1</t>
  </si>
  <si>
    <t>EFP2</t>
  </si>
  <si>
    <t>EFP3</t>
  </si>
  <si>
    <t>Doctorate  (up to 10 points)</t>
  </si>
  <si>
    <t>Aggregation  (up to 10 points)</t>
  </si>
  <si>
    <t>Assistant researcher functions (up to 10 points)</t>
  </si>
  <si>
    <t xml:space="preserve">Arguente </t>
  </si>
  <si>
    <t>PS1</t>
  </si>
  <si>
    <t>PS2</t>
  </si>
  <si>
    <t>Providing services to the community</t>
  </si>
  <si>
    <t>Service to the community</t>
  </si>
  <si>
    <t>Teaching</t>
  </si>
  <si>
    <t>PS3</t>
  </si>
  <si>
    <t>PS4</t>
  </si>
  <si>
    <t>POG1</t>
  </si>
  <si>
    <t>POG2</t>
  </si>
  <si>
    <t>direction</t>
  </si>
  <si>
    <t xml:space="preserve">coordination </t>
  </si>
  <si>
    <t xml:space="preserve">Total score in Project Coordinator (10 points for each unit of 10000 euros funded) </t>
  </si>
  <si>
    <t>Total score in Project (up to 15 points)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</si>
  <si>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Scientific production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</si>
  <si>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This grid with evaluation criteria and curricular score is applied to external competitions for the category of Assistant Researcher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</si>
  <si>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The Grid defines a profile from your organization in 2levels, with
</t>
    </r>
    <r>
      <rPr>
        <b/>
        <sz val="12"/>
        <color theme="1"/>
        <rFont val="Cambria"/>
        <family val="1"/>
      </rPr>
      <t xml:space="preserve"> the following</t>
    </r>
    <r>
      <rPr>
        <sz val="12"/>
        <color theme="1"/>
        <rFont val="Cambria"/>
        <family val="1"/>
      </rPr>
      <t xml:space="preserve"> structure:A-   "
</t>
    </r>
    <r>
      <rPr>
        <b/>
        <sz val="12"/>
        <color theme="1"/>
        <rFont val="Cambria"/>
        <family val="1"/>
      </rPr>
      <t>Components"</t>
    </r>
    <r>
      <rPr>
        <sz val="12"/>
        <color theme="1"/>
        <rFont val="Cambria"/>
        <family val="1"/>
      </rPr>
      <t xml:space="preserve">, subdivided into severalA.1-   "
</t>
    </r>
    <r>
      <rPr>
        <b/>
        <sz val="12"/>
        <color theme="1"/>
        <rFont val="Cambria"/>
        <family val="1"/>
      </rPr>
      <t>Parameters", which</t>
    </r>
    <r>
      <rPr>
        <sz val="12"/>
        <color theme="1"/>
        <rFont val="Cambria"/>
        <family val="1"/>
      </rPr>
      <t xml:space="preserve"> in turn integrate severalA.1.1-  "</t>
    </r>
    <r>
      <rPr>
        <b/>
        <sz val="12"/>
        <color theme="1"/>
        <rFont val="Cambria"/>
        <family val="1"/>
      </rPr>
      <t>Items/elements to be valued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</si>
  <si>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The first two levels of this organization - Componentese Parameters-  The sum of the scores of the components and, within these, of the parameters must always be equal to 100 points.</t>
    </r>
  </si>
  <si>
    <t xml:space="preserve">Fill only the cells with green background </t>
  </si>
  <si>
    <t>i</t>
  </si>
  <si>
    <t>ii</t>
  </si>
  <si>
    <t>iii</t>
  </si>
  <si>
    <t>iv</t>
  </si>
  <si>
    <r>
      <t xml:space="preserve">Final Score _ sum of column iv (value of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</si>
  <si>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Project (up to 15 points, to be rated only by the Jury)</t>
  </si>
  <si>
    <t>Total score in Patents/Registrations</t>
  </si>
  <si>
    <t>Total score on Quality of scientific work</t>
  </si>
  <si>
    <t>Weighted score in Quality of scientific work</t>
  </si>
  <si>
    <t>Validation of the jury</t>
  </si>
  <si>
    <t>Justification for cases where the jury does not validate the information provided by the candidate</t>
  </si>
  <si>
    <t>XI</t>
  </si>
  <si>
    <t>XII</t>
  </si>
  <si>
    <t>XIII</t>
  </si>
  <si>
    <t>XIV</t>
  </si>
  <si>
    <t>In the event of a tie between candidates, a tie-break will be made by taking as criterion the best score in the following situations (use successively until the tie-break is obtained):</t>
  </si>
  <si>
    <t>Articles Q1 indexed in the Journal Citation Reports (JCR) - Clarivate (exclusively in the Science Citation Index Expanded or Social Sciences Citation Index editions)</t>
  </si>
  <si>
    <t>Registration of industrial/ intellectual property</t>
  </si>
  <si>
    <t>Start-Up / Spin Offs</t>
  </si>
  <si>
    <t>Doctorate (unit with 8 or more teaching hours)</t>
  </si>
  <si>
    <t>Master’s degree (unit with 8 or more teaching hours)</t>
  </si>
  <si>
    <t>SCORE AFTER JURY VALIDATION</t>
  </si>
  <si>
    <t>CANDIDATE’S SELF-ASSESSMENT</t>
  </si>
  <si>
    <t xml:space="preserve">APPLICATION FORM FOR THE RECRUITMENT OF AN ASSISTANT RESEARCHER _ 2023.12612.TENURE.037 _ PRND/8/2025 _ Sport Sciences - Sports Training </t>
  </si>
  <si>
    <t>APPLICATION FORM FOR THE RECRUITMENT OF AN ASSISTANT RESEARCHER _ 2023.12612.TENURE.037 _ PRND/8/2025 _ Sport Sciences - Sports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</si>
</sst>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sz val="9"/>
      <color theme="1"/>
      <name val="Cambria"/>
      <family val="1"/>
    </font>
    <font>
      <b/>
      <sz val="9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9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2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3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6" fillId="2" borderId="0" xfId="0" applyFont="1" applyFill="1" applyAlignment="1">
      <alignment horizontal="left" vertical="top" wrapText="1"/>
    </xf>
    <xf numFmtId="0" fontId="57" fillId="2" borderId="0" xfId="0" applyFont="1" applyFill="1" applyAlignment="1">
      <alignment horizontal="left" vertical="top" wrapText="1"/>
    </xf>
    <xf numFmtId="9" fontId="58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51" fillId="3" borderId="2" xfId="0" applyFont="1" applyFill="1" applyBorder="1" applyAlignment="1">
      <alignment horizontal="left" vertical="top" wrapText="1"/>
    </xf>
    <xf numFmtId="0" fontId="50" fillId="0" borderId="0" xfId="0" applyFont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61" fillId="2" borderId="0" xfId="0" applyFont="1" applyFill="1"/>
    <xf numFmtId="0" fontId="60" fillId="10" borderId="0" xfId="0" applyFont="1" applyFill="1"/>
    <xf numFmtId="0" fontId="61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3" fillId="2" borderId="2" xfId="0" applyNumberFormat="1" applyFont="1" applyFill="1" applyBorder="1" applyAlignment="1">
      <alignment horizontal="center"/>
    </xf>
    <xf numFmtId="2" fontId="63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4" fillId="0" borderId="14" xfId="0" applyNumberFormat="1" applyFont="1" applyBorder="1" applyAlignment="1">
      <alignment horizontal="center" vertical="center"/>
    </xf>
    <xf numFmtId="2" fontId="64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51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2" fillId="9" borderId="7" xfId="0" applyFont="1" applyFill="1" applyBorder="1" applyAlignment="1" applyProtection="1">
      <alignment horizontal="left" vertical="center"/>
      <protection locked="0"/>
    </xf>
    <xf numFmtId="0" fontId="52" fillId="9" borderId="8" xfId="0" applyFont="1" applyFill="1" applyBorder="1" applyAlignment="1" applyProtection="1">
      <alignment horizontal="left" vertical="center"/>
      <protection locked="0"/>
    </xf>
    <xf numFmtId="0" fontId="52" fillId="9" borderId="4" xfId="0" applyFont="1" applyFill="1" applyBorder="1" applyAlignment="1" applyProtection="1">
      <alignment horizontal="left" vertical="center"/>
      <protection locked="0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66" fillId="0" borderId="0" xfId="0" applyFont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center" vertical="top" wrapText="1"/>
    </xf>
    <xf numFmtId="0" fontId="41" fillId="3" borderId="5" xfId="0" applyFont="1" applyFill="1" applyBorder="1" applyAlignment="1">
      <alignment horizontal="center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51" fillId="3" borderId="16" xfId="0" applyFont="1" applyFill="1" applyBorder="1" applyAlignment="1">
      <alignment horizontal="left" vertical="top" wrapText="1"/>
    </xf>
    <xf numFmtId="0" fontId="51" fillId="3" borderId="9" xfId="0" applyFont="1" applyFill="1" applyBorder="1" applyAlignment="1">
      <alignment horizontal="left" vertical="top" wrapText="1"/>
    </xf>
    <xf numFmtId="0" fontId="51" fillId="3" borderId="17" xfId="0" applyFont="1" applyFill="1" applyBorder="1" applyAlignment="1">
      <alignment horizontal="left" vertical="top" wrapText="1"/>
    </xf>
    <xf numFmtId="0" fontId="51" fillId="3" borderId="15" xfId="0" applyFont="1" applyFill="1" applyBorder="1" applyAlignment="1">
      <alignment horizontal="left" vertical="top" wrapText="1"/>
    </xf>
    <xf numFmtId="0" fontId="51" fillId="3" borderId="2" xfId="0" applyFont="1" applyFill="1" applyBorder="1" applyAlignment="1">
      <alignment horizontal="left" vertical="top" wrapText="1"/>
    </xf>
    <xf numFmtId="0" fontId="62" fillId="3" borderId="2" xfId="0" applyFont="1" applyFill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65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67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5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41" fillId="3" borderId="16" xfId="0" applyFont="1" applyFill="1" applyBorder="1" applyAlignment="1">
      <alignment horizontal="left" vertical="top" wrapText="1"/>
    </xf>
    <xf numFmtId="0" fontId="41" fillId="3" borderId="9" xfId="0" applyFont="1" applyFill="1" applyBorder="1" applyAlignment="1">
      <alignment horizontal="left" vertical="top" wrapText="1"/>
    </xf>
    <xf numFmtId="0" fontId="41" fillId="3" borderId="17" xfId="0" applyFont="1" applyFill="1" applyBorder="1" applyAlignment="1">
      <alignment horizontal="left" vertical="top" wrapText="1"/>
    </xf>
    <xf numFmtId="0" fontId="41" fillId="3" borderId="15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24" fillId="3" borderId="2" xfId="0" applyFont="1" applyFill="1" applyBorder="1" applyAlignment="1">
      <alignment horizontal="left"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26" fillId="3" borderId="3" xfId="0" applyFont="1" applyFill="1" applyBorder="1" applyAlignment="1">
      <alignment horizontal="left" vertical="top" wrapText="1"/>
    </xf>
    <xf numFmtId="0" fontId="26" fillId="3" borderId="5" xfId="0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68" fillId="0" borderId="0" xfId="0" applyFont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182563</xdr:colOff>
      <xdr:row>1</xdr:row>
      <xdr:rowOff>39687</xdr:rowOff>
    </xdr:from>
    <xdr:to>
      <xdr:col>0</xdr:col>
      <xdr:colOff>952254</xdr:colOff>
      <xdr:row>1</xdr:row>
      <xdr:rowOff>781084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82563" y="214312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27022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nuno\OneDrive%20-%20ESEC\Ambiente%20de%20Trabalho\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ntificação"/>
      <sheetName val="Qualidade trabalho científico"/>
      <sheetName val="Orientação científica"/>
      <sheetName val="Experiência profissional"/>
      <sheetName val="Prestação serviço"/>
      <sheetName val="Órgãos gestão"/>
      <sheetName val="Pontuação Total"/>
    </sheetNames>
    <sheetDataSet>
      <sheetData sheetId="0"/>
      <sheetData sheetId="1">
        <row r="9">
          <cell r="E9">
            <v>0.65</v>
          </cell>
        </row>
        <row r="26">
          <cell r="I26">
            <v>0</v>
          </cell>
          <cell r="J26">
            <v>0</v>
          </cell>
          <cell r="M26">
            <v>0</v>
          </cell>
          <cell r="N26">
            <v>0</v>
          </cell>
        </row>
      </sheetData>
      <sheetData sheetId="2">
        <row r="9">
          <cell r="E9">
            <v>0.15</v>
          </cell>
        </row>
        <row r="28">
          <cell r="I28">
            <v>0</v>
          </cell>
          <cell r="J28">
            <v>0</v>
          </cell>
          <cell r="M28">
            <v>0</v>
          </cell>
          <cell r="N28">
            <v>0</v>
          </cell>
        </row>
      </sheetData>
      <sheetData sheetId="3">
        <row r="9">
          <cell r="E9">
            <v>0.1</v>
          </cell>
        </row>
        <row r="19">
          <cell r="I19">
            <v>0</v>
          </cell>
          <cell r="J19">
            <v>0</v>
          </cell>
          <cell r="M19">
            <v>0</v>
          </cell>
          <cell r="N19">
            <v>0</v>
          </cell>
        </row>
      </sheetData>
      <sheetData sheetId="4">
        <row r="9">
          <cell r="E9">
            <v>0.05</v>
          </cell>
        </row>
        <row r="21">
          <cell r="I21">
            <v>0</v>
          </cell>
          <cell r="J21">
            <v>0</v>
          </cell>
          <cell r="M21">
            <v>0</v>
          </cell>
          <cell r="N21">
            <v>0</v>
          </cell>
        </row>
      </sheetData>
      <sheetData sheetId="5">
        <row r="18">
          <cell r="I18">
            <v>0</v>
          </cell>
          <cell r="J18">
            <v>0</v>
          </cell>
          <cell r="M18">
            <v>0</v>
          </cell>
          <cell r="N18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zoomScale="80" zoomScaleNormal="80" workbookViewId="0">
      <selection activeCell="B29" sqref="B29"/>
    </sheetView>
  </sheetViews>
  <sheetFormatPr defaultColWidth="8.81640625" defaultRowHeight="14" x14ac:dyDescent="0.3"/>
  <cols>
    <col min="1" max="1" width="33.9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54296875" style="51"/>
    <col min="10" max="256" width="8.81640625" style="52"/>
    <col min="257" max="257" width="29.5429687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5429687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5429687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5429687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5429687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5429687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5429687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5429687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5429687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5429687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5429687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5429687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5429687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5429687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5429687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5429687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5429687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5429687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5429687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5429687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5429687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5429687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5429687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5429687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5429687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5429687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5429687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5429687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5429687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5429687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5429687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5429687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5429687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5429687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5429687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5429687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5429687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5429687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5429687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5429687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5429687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5429687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5429687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5429687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5429687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5429687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5429687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5429687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5429687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5429687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5429687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5429687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5429687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5429687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5429687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5429687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5429687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5429687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5429687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5429687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5429687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5429687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5429687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69" customHeight="1" x14ac:dyDescent="0.3"/>
    <row r="3" spans="1:10" ht="20.5" customHeight="1" x14ac:dyDescent="0.3">
      <c r="A3" s="121" t="s">
        <v>126</v>
      </c>
      <c r="B3" s="121"/>
      <c r="C3" s="121"/>
      <c r="D3" s="121"/>
      <c r="E3" s="121"/>
      <c r="F3" s="121"/>
      <c r="G3" s="121"/>
      <c r="H3" s="121"/>
      <c r="I3" s="121"/>
      <c r="J3" s="121"/>
    </row>
    <row r="4" spans="1:10" ht="15" x14ac:dyDescent="0.3">
      <c r="A4" s="122"/>
      <c r="B4" s="122"/>
      <c r="C4" s="122"/>
      <c r="D4" s="122"/>
      <c r="E4" s="122"/>
      <c r="F4" s="122"/>
      <c r="G4" s="122"/>
      <c r="H4" s="12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23" t="s">
        <v>10</v>
      </c>
      <c r="B6" s="124"/>
      <c r="C6" s="124"/>
    </row>
    <row r="7" spans="1:10" ht="15" x14ac:dyDescent="0.3">
      <c r="A7" s="54"/>
      <c r="B7" s="55"/>
      <c r="C7" s="55"/>
    </row>
    <row r="8" spans="1:10" ht="20.149999999999999" customHeight="1" x14ac:dyDescent="0.3">
      <c r="A8" s="56" t="s">
        <v>11</v>
      </c>
      <c r="B8" s="125"/>
      <c r="C8" s="126"/>
      <c r="D8" s="126"/>
      <c r="E8" s="126"/>
      <c r="F8" s="126"/>
      <c r="G8" s="126"/>
      <c r="H8" s="127"/>
    </row>
    <row r="9" spans="1:10" ht="20.149999999999999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8" t="s">
        <v>102</v>
      </c>
      <c r="C10" s="89"/>
      <c r="D10" s="89"/>
      <c r="E10" s="89"/>
      <c r="F10" s="87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18" t="s">
        <v>99</v>
      </c>
      <c r="C14" s="119"/>
      <c r="D14" s="119"/>
      <c r="E14" s="119"/>
      <c r="F14" s="119"/>
      <c r="G14" s="119"/>
      <c r="H14" s="120"/>
    </row>
    <row r="15" spans="1:10" ht="60.5" customHeight="1" x14ac:dyDescent="0.3">
      <c r="B15" s="118" t="s">
        <v>100</v>
      </c>
      <c r="C15" s="119"/>
      <c r="D15" s="119"/>
      <c r="E15" s="119"/>
      <c r="F15" s="119"/>
      <c r="G15" s="119"/>
      <c r="H15" s="120"/>
    </row>
    <row r="16" spans="1:10" ht="32.5" customHeight="1" x14ac:dyDescent="0.3">
      <c r="B16" s="118" t="s">
        <v>101</v>
      </c>
      <c r="C16" s="119"/>
      <c r="D16" s="119"/>
      <c r="E16" s="119"/>
      <c r="F16" s="119"/>
      <c r="G16" s="119"/>
      <c r="H16" s="120"/>
    </row>
    <row r="17" spans="2:8" ht="35.15" customHeight="1" x14ac:dyDescent="0.3">
      <c r="B17" s="117"/>
      <c r="C17" s="117"/>
      <c r="D17" s="117"/>
      <c r="E17" s="117"/>
      <c r="F17" s="117"/>
      <c r="G17" s="117"/>
      <c r="H17" s="117"/>
    </row>
  </sheetData>
  <sheetProtection password="E655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tabSelected="1" zoomScale="80" zoomScaleNormal="80" workbookViewId="0">
      <selection activeCell="B4" sqref="B4:K4"/>
    </sheetView>
  </sheetViews>
  <sheetFormatPr defaultColWidth="8.81640625" defaultRowHeight="14.5" x14ac:dyDescent="0.35"/>
  <cols>
    <col min="1" max="1" width="27.453125" style="49" customWidth="1"/>
    <col min="2" max="2" width="30.54296875" style="49" customWidth="1"/>
    <col min="3" max="3" width="6.08984375" style="49" customWidth="1"/>
    <col min="4" max="4" width="17.54296875" style="49" customWidth="1"/>
    <col min="5" max="5" width="23.08984375" style="49" customWidth="1"/>
    <col min="6" max="6" width="10.36328125" style="49" customWidth="1"/>
    <col min="7" max="7" width="8.90625" style="49" bestFit="1" customWidth="1"/>
    <col min="8" max="8" width="12.1796875" style="49" customWidth="1"/>
    <col min="9" max="9" width="12.26953125" style="49" customWidth="1"/>
    <col min="10" max="10" width="12.7265625" style="49" customWidth="1"/>
    <col min="11" max="11" width="24.36328125" style="49" customWidth="1"/>
    <col min="15" max="15" width="25.4531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28"/>
      <c r="C3" s="128"/>
      <c r="D3" s="128"/>
      <c r="E3" s="128"/>
      <c r="F3" s="128"/>
      <c r="G3" s="128"/>
      <c r="H3" s="128"/>
      <c r="I3" s="128"/>
      <c r="J3" s="128"/>
      <c r="K3" s="128"/>
    </row>
    <row r="4" spans="1:15" s="29" customFormat="1" ht="26" customHeight="1" x14ac:dyDescent="0.35">
      <c r="B4" s="133" t="s">
        <v>127</v>
      </c>
      <c r="C4" s="133"/>
      <c r="D4" s="133"/>
      <c r="E4" s="133"/>
      <c r="F4" s="133"/>
      <c r="G4" s="133"/>
      <c r="H4" s="133"/>
      <c r="I4" s="133"/>
      <c r="J4" s="133"/>
      <c r="K4" s="133"/>
    </row>
    <row r="5" spans="1:15" s="29" customFormat="1" ht="15" x14ac:dyDescent="0.35">
      <c r="B5" s="128" t="s">
        <v>12</v>
      </c>
      <c r="C5" s="128"/>
      <c r="D5" s="128"/>
      <c r="E5" s="128"/>
      <c r="F5" s="128"/>
      <c r="G5" s="128"/>
      <c r="H5" s="128"/>
      <c r="I5" s="128"/>
      <c r="J5" s="128"/>
      <c r="K5" s="128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29">
        <f>Identification!B8</f>
        <v>0</v>
      </c>
      <c r="E7" s="129"/>
      <c r="F7" s="129"/>
      <c r="G7" s="129"/>
      <c r="H7" s="129"/>
      <c r="I7" s="129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30" t="s">
        <v>34</v>
      </c>
      <c r="C9" s="130"/>
      <c r="D9" s="131"/>
      <c r="E9" s="33">
        <v>0.65</v>
      </c>
      <c r="F9" s="132"/>
      <c r="G9" s="132"/>
      <c r="H9" s="132"/>
      <c r="I9" s="132"/>
      <c r="J9" s="28"/>
    </row>
    <row r="10" spans="1:15" s="26" customFormat="1" ht="15" x14ac:dyDescent="0.35">
      <c r="B10" s="27"/>
      <c r="C10" s="27"/>
      <c r="D10" s="27"/>
      <c r="E10" s="27"/>
      <c r="F10" s="132"/>
      <c r="G10" s="132"/>
      <c r="H10" s="132"/>
      <c r="I10" s="132"/>
      <c r="J10" s="28"/>
    </row>
    <row r="11" spans="1:15" s="36" customFormat="1" ht="13" customHeight="1" x14ac:dyDescent="0.35">
      <c r="A11" s="139" t="s">
        <v>32</v>
      </c>
      <c r="B11" s="139" t="s">
        <v>33</v>
      </c>
      <c r="C11" s="141" t="s">
        <v>1</v>
      </c>
      <c r="D11" s="139" t="s">
        <v>13</v>
      </c>
      <c r="E11" s="140"/>
      <c r="F11" s="139" t="s">
        <v>14</v>
      </c>
      <c r="G11" s="139" t="s">
        <v>2</v>
      </c>
      <c r="H11" s="139" t="s">
        <v>15</v>
      </c>
      <c r="I11" s="140"/>
      <c r="J11" s="140"/>
      <c r="K11" s="139" t="s">
        <v>16</v>
      </c>
      <c r="L11" s="147" t="s">
        <v>112</v>
      </c>
      <c r="M11" s="148"/>
      <c r="N11" s="148"/>
      <c r="O11" s="149"/>
    </row>
    <row r="12" spans="1:15" s="36" customFormat="1" ht="62" customHeight="1" x14ac:dyDescent="0.35">
      <c r="A12" s="139"/>
      <c r="B12" s="139"/>
      <c r="C12" s="142"/>
      <c r="D12" s="140"/>
      <c r="E12" s="140"/>
      <c r="F12" s="139"/>
      <c r="G12" s="139"/>
      <c r="H12" s="68" t="s">
        <v>17</v>
      </c>
      <c r="I12" s="68" t="s">
        <v>18</v>
      </c>
      <c r="J12" s="81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36" customFormat="1" ht="15.5" x14ac:dyDescent="0.35">
      <c r="A13" s="34" t="s">
        <v>39</v>
      </c>
      <c r="B13" s="34" t="s">
        <v>40</v>
      </c>
      <c r="C13" s="34" t="s">
        <v>3</v>
      </c>
      <c r="D13" s="145" t="s">
        <v>4</v>
      </c>
      <c r="E13" s="146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57.5" customHeight="1" x14ac:dyDescent="0.35">
      <c r="A14" s="134" t="s">
        <v>34</v>
      </c>
      <c r="B14" s="134" t="s">
        <v>98</v>
      </c>
      <c r="C14" s="25" t="s">
        <v>50</v>
      </c>
      <c r="D14" s="135" t="s">
        <v>119</v>
      </c>
      <c r="E14" s="136"/>
      <c r="F14" s="25">
        <v>1</v>
      </c>
      <c r="G14" s="37">
        <v>25</v>
      </c>
      <c r="H14" s="38"/>
      <c r="I14" s="39">
        <f>G14*H14</f>
        <v>0</v>
      </c>
      <c r="J14" s="150"/>
      <c r="K14" s="38"/>
      <c r="L14" s="112"/>
      <c r="M14" s="39">
        <f>G14*L14</f>
        <v>0</v>
      </c>
      <c r="N14" s="150">
        <f>IF((M17)&gt;A17,A17,M17)</f>
        <v>0</v>
      </c>
      <c r="O14" s="112"/>
    </row>
    <row r="15" spans="1:15" s="36" customFormat="1" ht="57.5" customHeight="1" x14ac:dyDescent="0.35">
      <c r="A15" s="134"/>
      <c r="B15" s="134"/>
      <c r="C15" s="25" t="s">
        <v>51</v>
      </c>
      <c r="D15" s="135" t="s">
        <v>41</v>
      </c>
      <c r="E15" s="136"/>
      <c r="F15" s="25">
        <v>1</v>
      </c>
      <c r="G15" s="37">
        <v>15</v>
      </c>
      <c r="H15" s="38"/>
      <c r="I15" s="39">
        <f t="shared" ref="I15:I16" si="0">G15*H15</f>
        <v>0</v>
      </c>
      <c r="J15" s="151"/>
      <c r="K15" s="38"/>
      <c r="L15" s="112"/>
      <c r="M15" s="39">
        <f>G15*L15</f>
        <v>0</v>
      </c>
      <c r="N15" s="151"/>
      <c r="O15" s="112"/>
    </row>
    <row r="16" spans="1:15" s="36" customFormat="1" ht="57.5" customHeight="1" x14ac:dyDescent="0.35">
      <c r="A16" s="134"/>
      <c r="B16" s="134"/>
      <c r="C16" s="25" t="s">
        <v>52</v>
      </c>
      <c r="D16" s="135" t="s">
        <v>42</v>
      </c>
      <c r="E16" s="136"/>
      <c r="F16" s="25">
        <v>1</v>
      </c>
      <c r="G16" s="37">
        <v>3</v>
      </c>
      <c r="H16" s="38"/>
      <c r="I16" s="39">
        <f t="shared" si="0"/>
        <v>0</v>
      </c>
      <c r="J16" s="152"/>
      <c r="K16" s="38"/>
      <c r="L16" s="112"/>
      <c r="M16" s="39">
        <f>G16*L16</f>
        <v>0</v>
      </c>
      <c r="N16" s="152"/>
      <c r="O16" s="112"/>
    </row>
    <row r="17" spans="1:15" s="36" customFormat="1" ht="17.149999999999999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34" t="s">
        <v>34</v>
      </c>
      <c r="B18" s="154" t="s">
        <v>43</v>
      </c>
      <c r="C18" s="25" t="s">
        <v>53</v>
      </c>
      <c r="D18" s="137" t="s">
        <v>44</v>
      </c>
      <c r="E18" s="138"/>
      <c r="F18" s="25">
        <v>1</v>
      </c>
      <c r="G18" s="46">
        <v>10</v>
      </c>
      <c r="H18" s="38"/>
      <c r="I18" s="39">
        <f>G18*H18</f>
        <v>0</v>
      </c>
      <c r="J18" s="153">
        <f>IF((I20)&gt;A20,A20,I20)</f>
        <v>0</v>
      </c>
      <c r="K18" s="38"/>
      <c r="L18" s="112"/>
      <c r="M18" s="39">
        <f>G18*L18</f>
        <v>0</v>
      </c>
      <c r="N18" s="153">
        <f>IF((M20)&gt;A20,A20,M20)</f>
        <v>0</v>
      </c>
      <c r="O18" s="112"/>
    </row>
    <row r="19" spans="1:15" s="36" customFormat="1" ht="30" customHeight="1" x14ac:dyDescent="0.35">
      <c r="A19" s="134"/>
      <c r="B19" s="155"/>
      <c r="C19" s="25" t="s">
        <v>54</v>
      </c>
      <c r="D19" s="143" t="s">
        <v>45</v>
      </c>
      <c r="E19" s="144"/>
      <c r="F19" s="25">
        <v>1</v>
      </c>
      <c r="G19" s="46">
        <v>2</v>
      </c>
      <c r="H19" s="38"/>
      <c r="I19" s="39">
        <f>G19*H19</f>
        <v>0</v>
      </c>
      <c r="J19" s="153"/>
      <c r="K19" s="38"/>
      <c r="L19" s="112"/>
      <c r="M19" s="39">
        <f>G19*L19</f>
        <v>0</v>
      </c>
      <c r="N19" s="153"/>
      <c r="O19" s="112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4"/>
      <c r="K20" s="43"/>
      <c r="L20" s="45"/>
      <c r="M20" s="43">
        <f>M18+M19</f>
        <v>0</v>
      </c>
      <c r="N20" s="84"/>
      <c r="O20" s="43"/>
    </row>
    <row r="21" spans="1:15" s="36" customFormat="1" ht="14.5" customHeight="1" x14ac:dyDescent="0.35">
      <c r="A21" s="25" t="s">
        <v>34</v>
      </c>
      <c r="B21" s="48" t="s">
        <v>46</v>
      </c>
      <c r="C21" s="48" t="s">
        <v>55</v>
      </c>
      <c r="D21" s="135" t="s">
        <v>47</v>
      </c>
      <c r="E21" s="136"/>
      <c r="F21" s="25">
        <v>1</v>
      </c>
      <c r="G21" s="37">
        <v>1</v>
      </c>
      <c r="H21" s="38"/>
      <c r="I21" s="39">
        <f>G21*H21</f>
        <v>0</v>
      </c>
      <c r="J21" s="85">
        <f>IF((I22)&gt;A22,A22,I22)</f>
        <v>0</v>
      </c>
      <c r="K21" s="38"/>
      <c r="L21" s="112"/>
      <c r="M21" s="39">
        <f>G21*L21</f>
        <v>0</v>
      </c>
      <c r="N21" s="85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35" t="s">
        <v>108</v>
      </c>
      <c r="E23" s="136"/>
      <c r="F23" s="25">
        <v>1</v>
      </c>
      <c r="G23" s="37">
        <v>15</v>
      </c>
      <c r="H23" s="38"/>
      <c r="I23" s="39">
        <f>G23*H23</f>
        <v>0</v>
      </c>
      <c r="J23" s="86">
        <f>IF((I24)&gt;A24,A24,I24)</f>
        <v>0</v>
      </c>
      <c r="K23" s="38"/>
      <c r="L23" s="112"/>
      <c r="M23" s="39">
        <f>G23*L23</f>
        <v>0</v>
      </c>
      <c r="N23" s="86">
        <f>IF((M24)&gt;A24,A24,M24)</f>
        <v>0</v>
      </c>
      <c r="O23" s="112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8">
        <f>SUM(A22+A20+A17+A24)</f>
        <v>100</v>
      </c>
      <c r="B26" s="156" t="s">
        <v>49</v>
      </c>
      <c r="C26" s="156"/>
      <c r="D26" s="156"/>
      <c r="E26" s="156"/>
      <c r="F26" s="109"/>
      <c r="G26" s="109"/>
      <c r="H26" s="109"/>
      <c r="I26" s="110">
        <f>I17+I20+I22+I24</f>
        <v>0</v>
      </c>
      <c r="J26" s="111">
        <f>J14+J18+J21+J23</f>
        <v>0</v>
      </c>
      <c r="K26" s="109"/>
      <c r="L26" s="109"/>
      <c r="M26" s="110">
        <f>M17+M20+M22+M24</f>
        <v>0</v>
      </c>
      <c r="N26" s="111">
        <f>N14+N18+N21+N23</f>
        <v>0</v>
      </c>
      <c r="O26" s="26"/>
    </row>
    <row r="27" spans="1:15" ht="15" thickTop="1" x14ac:dyDescent="0.35"/>
  </sheetData>
  <sheetProtection password="E655" sheet="1" objects="1" scenarios="1"/>
  <mergeCells count="35">
    <mergeCell ref="B18:B19"/>
    <mergeCell ref="J14:J16"/>
    <mergeCell ref="J18:J19"/>
    <mergeCell ref="B26:E26"/>
    <mergeCell ref="D23:E23"/>
    <mergeCell ref="D13:E13"/>
    <mergeCell ref="K11:K12"/>
    <mergeCell ref="L11:O11"/>
    <mergeCell ref="N14:N16"/>
    <mergeCell ref="N18:N19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B3:K3"/>
    <mergeCell ref="B5:K5"/>
    <mergeCell ref="D7:I7"/>
    <mergeCell ref="B9:D9"/>
    <mergeCell ref="F9:F10"/>
    <mergeCell ref="G9:G10"/>
    <mergeCell ref="H9:H10"/>
    <mergeCell ref="I9:I10"/>
    <mergeCell ref="B4:K4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F14" sqref="F14:N28"/>
    </sheetView>
  </sheetViews>
  <sheetFormatPr defaultColWidth="8.81640625" defaultRowHeight="15" x14ac:dyDescent="0.35"/>
  <cols>
    <col min="1" max="1" width="20.453125" style="36" customWidth="1"/>
    <col min="2" max="2" width="29.453125" style="82" customWidth="1"/>
    <col min="3" max="3" width="6.453125" style="63" customWidth="1"/>
    <col min="4" max="4" width="23.453125" style="82" customWidth="1"/>
    <col min="5" max="5" width="8.90625" style="82" customWidth="1"/>
    <col min="6" max="6" width="10.1796875" style="82" customWidth="1"/>
    <col min="7" max="7" width="7.90625" style="82" customWidth="1"/>
    <col min="8" max="8" width="17" style="36" customWidth="1"/>
    <col min="9" max="9" width="13.36328125" style="36" customWidth="1"/>
    <col min="10" max="10" width="13.453125" style="83" customWidth="1"/>
    <col min="11" max="11" width="20.36328125" style="36" customWidth="1"/>
    <col min="12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72" t="s">
        <v>126</v>
      </c>
      <c r="C3" s="172"/>
      <c r="D3" s="172"/>
      <c r="E3" s="172"/>
      <c r="F3" s="172"/>
      <c r="G3" s="172"/>
      <c r="H3" s="172"/>
      <c r="I3" s="172"/>
      <c r="J3" s="172"/>
      <c r="K3" s="172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73" t="s">
        <v>12</v>
      </c>
      <c r="C5" s="173"/>
      <c r="D5" s="173"/>
      <c r="E5" s="173"/>
      <c r="F5" s="173"/>
      <c r="G5" s="173"/>
      <c r="H5" s="173"/>
      <c r="I5" s="173"/>
      <c r="J5" s="173"/>
      <c r="K5" s="173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73" t="s">
        <v>0</v>
      </c>
      <c r="C7" s="174"/>
      <c r="D7" s="175">
        <f>Identification!B8</f>
        <v>0</v>
      </c>
      <c r="E7" s="175"/>
      <c r="F7" s="175"/>
      <c r="G7" s="175"/>
      <c r="H7" s="175"/>
      <c r="I7" s="175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76" t="s">
        <v>35</v>
      </c>
      <c r="C9" s="131"/>
      <c r="D9" s="131"/>
      <c r="E9" s="78">
        <v>0.15</v>
      </c>
      <c r="F9" s="177"/>
      <c r="G9" s="132"/>
      <c r="H9" s="177"/>
      <c r="I9" s="177"/>
      <c r="J9" s="28"/>
    </row>
    <row r="10" spans="1:15" s="26" customFormat="1" x14ac:dyDescent="0.35">
      <c r="B10" s="27"/>
      <c r="C10" s="60"/>
      <c r="D10" s="27"/>
      <c r="E10" s="27"/>
      <c r="F10" s="177"/>
      <c r="G10" s="132"/>
      <c r="H10" s="177"/>
      <c r="I10" s="177"/>
      <c r="J10" s="28"/>
    </row>
    <row r="11" spans="1:15" s="80" customFormat="1" ht="12" customHeight="1" x14ac:dyDescent="0.35">
      <c r="A11" s="139" t="s">
        <v>32</v>
      </c>
      <c r="B11" s="139" t="s">
        <v>33</v>
      </c>
      <c r="C11" s="163" t="s">
        <v>1</v>
      </c>
      <c r="D11" s="165" t="s">
        <v>13</v>
      </c>
      <c r="E11" s="166"/>
      <c r="F11" s="169" t="s">
        <v>14</v>
      </c>
      <c r="G11" s="169" t="s">
        <v>2</v>
      </c>
      <c r="H11" s="169" t="s">
        <v>15</v>
      </c>
      <c r="I11" s="170"/>
      <c r="J11" s="170"/>
      <c r="K11" s="169" t="s">
        <v>16</v>
      </c>
      <c r="L11" s="147" t="s">
        <v>112</v>
      </c>
      <c r="M11" s="148"/>
      <c r="N11" s="148"/>
      <c r="O11" s="149"/>
    </row>
    <row r="12" spans="1:15" s="80" customFormat="1" ht="42" customHeight="1" x14ac:dyDescent="0.35">
      <c r="A12" s="139"/>
      <c r="B12" s="139"/>
      <c r="C12" s="164"/>
      <c r="D12" s="167"/>
      <c r="E12" s="168"/>
      <c r="F12" s="169"/>
      <c r="G12" s="169"/>
      <c r="H12" s="79" t="s">
        <v>17</v>
      </c>
      <c r="I12" s="79" t="s">
        <v>18</v>
      </c>
      <c r="J12" s="79" t="s">
        <v>19</v>
      </c>
      <c r="K12" s="16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80" t="s">
        <v>4</v>
      </c>
      <c r="E13" s="181"/>
      <c r="F13" s="68" t="s">
        <v>5</v>
      </c>
      <c r="G13" s="68" t="s">
        <v>6</v>
      </c>
      <c r="H13" s="68" t="s">
        <v>20</v>
      </c>
      <c r="I13" s="68" t="s">
        <v>7</v>
      </c>
      <c r="J13" s="81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ht="14.5" customHeight="1" x14ac:dyDescent="0.35">
      <c r="A14" s="134" t="s">
        <v>57</v>
      </c>
      <c r="B14" s="134" t="s">
        <v>65</v>
      </c>
      <c r="C14" s="25" t="s">
        <v>58</v>
      </c>
      <c r="D14" s="135" t="s">
        <v>66</v>
      </c>
      <c r="E14" s="136"/>
      <c r="F14" s="25">
        <v>1</v>
      </c>
      <c r="G14" s="37">
        <v>25</v>
      </c>
      <c r="H14" s="38"/>
      <c r="I14" s="39">
        <f>G14*H14</f>
        <v>0</v>
      </c>
      <c r="J14" s="171">
        <f>IF((I17)&gt;A17,A17,I17)</f>
        <v>0</v>
      </c>
      <c r="K14" s="38"/>
      <c r="L14" s="112"/>
      <c r="M14" s="39">
        <f>G14*L14</f>
        <v>0</v>
      </c>
      <c r="N14" s="171">
        <f>IF((M17)&gt;A17,A17,M17)</f>
        <v>0</v>
      </c>
      <c r="O14" s="112"/>
    </row>
    <row r="15" spans="1:15" ht="14.5" customHeight="1" x14ac:dyDescent="0.35">
      <c r="A15" s="134"/>
      <c r="B15" s="134"/>
      <c r="C15" s="25" t="s">
        <v>59</v>
      </c>
      <c r="D15" s="135" t="s">
        <v>120</v>
      </c>
      <c r="E15" s="182"/>
      <c r="F15" s="25">
        <v>1</v>
      </c>
      <c r="G15" s="37">
        <v>10</v>
      </c>
      <c r="H15" s="38"/>
      <c r="I15" s="39">
        <f t="shared" ref="I15:I16" si="0">G15*H15</f>
        <v>0</v>
      </c>
      <c r="J15" s="171"/>
      <c r="K15" s="38"/>
      <c r="L15" s="112"/>
      <c r="M15" s="39">
        <f>L15*G15</f>
        <v>0</v>
      </c>
      <c r="N15" s="171"/>
      <c r="O15" s="112"/>
    </row>
    <row r="16" spans="1:15" ht="14.5" customHeight="1" x14ac:dyDescent="0.35">
      <c r="A16" s="134"/>
      <c r="B16" s="134"/>
      <c r="C16" s="25" t="s">
        <v>60</v>
      </c>
      <c r="D16" s="36" t="s">
        <v>121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71"/>
      <c r="K16" s="38"/>
      <c r="L16" s="112"/>
      <c r="M16" s="39">
        <f>G16*L16</f>
        <v>0</v>
      </c>
      <c r="N16" s="171"/>
      <c r="O16" s="112"/>
    </row>
    <row r="17" spans="1:15" ht="17.149999999999999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34" t="s">
        <v>57</v>
      </c>
      <c r="B18" s="154" t="s">
        <v>69</v>
      </c>
      <c r="C18" s="25" t="s">
        <v>61</v>
      </c>
      <c r="D18" s="137" t="s">
        <v>67</v>
      </c>
      <c r="E18" s="138"/>
      <c r="F18" s="25">
        <v>1</v>
      </c>
      <c r="G18" s="46">
        <v>4</v>
      </c>
      <c r="H18" s="38"/>
      <c r="I18" s="39">
        <f>G18*H18</f>
        <v>0</v>
      </c>
      <c r="J18" s="178">
        <f>IF((I20)&gt;A20,A20,I20)</f>
        <v>0</v>
      </c>
      <c r="K18" s="38"/>
      <c r="L18" s="112"/>
      <c r="M18" s="39">
        <f>G18*L18</f>
        <v>0</v>
      </c>
      <c r="N18" s="178">
        <f>IF((M20)&gt;A20,A20,M20)</f>
        <v>0</v>
      </c>
      <c r="O18" s="112"/>
    </row>
    <row r="19" spans="1:15" ht="26.5" customHeight="1" x14ac:dyDescent="0.35">
      <c r="A19" s="134"/>
      <c r="B19" s="155"/>
      <c r="C19" s="25" t="s">
        <v>62</v>
      </c>
      <c r="D19" s="143" t="s">
        <v>68</v>
      </c>
      <c r="E19" s="144"/>
      <c r="F19" s="25">
        <v>1</v>
      </c>
      <c r="G19" s="46">
        <v>1</v>
      </c>
      <c r="H19" s="38"/>
      <c r="I19" s="39">
        <f>G19*H19</f>
        <v>0</v>
      </c>
      <c r="J19" s="179"/>
      <c r="K19" s="38"/>
      <c r="L19" s="112"/>
      <c r="M19" s="39">
        <f>L19*G19</f>
        <v>0</v>
      </c>
      <c r="N19" s="179"/>
      <c r="O19" s="112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34" t="s">
        <v>57</v>
      </c>
      <c r="B21" s="157" t="s">
        <v>70</v>
      </c>
      <c r="C21" s="48" t="s">
        <v>63</v>
      </c>
      <c r="D21" s="135" t="s">
        <v>71</v>
      </c>
      <c r="E21" s="136"/>
      <c r="F21" s="25">
        <v>1</v>
      </c>
      <c r="G21" s="37">
        <v>2</v>
      </c>
      <c r="H21" s="38"/>
      <c r="I21" s="39">
        <f>G21*H21</f>
        <v>0</v>
      </c>
      <c r="J21" s="160">
        <f>IF((I24)&gt;A24,A24,I24)</f>
        <v>0</v>
      </c>
      <c r="K21" s="38"/>
      <c r="L21" s="112"/>
      <c r="M21" s="39">
        <f>L21*G21</f>
        <v>0</v>
      </c>
      <c r="N21" s="160">
        <f>IF((M24)&gt;A24,A24,M24)</f>
        <v>0</v>
      </c>
      <c r="O21" s="112"/>
    </row>
    <row r="22" spans="1:15" ht="16.5" customHeight="1" x14ac:dyDescent="0.35">
      <c r="A22" s="134"/>
      <c r="B22" s="158"/>
      <c r="C22" s="48" t="s">
        <v>64</v>
      </c>
      <c r="D22" s="135" t="s">
        <v>73</v>
      </c>
      <c r="E22" s="136"/>
      <c r="F22" s="25">
        <v>1</v>
      </c>
      <c r="G22" s="37">
        <v>5</v>
      </c>
      <c r="H22" s="38"/>
      <c r="I22" s="39">
        <f t="shared" ref="I22:I23" si="1">G22*H22</f>
        <v>0</v>
      </c>
      <c r="J22" s="161"/>
      <c r="K22" s="38"/>
      <c r="L22" s="112"/>
      <c r="M22" s="39">
        <f t="shared" ref="M22:M23" si="2">L22*G22</f>
        <v>0</v>
      </c>
      <c r="N22" s="161"/>
      <c r="O22" s="112"/>
    </row>
    <row r="23" spans="1:15" ht="15.5" customHeight="1" x14ac:dyDescent="0.35">
      <c r="A23" s="134"/>
      <c r="B23" s="159"/>
      <c r="C23" s="48" t="s">
        <v>72</v>
      </c>
      <c r="D23" s="135" t="s">
        <v>74</v>
      </c>
      <c r="E23" s="136"/>
      <c r="F23" s="25">
        <v>1</v>
      </c>
      <c r="G23" s="37">
        <v>3</v>
      </c>
      <c r="H23" s="38"/>
      <c r="I23" s="39">
        <f t="shared" si="1"/>
        <v>0</v>
      </c>
      <c r="J23" s="162"/>
      <c r="K23" s="38"/>
      <c r="L23" s="112"/>
      <c r="M23" s="39">
        <f t="shared" si="2"/>
        <v>0</v>
      </c>
      <c r="N23" s="162"/>
      <c r="O23" s="112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35" t="s">
        <v>77</v>
      </c>
      <c r="E25" s="13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12"/>
      <c r="M25" s="39">
        <f>G25*L25</f>
        <v>0</v>
      </c>
      <c r="N25" s="40">
        <f>IF((M26)&gt;A26,A26,M26)</f>
        <v>0</v>
      </c>
      <c r="O25" s="112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8">
        <f>SUM(A26+A24+A20+A17)</f>
        <v>100</v>
      </c>
      <c r="B28" s="156" t="s">
        <v>49</v>
      </c>
      <c r="C28" s="156"/>
      <c r="D28" s="156"/>
      <c r="E28" s="156"/>
      <c r="F28" s="109"/>
      <c r="G28" s="109"/>
      <c r="H28" s="109"/>
      <c r="I28" s="110">
        <f>I17+I20+I24+I26</f>
        <v>0</v>
      </c>
      <c r="J28" s="111">
        <f>J14+J18+J21+J25</f>
        <v>0</v>
      </c>
      <c r="K28" s="109"/>
      <c r="L28" s="109"/>
      <c r="M28" s="110">
        <f>M19+M22+M24+M26</f>
        <v>0</v>
      </c>
      <c r="N28" s="111">
        <f>N14+N18+N21+N25</f>
        <v>0</v>
      </c>
      <c r="O28" s="26"/>
    </row>
    <row r="29" spans="1:15" ht="15.5" thickTop="1" x14ac:dyDescent="0.35"/>
  </sheetData>
  <sheetProtection password="E655" sheet="1" objects="1" scenarios="1"/>
  <mergeCells count="40"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I21" sqref="I21"/>
    </sheetView>
  </sheetViews>
  <sheetFormatPr defaultColWidth="26.453125" defaultRowHeight="12.5" x14ac:dyDescent="0.35"/>
  <cols>
    <col min="1" max="1" width="13.453125" style="36" customWidth="1"/>
    <col min="2" max="2" width="17.26953125" style="36" customWidth="1"/>
    <col min="3" max="3" width="6.08984375" style="36" customWidth="1"/>
    <col min="4" max="4" width="12.26953125" style="36" customWidth="1"/>
    <col min="5" max="5" width="26.90625" style="36" customWidth="1"/>
    <col min="6" max="6" width="8.1796875" style="36" customWidth="1"/>
    <col min="7" max="7" width="6.81640625" style="36" customWidth="1"/>
    <col min="8" max="8" width="15.453125" style="36" customWidth="1"/>
    <col min="9" max="9" width="11" style="36" customWidth="1"/>
    <col min="10" max="10" width="10.54296875" style="36" customWidth="1"/>
    <col min="11" max="11" width="20.453125" style="36" customWidth="1"/>
    <col min="12" max="12" width="13.6328125" style="26" customWidth="1"/>
    <col min="13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183" t="s">
        <v>127</v>
      </c>
      <c r="C3" s="184"/>
      <c r="D3" s="184"/>
      <c r="E3" s="184"/>
      <c r="F3" s="184"/>
      <c r="G3" s="184"/>
      <c r="H3" s="184"/>
      <c r="I3" s="184"/>
      <c r="J3" s="184"/>
      <c r="K3" s="184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5" t="s">
        <v>12</v>
      </c>
      <c r="C5" s="185"/>
      <c r="D5" s="185"/>
      <c r="E5" s="185"/>
      <c r="F5" s="185"/>
      <c r="G5" s="185"/>
      <c r="H5" s="185"/>
      <c r="I5" s="185"/>
      <c r="J5" s="185"/>
      <c r="K5" s="185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5" t="s">
        <v>0</v>
      </c>
      <c r="C7" s="185"/>
      <c r="D7" s="186">
        <f>Identification!B8</f>
        <v>0</v>
      </c>
      <c r="E7" s="186"/>
      <c r="F7" s="186"/>
      <c r="G7" s="186"/>
      <c r="H7" s="186"/>
      <c r="I7" s="186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187" t="s">
        <v>36</v>
      </c>
      <c r="C9" s="187"/>
      <c r="D9" s="187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ht="13" customHeight="1" x14ac:dyDescent="0.35">
      <c r="A11" s="139" t="s">
        <v>32</v>
      </c>
      <c r="B11" s="139" t="s">
        <v>33</v>
      </c>
      <c r="C11" s="163" t="s">
        <v>1</v>
      </c>
      <c r="D11" s="188" t="s">
        <v>13</v>
      </c>
      <c r="E11" s="189"/>
      <c r="F11" s="139" t="s">
        <v>14</v>
      </c>
      <c r="G11" s="139" t="s">
        <v>2</v>
      </c>
      <c r="H11" s="139" t="s">
        <v>15</v>
      </c>
      <c r="I11" s="140"/>
      <c r="J11" s="140"/>
      <c r="K11" s="139" t="s">
        <v>16</v>
      </c>
      <c r="L11" s="147" t="s">
        <v>112</v>
      </c>
      <c r="M11" s="148"/>
      <c r="N11" s="148"/>
      <c r="O11" s="149"/>
    </row>
    <row r="12" spans="1:15" ht="42" customHeight="1" x14ac:dyDescent="0.35">
      <c r="A12" s="139"/>
      <c r="B12" s="139"/>
      <c r="C12" s="164"/>
      <c r="D12" s="190"/>
      <c r="E12" s="191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80" t="s">
        <v>4</v>
      </c>
      <c r="E13" s="181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ht="14.5" customHeight="1" x14ac:dyDescent="0.35">
      <c r="A14" s="134" t="s">
        <v>36</v>
      </c>
      <c r="B14" s="134" t="s">
        <v>36</v>
      </c>
      <c r="C14" s="25" t="s">
        <v>78</v>
      </c>
      <c r="D14" s="192" t="s">
        <v>81</v>
      </c>
      <c r="E14" s="192"/>
      <c r="F14" s="25">
        <v>1</v>
      </c>
      <c r="G14" s="37">
        <v>10</v>
      </c>
      <c r="H14" s="38"/>
      <c r="I14" s="39">
        <f>G14*H14</f>
        <v>0</v>
      </c>
      <c r="J14" s="193">
        <f>IF((I17)&gt;A17,A17,I17)</f>
        <v>0</v>
      </c>
      <c r="K14" s="38"/>
      <c r="L14" s="112"/>
      <c r="M14" s="39">
        <f>G14*L14</f>
        <v>0</v>
      </c>
      <c r="N14" s="171">
        <f>IF((M17)&gt;A17,A17,M17)</f>
        <v>0</v>
      </c>
      <c r="O14" s="112"/>
    </row>
    <row r="15" spans="1:15" ht="15.5" customHeight="1" x14ac:dyDescent="0.35">
      <c r="A15" s="134"/>
      <c r="B15" s="134"/>
      <c r="C15" s="25" t="s">
        <v>79</v>
      </c>
      <c r="D15" s="192" t="s">
        <v>82</v>
      </c>
      <c r="E15" s="192"/>
      <c r="F15" s="25">
        <v>1</v>
      </c>
      <c r="G15" s="37">
        <v>10</v>
      </c>
      <c r="H15" s="38"/>
      <c r="I15" s="39">
        <f t="shared" ref="I15:I16" si="0">G15*H15</f>
        <v>0</v>
      </c>
      <c r="J15" s="193"/>
      <c r="K15" s="38"/>
      <c r="L15" s="112"/>
      <c r="M15" s="39">
        <f>G15*L15</f>
        <v>0</v>
      </c>
      <c r="N15" s="171"/>
      <c r="O15" s="112"/>
    </row>
    <row r="16" spans="1:15" ht="13.5" customHeight="1" x14ac:dyDescent="0.35">
      <c r="A16" s="134"/>
      <c r="B16" s="134"/>
      <c r="C16" s="25" t="s">
        <v>80</v>
      </c>
      <c r="D16" s="192" t="s">
        <v>83</v>
      </c>
      <c r="E16" s="192"/>
      <c r="F16" s="25">
        <v>1</v>
      </c>
      <c r="G16" s="37">
        <v>10</v>
      </c>
      <c r="H16" s="38"/>
      <c r="I16" s="39">
        <f t="shared" si="0"/>
        <v>0</v>
      </c>
      <c r="J16" s="193"/>
      <c r="K16" s="38"/>
      <c r="L16" s="112"/>
      <c r="M16" s="39">
        <f>G16*L16</f>
        <v>0</v>
      </c>
      <c r="N16" s="171"/>
      <c r="O16" s="112"/>
    </row>
    <row r="17" spans="1:15" ht="17.149999999999999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8">
        <f>A17</f>
        <v>100</v>
      </c>
      <c r="B19" s="156" t="s">
        <v>49</v>
      </c>
      <c r="C19" s="156"/>
      <c r="D19" s="156"/>
      <c r="E19" s="156"/>
      <c r="F19" s="109"/>
      <c r="G19" s="109"/>
      <c r="H19" s="109"/>
      <c r="I19" s="110">
        <f>SUM(I14:I16)</f>
        <v>0</v>
      </c>
      <c r="J19" s="110">
        <f>SUM(J14:J16)</f>
        <v>0</v>
      </c>
      <c r="K19" s="109"/>
      <c r="L19" s="109"/>
      <c r="M19" s="110">
        <f>SUM(M14:M16)</f>
        <v>0</v>
      </c>
      <c r="N19" s="111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E655" sheet="1" objects="1" scenarios="1"/>
  <mergeCells count="23">
    <mergeCell ref="B19:E19"/>
    <mergeCell ref="A14:A16"/>
    <mergeCell ref="B14:B16"/>
    <mergeCell ref="D14:E14"/>
    <mergeCell ref="J14:J16"/>
    <mergeCell ref="D15:E15"/>
    <mergeCell ref="D16:E16"/>
    <mergeCell ref="A11:A12"/>
    <mergeCell ref="B11:B12"/>
    <mergeCell ref="C11:C12"/>
    <mergeCell ref="D11:E12"/>
    <mergeCell ref="F11:F12"/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</mergeCells>
  <phoneticPr fontId="13" type="noConversion"/>
  <pageMargins left="0.7" right="0.7" top="0.75" bottom="0.75" header="0.3" footer="0.3"/>
  <pageSetup paperSize="9" scale="8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zoomScale="80" zoomScaleNormal="80" workbookViewId="0">
      <selection activeCell="I37" sqref="I37"/>
    </sheetView>
  </sheetViews>
  <sheetFormatPr defaultColWidth="8.81640625" defaultRowHeight="12.5" x14ac:dyDescent="0.35"/>
  <cols>
    <col min="1" max="1" width="21.453125" style="62" customWidth="1"/>
    <col min="2" max="2" width="9.1796875" style="62" customWidth="1"/>
    <col min="3" max="3" width="5.08984375" style="73" customWidth="1"/>
    <col min="4" max="4" width="31.36328125" style="73" customWidth="1"/>
    <col min="5" max="5" width="14.453125" style="73" customWidth="1"/>
    <col min="6" max="6" width="11" style="73" customWidth="1"/>
    <col min="7" max="8" width="9.54296875" style="62" customWidth="1"/>
    <col min="9" max="9" width="13.6328125" style="36" customWidth="1"/>
    <col min="10" max="10" width="11.7265625" style="36" customWidth="1"/>
    <col min="11" max="11" width="29.453125" style="62" customWidth="1"/>
    <col min="12" max="12" width="8.81640625" style="72"/>
    <col min="13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133" t="s">
        <v>126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5" t="s">
        <v>12</v>
      </c>
      <c r="C5" s="185"/>
      <c r="D5" s="185"/>
      <c r="E5" s="185"/>
      <c r="F5" s="185"/>
      <c r="G5" s="185"/>
      <c r="H5" s="185"/>
      <c r="I5" s="185"/>
      <c r="J5" s="185"/>
      <c r="K5" s="185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5" t="s">
        <v>0</v>
      </c>
      <c r="C7" s="177"/>
      <c r="D7" s="186">
        <f>Identification!B8</f>
        <v>0</v>
      </c>
      <c r="E7" s="186"/>
      <c r="F7" s="186"/>
      <c r="G7" s="186"/>
      <c r="H7" s="186"/>
      <c r="I7" s="186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195" t="s">
        <v>88</v>
      </c>
      <c r="C9" s="196"/>
      <c r="D9" s="197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x14ac:dyDescent="0.35">
      <c r="A11" s="200" t="s">
        <v>32</v>
      </c>
      <c r="B11" s="200" t="s">
        <v>33</v>
      </c>
      <c r="C11" s="198" t="s">
        <v>1</v>
      </c>
      <c r="D11" s="139" t="s">
        <v>13</v>
      </c>
      <c r="E11" s="194"/>
      <c r="F11" s="139" t="s">
        <v>14</v>
      </c>
      <c r="G11" s="139" t="s">
        <v>2</v>
      </c>
      <c r="H11" s="139" t="s">
        <v>15</v>
      </c>
      <c r="I11" s="194"/>
      <c r="J11" s="194"/>
      <c r="K11" s="139" t="s">
        <v>16</v>
      </c>
      <c r="L11" s="147" t="s">
        <v>112</v>
      </c>
      <c r="M11" s="148"/>
      <c r="N11" s="148"/>
      <c r="O11" s="149"/>
    </row>
    <row r="12" spans="1:15" s="36" customFormat="1" ht="169" x14ac:dyDescent="0.35">
      <c r="A12" s="200"/>
      <c r="B12" s="200"/>
      <c r="C12" s="199"/>
      <c r="D12" s="194"/>
      <c r="E12" s="194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14.5" customHeight="1" x14ac:dyDescent="0.35">
      <c r="A14" s="134" t="s">
        <v>87</v>
      </c>
      <c r="B14" s="157" t="s">
        <v>84</v>
      </c>
      <c r="C14" s="48" t="s">
        <v>85</v>
      </c>
      <c r="D14" s="192" t="s">
        <v>71</v>
      </c>
      <c r="E14" s="192"/>
      <c r="F14" s="25">
        <v>1</v>
      </c>
      <c r="G14" s="37">
        <v>1</v>
      </c>
      <c r="H14" s="38"/>
      <c r="I14" s="39">
        <f>G14*H14</f>
        <v>0</v>
      </c>
      <c r="J14" s="201">
        <f>IF((I16)&gt;A16,A16,I16)</f>
        <v>0</v>
      </c>
      <c r="K14" s="38"/>
      <c r="L14" s="112"/>
      <c r="M14" s="39">
        <f>L14*G14</f>
        <v>0</v>
      </c>
      <c r="N14" s="178">
        <f>IF((M16)&gt;A16,A16,M16)</f>
        <v>0</v>
      </c>
      <c r="O14" s="112"/>
    </row>
    <row r="15" spans="1:15" s="36" customFormat="1" ht="16.5" customHeight="1" x14ac:dyDescent="0.35">
      <c r="A15" s="134"/>
      <c r="B15" s="158"/>
      <c r="C15" s="48" t="s">
        <v>86</v>
      </c>
      <c r="D15" s="192" t="s">
        <v>73</v>
      </c>
      <c r="E15" s="192"/>
      <c r="F15" s="25">
        <v>1</v>
      </c>
      <c r="G15" s="37">
        <v>5</v>
      </c>
      <c r="H15" s="38"/>
      <c r="I15" s="39">
        <f t="shared" ref="I15" si="0">G15*H15</f>
        <v>0</v>
      </c>
      <c r="J15" s="202"/>
      <c r="K15" s="38"/>
      <c r="L15" s="112"/>
      <c r="M15" s="39">
        <f>G15*L15</f>
        <v>0</v>
      </c>
      <c r="N15" s="179"/>
      <c r="O15" s="112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x14ac:dyDescent="0.35">
      <c r="A17" s="134" t="s">
        <v>87</v>
      </c>
      <c r="B17" s="203" t="s">
        <v>89</v>
      </c>
      <c r="C17" s="48" t="s">
        <v>90</v>
      </c>
      <c r="D17" s="192" t="s">
        <v>122</v>
      </c>
      <c r="E17" s="192"/>
      <c r="F17" s="25">
        <v>1</v>
      </c>
      <c r="G17" s="37">
        <v>4</v>
      </c>
      <c r="H17" s="38"/>
      <c r="I17" s="39">
        <f>G17*H17</f>
        <v>0</v>
      </c>
      <c r="J17" s="201">
        <f>IF((I19)&gt;A19,A19,I19)</f>
        <v>0</v>
      </c>
      <c r="K17" s="38"/>
      <c r="L17" s="112"/>
      <c r="M17" s="39">
        <f>L17*G17</f>
        <v>0</v>
      </c>
      <c r="N17" s="178">
        <f>IF((M19)&gt;A19,A19,M19)</f>
        <v>0</v>
      </c>
      <c r="O17" s="112"/>
    </row>
    <row r="18" spans="1:15" s="36" customFormat="1" ht="14.5" customHeight="1" x14ac:dyDescent="0.35">
      <c r="A18" s="134"/>
      <c r="B18" s="204"/>
      <c r="C18" s="48" t="s">
        <v>91</v>
      </c>
      <c r="D18" s="192" t="s">
        <v>123</v>
      </c>
      <c r="E18" s="192"/>
      <c r="F18" s="25">
        <v>1</v>
      </c>
      <c r="G18" s="85">
        <v>1</v>
      </c>
      <c r="H18" s="38"/>
      <c r="I18" s="39">
        <f>G18*H18</f>
        <v>0</v>
      </c>
      <c r="J18" s="202"/>
      <c r="K18" s="38"/>
      <c r="L18" s="112"/>
      <c r="M18" s="39">
        <f>G18*L18</f>
        <v>0</v>
      </c>
      <c r="N18" s="179"/>
      <c r="O18" s="112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8">
        <f>A16+A19</f>
        <v>100</v>
      </c>
      <c r="B21" s="156" t="s">
        <v>49</v>
      </c>
      <c r="C21" s="156"/>
      <c r="D21" s="156"/>
      <c r="E21" s="156"/>
      <c r="F21" s="109"/>
      <c r="G21" s="109"/>
      <c r="H21" s="109"/>
      <c r="I21" s="110">
        <f>I16+I19</f>
        <v>0</v>
      </c>
      <c r="J21" s="111">
        <f>J14+J17</f>
        <v>0</v>
      </c>
      <c r="K21" s="109"/>
      <c r="L21" s="109"/>
      <c r="M21" s="110">
        <f>M16+M19</f>
        <v>0</v>
      </c>
      <c r="N21" s="111">
        <f>N14+N17</f>
        <v>0</v>
      </c>
      <c r="O21" s="26"/>
    </row>
    <row r="22" spans="1:15" ht="13" thickTop="1" x14ac:dyDescent="0.35"/>
  </sheetData>
  <sheetProtection password="E655" sheet="1" objects="1" scenarios="1"/>
  <mergeCells count="28">
    <mergeCell ref="B21:E21"/>
    <mergeCell ref="A17:A18"/>
    <mergeCell ref="B17:B18"/>
    <mergeCell ref="J17:J18"/>
    <mergeCell ref="D18:E18"/>
    <mergeCell ref="D17:E17"/>
    <mergeCell ref="A11:A12"/>
    <mergeCell ref="B11:B12"/>
    <mergeCell ref="A14:A15"/>
    <mergeCell ref="J14:J15"/>
    <mergeCell ref="B14:B15"/>
    <mergeCell ref="D15:E15"/>
    <mergeCell ref="D14:E14"/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opLeftCell="A7" zoomScale="80" zoomScaleNormal="80" workbookViewId="0">
      <selection activeCell="F14" sqref="F14:N18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08984375" style="73" customWidth="1"/>
    <col min="5" max="5" width="6.36328125" style="73" customWidth="1"/>
    <col min="6" max="6" width="10.1796875" style="73" customWidth="1"/>
    <col min="7" max="8" width="9.54296875" style="62" customWidth="1"/>
    <col min="9" max="9" width="17.453125" style="36" customWidth="1"/>
    <col min="10" max="10" width="13.81640625" style="36" customWidth="1"/>
    <col min="11" max="11" width="25.6328125" style="62" customWidth="1"/>
    <col min="12" max="12" width="8.81640625" style="72"/>
    <col min="13" max="13" width="8.81640625" style="62"/>
    <col min="14" max="14" width="11" style="62" customWidth="1"/>
    <col min="15" max="15" width="14.6328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05" t="s">
        <v>126</v>
      </c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85" t="s">
        <v>12</v>
      </c>
      <c r="C5" s="185"/>
      <c r="D5" s="185"/>
      <c r="E5" s="185"/>
      <c r="F5" s="185"/>
      <c r="G5" s="185"/>
      <c r="H5" s="185"/>
      <c r="I5" s="185"/>
      <c r="J5" s="185"/>
      <c r="K5" s="185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85" t="s">
        <v>0</v>
      </c>
      <c r="C7" s="177"/>
      <c r="D7" s="186">
        <f>Identification!B8</f>
        <v>0</v>
      </c>
      <c r="E7" s="186"/>
      <c r="F7" s="186"/>
      <c r="G7" s="186"/>
      <c r="H7" s="186"/>
      <c r="I7" s="186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187" t="s">
        <v>38</v>
      </c>
      <c r="C9" s="187"/>
      <c r="D9" s="187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200" t="s">
        <v>32</v>
      </c>
      <c r="B11" s="200" t="s">
        <v>33</v>
      </c>
      <c r="C11" s="198" t="s">
        <v>1</v>
      </c>
      <c r="D11" s="139" t="s">
        <v>13</v>
      </c>
      <c r="E11" s="194"/>
      <c r="F11" s="139" t="s">
        <v>14</v>
      </c>
      <c r="G11" s="139" t="s">
        <v>2</v>
      </c>
      <c r="H11" s="139" t="s">
        <v>15</v>
      </c>
      <c r="I11" s="194"/>
      <c r="J11" s="194"/>
      <c r="K11" s="139" t="s">
        <v>16</v>
      </c>
      <c r="L11" s="147" t="s">
        <v>112</v>
      </c>
      <c r="M11" s="148"/>
      <c r="N11" s="148"/>
      <c r="O11" s="149"/>
    </row>
    <row r="12" spans="1:15" s="36" customFormat="1" ht="91" x14ac:dyDescent="0.35">
      <c r="A12" s="200"/>
      <c r="B12" s="200"/>
      <c r="C12" s="199"/>
      <c r="D12" s="194"/>
      <c r="E12" s="194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14.5" customHeight="1" x14ac:dyDescent="0.35">
      <c r="A14" s="134" t="s">
        <v>38</v>
      </c>
      <c r="B14" s="134" t="s">
        <v>38</v>
      </c>
      <c r="C14" s="25" t="s">
        <v>92</v>
      </c>
      <c r="D14" s="192" t="s">
        <v>94</v>
      </c>
      <c r="E14" s="192"/>
      <c r="F14" s="25">
        <v>1</v>
      </c>
      <c r="G14" s="37">
        <v>10</v>
      </c>
      <c r="H14" s="38"/>
      <c r="I14" s="39">
        <f>G14*H14</f>
        <v>0</v>
      </c>
      <c r="J14" s="193">
        <f>IF((I16)&gt;A16,A16,I16)</f>
        <v>0</v>
      </c>
      <c r="K14" s="38"/>
      <c r="L14" s="112"/>
      <c r="M14" s="39">
        <f>G14*L14</f>
        <v>0</v>
      </c>
      <c r="N14" s="178">
        <f>IF((M16)&gt;A16,A16,M16)</f>
        <v>0</v>
      </c>
      <c r="O14" s="112"/>
    </row>
    <row r="15" spans="1:15" s="36" customFormat="1" ht="15.5" customHeight="1" x14ac:dyDescent="0.35">
      <c r="A15" s="134"/>
      <c r="B15" s="134"/>
      <c r="C15" s="25" t="s">
        <v>93</v>
      </c>
      <c r="D15" s="192" t="s">
        <v>95</v>
      </c>
      <c r="E15" s="192"/>
      <c r="F15" s="25">
        <v>1</v>
      </c>
      <c r="G15" s="37">
        <v>2</v>
      </c>
      <c r="H15" s="38"/>
      <c r="I15" s="39">
        <f t="shared" ref="I15" si="0">G15*H15</f>
        <v>0</v>
      </c>
      <c r="J15" s="193"/>
      <c r="K15" s="38"/>
      <c r="L15" s="112"/>
      <c r="M15" s="39">
        <f>G15*L15</f>
        <v>0</v>
      </c>
      <c r="N15" s="179"/>
      <c r="O15" s="112"/>
    </row>
    <row r="16" spans="1:15" s="36" customFormat="1" ht="17.149999999999999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8">
        <f>A16</f>
        <v>100</v>
      </c>
      <c r="B18" s="156" t="s">
        <v>49</v>
      </c>
      <c r="C18" s="156"/>
      <c r="D18" s="156"/>
      <c r="E18" s="156"/>
      <c r="F18" s="109"/>
      <c r="G18" s="109"/>
      <c r="H18" s="109"/>
      <c r="I18" s="110">
        <f>I14+I15</f>
        <v>0</v>
      </c>
      <c r="J18" s="114">
        <f>J14+J15</f>
        <v>0</v>
      </c>
      <c r="K18" s="109"/>
      <c r="L18" s="109"/>
      <c r="M18" s="110">
        <f>M14+M15</f>
        <v>0</v>
      </c>
      <c r="N18" s="114">
        <f>N14+N15</f>
        <v>0</v>
      </c>
      <c r="O18" s="26"/>
    </row>
    <row r="19" spans="1:15" ht="13" thickTop="1" x14ac:dyDescent="0.35"/>
  </sheetData>
  <sheetProtection password="E655" sheet="1" objects="1" scenarios="1"/>
  <mergeCells count="22"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opLeftCell="A3" zoomScale="80" zoomScaleNormal="80" zoomScaleSheetLayoutView="100" zoomScalePageLayoutView="90" workbookViewId="0">
      <selection activeCell="K9" sqref="K9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54296875" customWidth="1"/>
    <col min="7" max="10" width="14.5429687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11" t="s">
        <v>127</v>
      </c>
      <c r="C3" s="211"/>
      <c r="D3" s="211"/>
      <c r="E3" s="211"/>
      <c r="F3" s="211"/>
      <c r="G3" s="211"/>
      <c r="H3" s="211"/>
      <c r="I3" s="211"/>
      <c r="J3" s="211"/>
      <c r="K3" s="211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12" t="s">
        <v>12</v>
      </c>
      <c r="C5" s="212"/>
      <c r="D5" s="212"/>
      <c r="E5" s="212"/>
      <c r="F5" s="212"/>
      <c r="G5" s="212"/>
      <c r="H5" s="212"/>
      <c r="I5" s="212"/>
      <c r="J5" s="212"/>
      <c r="K5" s="212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13" t="s">
        <v>0</v>
      </c>
      <c r="C7" s="214"/>
      <c r="D7" s="215">
        <f>Identification!B8</f>
        <v>0</v>
      </c>
      <c r="E7" s="215"/>
      <c r="F7" s="215"/>
      <c r="G7" s="215"/>
      <c r="H7" s="215"/>
      <c r="I7" s="215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07" t="s">
        <v>24</v>
      </c>
      <c r="C10" s="207"/>
    </row>
    <row r="11" spans="1:11" s="16" customFormat="1" ht="19" thickBot="1" x14ac:dyDescent="0.4">
      <c r="B11" s="113"/>
      <c r="C11" s="218" t="s">
        <v>125</v>
      </c>
      <c r="D11" s="218"/>
      <c r="E11" s="218"/>
      <c r="F11" s="218"/>
      <c r="G11" s="217" t="s">
        <v>124</v>
      </c>
      <c r="H11" s="217"/>
      <c r="I11" s="217"/>
      <c r="J11" s="217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2" t="s">
        <v>103</v>
      </c>
      <c r="D13" s="92" t="s">
        <v>104</v>
      </c>
      <c r="E13" s="92" t="s">
        <v>105</v>
      </c>
      <c r="F13" s="92" t="s">
        <v>106</v>
      </c>
      <c r="G13" s="92" t="s">
        <v>103</v>
      </c>
      <c r="H13" s="92" t="s">
        <v>104</v>
      </c>
      <c r="I13" s="92" t="s">
        <v>105</v>
      </c>
      <c r="J13" s="92" t="s">
        <v>106</v>
      </c>
    </row>
    <row r="14" spans="1:11" ht="16" thickBot="1" x14ac:dyDescent="0.4">
      <c r="B14" s="24" t="s">
        <v>34</v>
      </c>
      <c r="C14" s="90">
        <f>'[1]Qualidade trabalho científico'!I26</f>
        <v>0</v>
      </c>
      <c r="D14" s="106">
        <f>'[1]Qualidade trabalho científico'!J26</f>
        <v>0</v>
      </c>
      <c r="E14" s="21">
        <f>'[1]Qualidade trabalho científico'!E9</f>
        <v>0.65</v>
      </c>
      <c r="F14" s="91">
        <f>D14*E14</f>
        <v>0</v>
      </c>
      <c r="G14" s="90">
        <f>'[1]Qualidade trabalho científico'!M26</f>
        <v>0</v>
      </c>
      <c r="H14" s="106">
        <f>'[1]Qualidade trabalho científico'!N26</f>
        <v>0</v>
      </c>
      <c r="I14" s="21">
        <f>E14</f>
        <v>0.65</v>
      </c>
      <c r="J14" s="91">
        <f>H14*I14</f>
        <v>0</v>
      </c>
    </row>
    <row r="15" spans="1:11" ht="16" thickBot="1" x14ac:dyDescent="0.4">
      <c r="B15" s="24" t="s">
        <v>35</v>
      </c>
      <c r="C15" s="23">
        <f>'[1]Orientação científica'!I28</f>
        <v>0</v>
      </c>
      <c r="D15" s="107">
        <f>'[1]Orientação científica'!J28</f>
        <v>0</v>
      </c>
      <c r="E15" s="20">
        <f>'[1]Orientação científica'!E9</f>
        <v>0.15</v>
      </c>
      <c r="F15" s="15">
        <f>D15*E15</f>
        <v>0</v>
      </c>
      <c r="G15" s="23">
        <f>'[1]Orientação científica'!M28</f>
        <v>0</v>
      </c>
      <c r="H15" s="107">
        <f>'[1]Orientação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'[1]Experiência profissional'!I19</f>
        <v>0</v>
      </c>
      <c r="D16" s="107">
        <f>'[1]Experiência profissional'!J19</f>
        <v>0</v>
      </c>
      <c r="E16" s="21">
        <f>'[1]Experiência profissional'!E9</f>
        <v>0.1</v>
      </c>
      <c r="F16" s="15">
        <f t="shared" ref="F16:F18" si="1">D16*E16</f>
        <v>0</v>
      </c>
      <c r="G16" s="23">
        <f>'[1]Experiência profissional'!M19</f>
        <v>0</v>
      </c>
      <c r="H16" s="107">
        <f>'[1]Experiência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'[1]Prestação serviço'!I21</f>
        <v>0</v>
      </c>
      <c r="D17" s="107">
        <f>'[1]Prestação serviço'!J21</f>
        <v>0</v>
      </c>
      <c r="E17" s="20">
        <f>'[1]Prestação serviço'!E9</f>
        <v>0.05</v>
      </c>
      <c r="F17" s="15">
        <f t="shared" si="1"/>
        <v>0</v>
      </c>
      <c r="G17" s="23">
        <f>'[1]Prestação serviço'!M21</f>
        <v>0</v>
      </c>
      <c r="H17" s="107">
        <f>'[1]Prestação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'[1]Órgãos gestão'!I18</f>
        <v>0</v>
      </c>
      <c r="D18" s="107">
        <f>'[1]Órgãos gestão'!J18</f>
        <v>0</v>
      </c>
      <c r="E18" s="20">
        <v>0.05</v>
      </c>
      <c r="F18" s="15">
        <f t="shared" si="1"/>
        <v>0</v>
      </c>
      <c r="G18" s="23">
        <f>'[1]Órgãos gestão'!M18</f>
        <v>0</v>
      </c>
      <c r="H18" s="107">
        <f>'[1]Órgãos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5"/>
      <c r="H19" s="115"/>
      <c r="I19" s="115"/>
    </row>
    <row r="20" spans="2:10" s="16" customFormat="1" ht="14.5" customHeight="1" thickBot="1" x14ac:dyDescent="0.4">
      <c r="B20" s="208" t="s">
        <v>107</v>
      </c>
      <c r="C20" s="209"/>
      <c r="D20" s="209"/>
      <c r="E20" s="210"/>
      <c r="F20" s="19">
        <f>F14+F15+F16+F17+F18</f>
        <v>0</v>
      </c>
      <c r="J20" s="116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4"/>
      <c r="D23" s="94"/>
      <c r="E23" s="94"/>
    </row>
    <row r="24" spans="2:10" s="16" customFormat="1" ht="32" customHeight="1" x14ac:dyDescent="0.35">
      <c r="B24" s="216" t="s">
        <v>118</v>
      </c>
      <c r="C24" s="216"/>
      <c r="D24" s="216"/>
      <c r="E24" s="216"/>
    </row>
    <row r="25" spans="2:10" x14ac:dyDescent="0.35">
      <c r="B25" s="100" t="s">
        <v>26</v>
      </c>
      <c r="C25" s="101">
        <f>'Quality of scientific work'!I18</f>
        <v>0</v>
      </c>
      <c r="D25" s="16" t="s">
        <v>96</v>
      </c>
    </row>
    <row r="26" spans="2:10" x14ac:dyDescent="0.35">
      <c r="B26" s="100" t="s">
        <v>27</v>
      </c>
      <c r="C26" s="101">
        <f>'Quality of scientific work'!I23</f>
        <v>0</v>
      </c>
      <c r="D26" s="16" t="s">
        <v>97</v>
      </c>
    </row>
    <row r="27" spans="2:10" x14ac:dyDescent="0.35">
      <c r="B27" s="100" t="s">
        <v>28</v>
      </c>
      <c r="C27" s="101">
        <f>F14</f>
        <v>0</v>
      </c>
      <c r="D27" s="93" t="s">
        <v>111</v>
      </c>
    </row>
    <row r="28" spans="2:10" x14ac:dyDescent="0.35">
      <c r="B28" s="100" t="s">
        <v>29</v>
      </c>
      <c r="C28" s="101">
        <f>C14</f>
        <v>0</v>
      </c>
      <c r="D28" s="93" t="s">
        <v>110</v>
      </c>
    </row>
    <row r="29" spans="2:10" x14ac:dyDescent="0.35">
      <c r="B29" s="100" t="s">
        <v>30</v>
      </c>
      <c r="C29" s="102">
        <f>'Contributions to scientific'!I17</f>
        <v>0</v>
      </c>
      <c r="D29" s="16" t="s">
        <v>109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5"/>
    </row>
    <row r="34" spans="2:7" x14ac:dyDescent="0.35">
      <c r="E34" s="16"/>
      <c r="F34" s="16"/>
      <c r="G34" s="96"/>
    </row>
    <row r="35" spans="2:7" x14ac:dyDescent="0.35">
      <c r="B35" s="93"/>
      <c r="G35" s="97"/>
    </row>
    <row r="36" spans="2:7" x14ac:dyDescent="0.35">
      <c r="F36" s="16"/>
      <c r="G36" s="96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06"/>
      <c r="G39" s="98"/>
    </row>
    <row r="40" spans="2:7" x14ac:dyDescent="0.35">
      <c r="F40" s="206"/>
      <c r="G40" s="98"/>
    </row>
    <row r="41" spans="2:7" x14ac:dyDescent="0.35">
      <c r="F41" s="206"/>
      <c r="G41" s="98"/>
    </row>
    <row r="42" spans="2:7" x14ac:dyDescent="0.35">
      <c r="E42" s="93"/>
      <c r="F42" s="206"/>
      <c r="G42" s="98"/>
    </row>
    <row r="43" spans="2:7" x14ac:dyDescent="0.35">
      <c r="E43" s="99"/>
      <c r="F43" s="206"/>
      <c r="G43" s="98"/>
    </row>
    <row r="44" spans="2:7" x14ac:dyDescent="0.35">
      <c r="E44" s="93"/>
      <c r="F44" s="206"/>
      <c r="G44" s="98"/>
    </row>
    <row r="45" spans="2:7" x14ac:dyDescent="0.35">
      <c r="F45" s="16"/>
    </row>
  </sheetData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Identification</vt:lpstr>
      <vt:lpstr>Quality of scientific work</vt:lpstr>
      <vt:lpstr>Contributions to scientific</vt:lpstr>
      <vt:lpstr>Experience and prof training</vt:lpstr>
      <vt:lpstr>Service comm</vt:lpstr>
      <vt:lpstr>Management</vt:lpstr>
      <vt:lpstr>Score</vt:lpstr>
      <vt:lpstr>'Contributions to scientific'!Área_de_Impressão</vt:lpstr>
      <vt:lpstr>'Experience and prof training'!Área_de_Impressão</vt:lpstr>
      <vt:lpstr>Identification!Área_de_Impressão</vt:lpstr>
      <vt:lpstr>Score!Área_de_Impressão</vt:lpstr>
      <vt:lpstr>'Service comm'!Área_de_Impressão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</dc:creator>
  <cp:lastModifiedBy>Maria Inês de Almeida</cp:lastModifiedBy>
  <cp:lastPrinted>2025-07-08T23:10:28Z</cp:lastPrinted>
  <dcterms:created xsi:type="dcterms:W3CDTF">2022-01-21T12:45:58Z</dcterms:created>
  <dcterms:modified xsi:type="dcterms:W3CDTF">2025-07-29T15:33:23Z</dcterms:modified>
</cp:coreProperties>
</file>