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AC\PRPD-12-2024-2p_Ciências Zootécn e Vet\4.Edital e formulário\"/>
    </mc:Choice>
  </mc:AlternateContent>
  <bookViews>
    <workbookView xWindow="0" yWindow="0" windowWidth="28800" windowHeight="12160" tabRatio="500" activeTab="1"/>
  </bookViews>
  <sheets>
    <sheet name="ID" sheetId="1" r:id="rId1"/>
    <sheet name="application_form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6" i="2" l="1"/>
  <c r="G155" i="2"/>
  <c r="G157" i="2" s="1"/>
  <c r="G152" i="2"/>
  <c r="G151" i="2"/>
  <c r="G150" i="2"/>
  <c r="G149" i="2"/>
  <c r="G147" i="2"/>
  <c r="G146" i="2"/>
  <c r="G145" i="2"/>
  <c r="G143" i="2"/>
  <c r="G142" i="2"/>
  <c r="G141" i="2"/>
  <c r="G140" i="2"/>
  <c r="G139" i="2"/>
  <c r="G153" i="2" s="1"/>
  <c r="G136" i="2"/>
  <c r="G135" i="2"/>
  <c r="G137" i="2" s="1"/>
  <c r="G134" i="2"/>
  <c r="G131" i="2"/>
  <c r="G132" i="2" s="1"/>
  <c r="G130" i="2"/>
  <c r="G129" i="2"/>
  <c r="G128" i="2"/>
  <c r="G126" i="2"/>
  <c r="G125" i="2"/>
  <c r="G123" i="2"/>
  <c r="G122" i="2"/>
  <c r="G127" i="2" s="1"/>
  <c r="G119" i="2"/>
  <c r="G118" i="2"/>
  <c r="G117" i="2"/>
  <c r="G116" i="2"/>
  <c r="G115" i="2"/>
  <c r="G120" i="2" s="1"/>
  <c r="G111" i="2"/>
  <c r="G112" i="2" s="1"/>
  <c r="G110" i="2"/>
  <c r="G109" i="2"/>
  <c r="G108" i="2"/>
  <c r="G107" i="2"/>
  <c r="G106" i="2"/>
  <c r="G104" i="2"/>
  <c r="G103" i="2"/>
  <c r="G102" i="2"/>
  <c r="G101" i="2"/>
  <c r="G100" i="2"/>
  <c r="G99" i="2"/>
  <c r="G97" i="2"/>
  <c r="G96" i="2"/>
  <c r="G95" i="2"/>
  <c r="G105" i="2" s="1"/>
  <c r="G92" i="2"/>
  <c r="G91" i="2"/>
  <c r="G90" i="2"/>
  <c r="G89" i="2"/>
  <c r="G87" i="2"/>
  <c r="G80" i="2"/>
  <c r="G81" i="2" s="1"/>
  <c r="G78" i="2"/>
  <c r="G77" i="2"/>
  <c r="G76" i="2"/>
  <c r="G74" i="2"/>
  <c r="G73" i="2"/>
  <c r="G70" i="2"/>
  <c r="G69" i="2"/>
  <c r="G68" i="2"/>
  <c r="G71" i="2" s="1"/>
  <c r="G67" i="2"/>
  <c r="G66" i="2"/>
  <c r="G64" i="2"/>
  <c r="G63" i="2"/>
  <c r="G62" i="2"/>
  <c r="G65" i="2" s="1"/>
  <c r="G59" i="2"/>
  <c r="G58" i="2"/>
  <c r="G57" i="2"/>
  <c r="G55" i="2"/>
  <c r="G54" i="2"/>
  <c r="G53" i="2"/>
  <c r="G51" i="2"/>
  <c r="G50" i="2"/>
  <c r="G48" i="2"/>
  <c r="G46" i="2"/>
  <c r="G45" i="2"/>
  <c r="G43" i="2"/>
  <c r="G42" i="2"/>
  <c r="G40" i="2"/>
  <c r="G39" i="2"/>
  <c r="G60" i="2" s="1"/>
  <c r="G35" i="2"/>
  <c r="G34" i="2"/>
  <c r="G32" i="2"/>
  <c r="G31" i="2"/>
  <c r="G30" i="2"/>
  <c r="G28" i="2"/>
  <c r="G27" i="2"/>
  <c r="G26" i="2"/>
  <c r="G24" i="2"/>
  <c r="G23" i="2"/>
  <c r="G21" i="2"/>
  <c r="G20" i="2"/>
  <c r="G18" i="2"/>
  <c r="G17" i="2"/>
  <c r="G15" i="2"/>
  <c r="G14" i="2"/>
  <c r="G12" i="2"/>
  <c r="G11" i="2"/>
  <c r="G36" i="2" s="1"/>
  <c r="G158" i="2" l="1"/>
  <c r="G82" i="2"/>
  <c r="G160" i="2" l="1"/>
</calcChain>
</file>

<file path=xl/sharedStrings.xml><?xml version="1.0" encoding="utf-8"?>
<sst xmlns="http://schemas.openxmlformats.org/spreadsheetml/2006/main" count="423" uniqueCount="300">
  <si>
    <r>
      <rPr>
        <b/>
        <sz val="14"/>
        <rFont val="Calibri"/>
        <family val="2"/>
      </rPr>
      <t xml:space="preserve">Documentary selection process | Assistant Professor in the disciplinary field of Animal Science and Veterinary Medicine
</t>
    </r>
    <r>
      <rPr>
        <b/>
        <sz val="14"/>
        <rFont val="Calibri"/>
        <family val="2"/>
        <charset val="1"/>
      </rPr>
      <t>ESAC | PRPD/12/2024</t>
    </r>
  </si>
  <si>
    <t>Candidate’s name</t>
  </si>
  <si>
    <t>e-mail:</t>
  </si>
  <si>
    <t>Academic Qualifications</t>
  </si>
  <si>
    <t>Disciplinary field</t>
  </si>
  <si>
    <t>Specialty</t>
  </si>
  <si>
    <t>Institution</t>
  </si>
  <si>
    <t>Year</t>
  </si>
  <si>
    <t>Doutoramento:</t>
  </si>
  <si>
    <t>Specialist Title</t>
  </si>
  <si>
    <t>Current employment status:</t>
  </si>
  <si>
    <t>Documentary selection process | Assistant Professor in the disciplinary field of Animal Science and Veterinary Medicine  | ESAC
PRPD/12/2024</t>
  </si>
  <si>
    <t>SELECTION CRITERIA AND SCORING OF CANDIDATES’ CURRICULAR ELEMENTS</t>
  </si>
  <si>
    <t>Candidate’s name:</t>
  </si>
  <si>
    <t>1 - TECHNICAL-SCIENTIFIC COMPONENT (Weight 60%)</t>
  </si>
  <si>
    <t>Candidate's Self-Assessment</t>
  </si>
  <si>
    <t>Dimension</t>
  </si>
  <si>
    <t xml:space="preserve"> Items </t>
  </si>
  <si>
    <t>Unit</t>
  </si>
  <si>
    <t>Score</t>
  </si>
  <si>
    <t>Elements to consider</t>
  </si>
  <si>
    <t>Candidate’s score</t>
  </si>
  <si>
    <t>Degrees and Academic Titles</t>
  </si>
  <si>
    <t>Doctorate</t>
  </si>
  <si>
    <t>C1</t>
  </si>
  <si>
    <t xml:space="preserve"> - In the field of Veterinary Sciences</t>
  </si>
  <si>
    <t>degree</t>
  </si>
  <si>
    <t>C2</t>
  </si>
  <si>
    <t xml:space="preserve"> - In a related field</t>
  </si>
  <si>
    <t>ii) Specialist Title (DL nº 206/2009 de 31 de Agosto)</t>
  </si>
  <si>
    <t>C3</t>
  </si>
  <si>
    <t xml:space="preserve"> - In the field of Veterinary Sciences (CNAEF 64) </t>
  </si>
  <si>
    <t>C4</t>
  </si>
  <si>
    <t>iii) Integrated Master's – not scored under "vi) Post-Bologna Bachelor’s Degree"</t>
  </si>
  <si>
    <t>C5</t>
  </si>
  <si>
    <t xml:space="preserve"> - In Veterinary Medicine</t>
  </si>
  <si>
    <t>C6</t>
  </si>
  <si>
    <t xml:space="preserve"> - In related fields</t>
  </si>
  <si>
    <t>iv) Master’s Degree</t>
  </si>
  <si>
    <t>C7</t>
  </si>
  <si>
    <t>- In the field of Veterinary Sciences</t>
  </si>
  <si>
    <t>I. Academic Education and Other Training</t>
  </si>
  <si>
    <t>C8</t>
  </si>
  <si>
    <t>MAX 40 PTS</t>
  </si>
  <si>
    <t>v) Pre-Bologna Bachelor’s Degree</t>
  </si>
  <si>
    <t>C9</t>
  </si>
  <si>
    <t>- Veterinary Medicine</t>
  </si>
  <si>
    <t>C10</t>
  </si>
  <si>
    <t>vi) Post-Bologna Bachelor’s Degree</t>
  </si>
  <si>
    <t>C11</t>
  </si>
  <si>
    <t>- 1st cycle of the integrated master's in Veterinary Medicine</t>
  </si>
  <si>
    <t>C12</t>
  </si>
  <si>
    <t>C13</t>
  </si>
  <si>
    <t>vii) Other Higher Education Qualifications</t>
  </si>
  <si>
    <t>C14</t>
  </si>
  <si>
    <t xml:space="preserve"> - Postgraduate studies in the fields of veterinary medicine or veterinary sciences (with 60 or more ECTS)</t>
  </si>
  <si>
    <t>course</t>
  </si>
  <si>
    <t>C15</t>
  </si>
  <si>
    <t xml:space="preserve"> - Postgraduate studies in related fields (with 60 or more ECTS)</t>
  </si>
  <si>
    <t>C16</t>
  </si>
  <si>
    <t>viii) Specialist certified by the European Board of Veterinary Specialization or similar entity</t>
  </si>
  <si>
    <t>current title</t>
  </si>
  <si>
    <t>B. Other Training (Max. 5 PTS)</t>
  </si>
  <si>
    <t>C17</t>
  </si>
  <si>
    <t>i) Technical-scientific training and update course with a duration equal to or greater than 35 hours (Max. 2.5 Pts)</t>
  </si>
  <si>
    <t>C18</t>
  </si>
  <si>
    <t>ii) Technical-scientific training and update course with a duration less than 35 hours (Max. 2.5 Pts)</t>
  </si>
  <si>
    <t>Sub total</t>
  </si>
  <si>
    <t>C. Technical-Scientific Publications</t>
  </si>
  <si>
    <t>a) In journals</t>
  </si>
  <si>
    <t>C19</t>
  </si>
  <si>
    <t>i) Paper in a scientific journal indexed by ISI/Scopus</t>
  </si>
  <si>
    <t>paper</t>
  </si>
  <si>
    <t>C20</t>
  </si>
  <si>
    <t>ii) Paper in other scientific journals</t>
  </si>
  <si>
    <t>b) In books</t>
  </si>
  <si>
    <t>C21</t>
  </si>
  <si>
    <t>i) Author/co-author of a complete work/edited book</t>
  </si>
  <si>
    <t>book</t>
  </si>
  <si>
    <t>C22</t>
  </si>
  <si>
    <t>ii) Author/co-author of a chapter in an edited book</t>
  </si>
  <si>
    <t>chapter</t>
  </si>
  <si>
    <t>c) Publication of paper in proceedings of scientific meetings</t>
  </si>
  <si>
    <t>C23</t>
  </si>
  <si>
    <t>i) Paper in proceedings of international scientific meetings</t>
  </si>
  <si>
    <t>C24</t>
  </si>
  <si>
    <t>ii) Paper in proceedings of national scientific meetings</t>
  </si>
  <si>
    <t>II. Technical-Scientific Production</t>
  </si>
  <si>
    <t>d) Publication of abstract in proceedings of scientific meetings</t>
  </si>
  <si>
    <t>(with relevance in the field of Veterinary Sciences)</t>
  </si>
  <si>
    <t>C25</t>
  </si>
  <si>
    <t>i) Abstract in the book of proceedings of international/national scientific meetings</t>
  </si>
  <si>
    <t>abstract</t>
  </si>
  <si>
    <t>MAX 5PTS</t>
  </si>
  <si>
    <t>e) Presentation of invited lecture/communication</t>
  </si>
  <si>
    <t>C26</t>
  </si>
  <si>
    <t>i) International technical-scientific event</t>
  </si>
  <si>
    <t>lecture/presentation</t>
  </si>
  <si>
    <t>C27</t>
  </si>
  <si>
    <t>ii) National technical-scientific event</t>
  </si>
  <si>
    <t>f) Oral presentation in technical-scientific events</t>
  </si>
  <si>
    <t>C28</t>
  </si>
  <si>
    <t>presentation</t>
  </si>
  <si>
    <t>C29</t>
  </si>
  <si>
    <t>C30</t>
  </si>
  <si>
    <t>g) Poster presentation at international/national technical-scientific events</t>
  </si>
  <si>
    <t>poster</t>
  </si>
  <si>
    <t>h) Review of scientific papers</t>
  </si>
  <si>
    <t>C31</t>
  </si>
  <si>
    <t>i) ISI journals (listed/cited in Scopus or Web of Knowledge)</t>
  </si>
  <si>
    <t>C32</t>
  </si>
  <si>
    <t>ii) Other journals</t>
  </si>
  <si>
    <t>C33</t>
  </si>
  <si>
    <t>iii) Editor or co-editor of multi-author scientific works</t>
  </si>
  <si>
    <t>III. Participation in advanced-level scientific/pedagogical projects</t>
  </si>
  <si>
    <t>C34</t>
  </si>
  <si>
    <t>b) Collaborator in national/international R&amp;D projects</t>
  </si>
  <si>
    <t>project</t>
  </si>
  <si>
    <t>C35</t>
  </si>
  <si>
    <t>c) Supervision or co-supervision of doctoral or postdoctoral research (completed)</t>
  </si>
  <si>
    <t>thesis</t>
  </si>
  <si>
    <t>MAX 5 PTS</t>
  </si>
  <si>
    <t>C36</t>
  </si>
  <si>
    <t>d) Thesis examiner for doctoral degrees, specialist exams, or other exams in faculty recruitment processes for higher education</t>
  </si>
  <si>
    <t>thesis/exam</t>
  </si>
  <si>
    <t>C37</t>
  </si>
  <si>
    <t>a) Merit scholarships</t>
  </si>
  <si>
    <t>scholarship</t>
  </si>
  <si>
    <t>2</t>
  </si>
  <si>
    <t>IV. Merit recognition and distinctions</t>
  </si>
  <si>
    <t>C38</t>
  </si>
  <si>
    <t>b) International awards or distinctions (individual)</t>
  </si>
  <si>
    <t>award</t>
  </si>
  <si>
    <t>1</t>
  </si>
  <si>
    <t>C39</t>
  </si>
  <si>
    <t>c) National awards or distinctions (individual)</t>
  </si>
  <si>
    <t>C40</t>
  </si>
  <si>
    <t>d) International awards or distinctions (team)</t>
  </si>
  <si>
    <t>C41</t>
  </si>
  <si>
    <t>e) National awards or distinctions (team)</t>
  </si>
  <si>
    <t>V. Organization and collaboration</t>
  </si>
  <si>
    <t>a) Organization of technical-scientific events</t>
  </si>
  <si>
    <t>in technical-scientific events</t>
  </si>
  <si>
    <t>event</t>
  </si>
  <si>
    <t>1,5</t>
  </si>
  <si>
    <t>b) Participation in scientific committees</t>
  </si>
  <si>
    <t>C42</t>
  </si>
  <si>
    <t>VI. Work Experience</t>
  </si>
  <si>
    <t>C43</t>
  </si>
  <si>
    <t>Proven professional experience in Veterinary Clinical Practice with production animals</t>
  </si>
  <si>
    <t>/year</t>
  </si>
  <si>
    <t>Tecnhical Scientific Component Total</t>
  </si>
  <si>
    <t>2- PEDAGOGICAL COMPONENT (Weight 30%)</t>
  </si>
  <si>
    <t>I - Teaching Professional Experience</t>
  </si>
  <si>
    <t>P1</t>
  </si>
  <si>
    <t>Pedagogical experience in higher education</t>
  </si>
  <si>
    <t>per full academic year of teaching</t>
  </si>
  <si>
    <t>Coordination and Pedagogical Practice</t>
  </si>
  <si>
    <t>b) Average number of course coordinations or responsibilities (Re) in curricular units (CUs) taught in higher education (Sum of the number of course coordinations/responsibilities over the years of teaching divided by the Number of full academic years of teaching)</t>
  </si>
  <si>
    <t>acumula com lecionação</t>
  </si>
  <si>
    <t>P2</t>
  </si>
  <si>
    <t>i) in doctoral/master’s programmes</t>
  </si>
  <si>
    <t>Re/academic year</t>
  </si>
  <si>
    <t xml:space="preserve"> MAX 55 PTS</t>
  </si>
  <si>
    <t>P3</t>
  </si>
  <si>
    <t>ii) in undergraduate (bachelor's) programmes</t>
  </si>
  <si>
    <t>P4</t>
  </si>
  <si>
    <t>iii) in short-cycle higher education technical programmes</t>
  </si>
  <si>
    <t>II - Supervision and Guidance of Internships</t>
  </si>
  <si>
    <t>a) Supervision or co-supervision of internships/final projects in higher education institutions</t>
  </si>
  <si>
    <t>(with relevance in the application area)</t>
  </si>
  <si>
    <t>P5</t>
  </si>
  <si>
    <t>i) in doctoral programmes</t>
  </si>
  <si>
    <t>completed dissertation</t>
  </si>
  <si>
    <t>MAX 25 PTS</t>
  </si>
  <si>
    <t>P6</t>
  </si>
  <si>
    <t>ii) in master’s programmes</t>
  </si>
  <si>
    <t>completed internship</t>
  </si>
  <si>
    <t>P7</t>
  </si>
  <si>
    <t>iii) in undergraduate programmes</t>
  </si>
  <si>
    <t>P8</t>
  </si>
  <si>
    <t>iv) in short-cycle higher education technical programmes</t>
  </si>
  <si>
    <t>b) Examiner of theses/dissertations/internships/final projects in higher education institutions</t>
  </si>
  <si>
    <t>P9</t>
  </si>
  <si>
    <t>examination committee</t>
  </si>
  <si>
    <t>P10</t>
  </si>
  <si>
    <t>P11</t>
  </si>
  <si>
    <t>P12</t>
  </si>
  <si>
    <t>P13</t>
  </si>
  <si>
    <t>c) Supervision/examination of mid-programme curricular internships in the field of Veterinary Sciences</t>
  </si>
  <si>
    <t>P14</t>
  </si>
  <si>
    <t>d) Supervision/examination of professional internships in veterinary clinical practice with production animals</t>
  </si>
  <si>
    <t>internship</t>
  </si>
  <si>
    <t>III - Other Pedagogical Activities</t>
  </si>
  <si>
    <t>P15</t>
  </si>
  <si>
    <t>a) Teaching of training courses and others not included in official teaching service distribution in higher education</t>
  </si>
  <si>
    <t>course with 10 or more hours</t>
  </si>
  <si>
    <t>P16</t>
  </si>
  <si>
    <t>b) Pedagogical professional certification</t>
  </si>
  <si>
    <t>certificate</t>
  </si>
  <si>
    <t>MAX 20 PTS</t>
  </si>
  <si>
    <t>P17</t>
  </si>
  <si>
    <t>c) Creation or responsibility for the management of teaching support structures (e.g., laboratories)</t>
  </si>
  <si>
    <t>support structure</t>
  </si>
  <si>
    <t>P18</t>
  </si>
  <si>
    <t>d) Pedagogical publications with ISBN</t>
  </si>
  <si>
    <t>publication</t>
  </si>
  <si>
    <t>P19</t>
  </si>
  <si>
    <t>e) Teaching within the scope of academic mobility programmes</t>
  </si>
  <si>
    <t>action</t>
  </si>
  <si>
    <t>Pedagogical Component Total</t>
  </si>
  <si>
    <t>3 – OTHER RELEVANT ACTIVITIES (weight 10%)</t>
  </si>
  <si>
    <t>I - Participation in Governance Bodies</t>
  </si>
  <si>
    <t>OA1</t>
  </si>
  <si>
    <t>a) Head/Director in a higher education institution</t>
  </si>
  <si>
    <t>full year</t>
  </si>
  <si>
    <t>of Higher Education Institutions</t>
  </si>
  <si>
    <t>OA2</t>
  </si>
  <si>
    <t>b) Programme Coordinator or Department Chair in a higher education institution</t>
  </si>
  <si>
    <t>MAX 10 PTS</t>
  </si>
  <si>
    <t>OA3</t>
  </si>
  <si>
    <t>c) Chair of statutory collegiate governance bodies in higher education institutions</t>
  </si>
  <si>
    <t>OA4</t>
  </si>
  <si>
    <t>d) Secretary or Vice-Chair of statutory collegiate governance bodies in higher education institutions</t>
  </si>
  <si>
    <t>OA5</t>
  </si>
  <si>
    <t>e) Member of statutory collegiate governance bodies in higher education institutions</t>
  </si>
  <si>
    <t>a) Evaluation of teaching performance (2010 – present)</t>
  </si>
  <si>
    <t>II – Performance Assessment</t>
  </si>
  <si>
    <t>OA6</t>
  </si>
  <si>
    <t>i) Rating of “Excellent”</t>
  </si>
  <si>
    <t>year</t>
  </si>
  <si>
    <t>MAX 15 PTS</t>
  </si>
  <si>
    <t>OA7</t>
  </si>
  <si>
    <t>ii) Rating of “Very Good”</t>
  </si>
  <si>
    <t>b) Evaluation of non-teaching performance (2010 – present)</t>
  </si>
  <si>
    <t>OA8</t>
  </si>
  <si>
    <t>OA9</t>
  </si>
  <si>
    <t>III – Consulting Activities</t>
  </si>
  <si>
    <t>OA10</t>
  </si>
  <si>
    <t>a) Project leadership/responsibility</t>
  </si>
  <si>
    <t>work/project</t>
  </si>
  <si>
    <t>OA11</t>
  </si>
  <si>
    <t>b) Team member/co-author of projects or works</t>
  </si>
  <si>
    <t>OA12</t>
  </si>
  <si>
    <t>c) Preparation of expert opinions/reports</t>
  </si>
  <si>
    <t>report</t>
  </si>
  <si>
    <t>OA13</t>
  </si>
  <si>
    <t>d) Member of ORBEA (Animal Welfare Body) or Ethics Committee</t>
  </si>
  <si>
    <t>0,5</t>
  </si>
  <si>
    <t>IV – Participation in Committees</t>
  </si>
  <si>
    <t>a) Member of evaluation or selection committees</t>
  </si>
  <si>
    <t>and Outreach Activities</t>
  </si>
  <si>
    <t>i) Recruitment in competitive selection processes</t>
  </si>
  <si>
    <t>process</t>
  </si>
  <si>
    <t>OA14</t>
  </si>
  <si>
    <t>ii) Public procurement selection committees (goods, services, and public works)</t>
  </si>
  <si>
    <t>OA15</t>
  </si>
  <si>
    <t>b) Participation in technical, scientific, or institutional outreach activities</t>
  </si>
  <si>
    <t>activity</t>
  </si>
  <si>
    <t>a) Participation in accreditation, evaluation, and audit processes in the field of Veterinary Sciences</t>
  </si>
  <si>
    <t>OA16</t>
  </si>
  <si>
    <t>i) Member of a team for course accreditation or self-assessment processes in higher education</t>
  </si>
  <si>
    <t>per course</t>
  </si>
  <si>
    <t>OA17</t>
  </si>
  <si>
    <t>ii) Participation in audits in the scientific area of Veterinary Sciences</t>
  </si>
  <si>
    <t>V – Participation in Committees, Working Groups</t>
  </si>
  <si>
    <t>OA18</t>
  </si>
  <si>
    <t>b) Participation in technical working groups/committees, appointed by a competent authority</t>
  </si>
  <si>
    <t>group/comittee</t>
  </si>
  <si>
    <t>and Other Professional Activities</t>
  </si>
  <si>
    <t>OA19</t>
  </si>
  <si>
    <t>c) Organisation of non-degree short courses / continuing education courses / other training courses</t>
  </si>
  <si>
    <t>OA20</t>
  </si>
  <si>
    <t>d) Registered standards or patents</t>
  </si>
  <si>
    <t>standard/patent</t>
  </si>
  <si>
    <t>e) Professional certifications</t>
  </si>
  <si>
    <t>OA21</t>
  </si>
  <si>
    <t>i) by an international entity</t>
  </si>
  <si>
    <t>certification</t>
  </si>
  <si>
    <t>OA22</t>
  </si>
  <si>
    <t>ii) by a national entity</t>
  </si>
  <si>
    <t>OA23</t>
  </si>
  <si>
    <t>f) Participation in international mobility programmes for organisational purposes</t>
  </si>
  <si>
    <t>g) Participation in Research Units</t>
  </si>
  <si>
    <t>OA24</t>
  </si>
  <si>
    <t>i) Scientific Coordinator of the Research Unit</t>
  </si>
  <si>
    <t>OA25</t>
  </si>
  <si>
    <t>ii) Member of the Executive Committee of a Research Unit (not cumulative with points as a regular member)</t>
  </si>
  <si>
    <t>OA26</t>
  </si>
  <si>
    <t>iii) Full member of a Research Unit</t>
  </si>
  <si>
    <t>OA27</t>
  </si>
  <si>
    <t>iv) Non-full member of a Research Unit (Master’s level) or collaborator (PhD level)</t>
  </si>
  <si>
    <t>VI – Involvement in the Management of Veterinary Medical Service Companies</t>
  </si>
  <si>
    <t>OA28</t>
  </si>
  <si>
    <t>a) Responsibility for the management of companies providing veterinary clinical services for production animals</t>
  </si>
  <si>
    <t>5</t>
  </si>
  <si>
    <t>OA29</t>
  </si>
  <si>
    <t>b) Responsibility for the management of Veterinary Medical Care Centres (CAMV)</t>
  </si>
  <si>
    <t>Other Relevant Activities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</si>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</sst>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b/>
      <i/>
      <sz val="12"/>
      <color rgb="FF000000"/>
      <name val="Arial Narrow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548235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6"/>
      <color rgb="FF548235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548235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548235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2F0D9"/>
      </patternFill>
    </fill>
    <fill>
      <patternFill patternType="solid">
        <fgColor rgb="FFDEEBF7"/>
        <bgColor rgb="FFE2F0D9"/>
      </patternFill>
    </fill>
    <fill>
      <patternFill patternType="solid">
        <fgColor theme="7" tint="0.79989013336588644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E2F0D9"/>
        <bgColor rgb="FFDEEBF7"/>
      </patternFill>
    </fill>
    <fill>
      <patternFill patternType="solid">
        <fgColor rgb="FFDBDBDB"/>
        <bgColor rgb="FFD9D9D9"/>
      </patternFill>
    </fill>
    <fill>
      <patternFill patternType="solid">
        <fgColor theme="0" tint="-0.14999847407452621"/>
        <bgColor rgb="FFDBDBD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1">
    <xf numFmtId="0" fontId="0" fillId="0" borderId="0" xfId="0"/>
    <xf numFmtId="49" fontId="12" fillId="7" borderId="4" xfId="0" applyNumberFormat="1" applyFont="1" applyFill="1" applyBorder="1" applyAlignment="1">
      <alignment horizontal="center" wrapText="1"/>
    </xf>
    <xf numFmtId="49" fontId="12" fillId="7" borderId="0" xfId="0" applyNumberFormat="1" applyFont="1" applyFill="1" applyBorder="1" applyAlignment="1">
      <alignment horizontal="center"/>
    </xf>
    <xf numFmtId="49" fontId="0" fillId="6" borderId="16" xfId="0" applyNumberFormat="1" applyFill="1" applyBorder="1" applyAlignment="1">
      <alignment horizontal="center"/>
    </xf>
    <xf numFmtId="49" fontId="12" fillId="6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/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6" fillId="0" borderId="0" xfId="2" applyFont="1" applyAlignment="1">
      <alignment horizontal="right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6" fillId="0" borderId="0" xfId="2" applyFont="1"/>
    <xf numFmtId="0" fontId="7" fillId="2" borderId="1" xfId="2" applyFont="1" applyFill="1" applyBorder="1" applyAlignment="1" applyProtection="1">
      <alignment horizontal="right"/>
      <protection hidden="1"/>
    </xf>
    <xf numFmtId="0" fontId="6" fillId="0" borderId="1" xfId="2" applyFont="1" applyBorder="1" applyProtection="1">
      <protection locked="0"/>
    </xf>
    <xf numFmtId="0" fontId="6" fillId="0" borderId="0" xfId="2" applyFont="1" applyProtection="1">
      <protection hidden="1"/>
    </xf>
    <xf numFmtId="0" fontId="8" fillId="0" borderId="0" xfId="2" applyFont="1" applyAlignment="1" applyProtection="1">
      <alignment horizontal="right"/>
      <protection hidden="1"/>
    </xf>
    <xf numFmtId="0" fontId="6" fillId="0" borderId="0" xfId="2" applyFont="1" applyAlignment="1" applyProtection="1">
      <alignment horizontal="right"/>
      <protection hidden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/>
    <xf numFmtId="49" fontId="5" fillId="0" borderId="0" xfId="0" applyNumberFormat="1" applyFont="1"/>
    <xf numFmtId="49" fontId="11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Protection="1">
      <protection locked="0"/>
    </xf>
    <xf numFmtId="49" fontId="12" fillId="0" borderId="0" xfId="0" applyNumberFormat="1" applyFont="1"/>
    <xf numFmtId="49" fontId="12" fillId="3" borderId="0" xfId="0" applyNumberFormat="1" applyFont="1" applyFill="1"/>
    <xf numFmtId="49" fontId="0" fillId="3" borderId="0" xfId="0" applyNumberFormat="1" applyFill="1" applyAlignment="1">
      <alignment horizontal="center"/>
    </xf>
    <xf numFmtId="2" fontId="14" fillId="0" borderId="0" xfId="0" applyNumberFormat="1" applyFont="1"/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/>
    <xf numFmtId="49" fontId="8" fillId="3" borderId="2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/>
    </xf>
    <xf numFmtId="2" fontId="16" fillId="0" borderId="0" xfId="0" applyNumberFormat="1" applyFont="1"/>
    <xf numFmtId="49" fontId="8" fillId="0" borderId="0" xfId="0" applyNumberFormat="1" applyFont="1"/>
    <xf numFmtId="49" fontId="0" fillId="3" borderId="4" xfId="0" applyNumberFormat="1" applyFill="1" applyBorder="1"/>
    <xf numFmtId="49" fontId="0" fillId="3" borderId="1" xfId="0" applyNumberFormat="1" applyFill="1" applyBorder="1" applyAlignment="1">
      <alignment horizontal="center" vertical="center"/>
    </xf>
    <xf numFmtId="49" fontId="12" fillId="3" borderId="1" xfId="0" applyNumberFormat="1" applyFont="1" applyFill="1" applyBorder="1"/>
    <xf numFmtId="49" fontId="17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49" fontId="0" fillId="3" borderId="5" xfId="0" applyNumberFormat="1" applyFill="1" applyBorder="1"/>
    <xf numFmtId="49" fontId="17" fillId="3" borderId="1" xfId="0" applyNumberFormat="1" applyFont="1" applyFill="1" applyBorder="1"/>
    <xf numFmtId="2" fontId="9" fillId="0" borderId="1" xfId="0" applyNumberFormat="1" applyFont="1" applyBorder="1" applyAlignment="1">
      <alignment horizontal="center"/>
    </xf>
    <xf numFmtId="49" fontId="0" fillId="3" borderId="1" xfId="0" applyNumberFormat="1" applyFont="1" applyFill="1" applyBorder="1"/>
    <xf numFmtId="49" fontId="12" fillId="3" borderId="5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/>
    <xf numFmtId="49" fontId="18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/>
    <xf numFmtId="49" fontId="0" fillId="3" borderId="6" xfId="0" applyNumberFormat="1" applyFill="1" applyBorder="1"/>
    <xf numFmtId="0" fontId="0" fillId="3" borderId="1" xfId="0" applyFill="1" applyBorder="1" applyAlignment="1">
      <alignment horizontal="center"/>
    </xf>
    <xf numFmtId="0" fontId="17" fillId="3" borderId="1" xfId="0" applyFont="1" applyFill="1" applyBorder="1"/>
    <xf numFmtId="0" fontId="0" fillId="3" borderId="2" xfId="0" applyFill="1" applyBorder="1" applyAlignment="1">
      <alignment horizontal="center"/>
    </xf>
    <xf numFmtId="49" fontId="0" fillId="0" borderId="7" xfId="0" applyNumberFormat="1" applyBorder="1"/>
    <xf numFmtId="49" fontId="0" fillId="0" borderId="7" xfId="0" applyNumberFormat="1" applyBorder="1" applyAlignment="1">
      <alignment horizontal="center" vertical="center"/>
    </xf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49" fontId="12" fillId="3" borderId="4" xfId="0" applyNumberFormat="1" applyFont="1" applyFill="1" applyBorder="1"/>
    <xf numFmtId="49" fontId="12" fillId="3" borderId="5" xfId="0" applyNumberFormat="1" applyFont="1" applyFill="1" applyBorder="1"/>
    <xf numFmtId="49" fontId="19" fillId="3" borderId="5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49" fontId="19" fillId="3" borderId="1" xfId="0" applyNumberFormat="1" applyFont="1" applyFill="1" applyBorder="1" applyAlignment="1">
      <alignment horizontal="center"/>
    </xf>
    <xf numFmtId="49" fontId="0" fillId="3" borderId="8" xfId="0" applyNumberFormat="1" applyFill="1" applyBorder="1"/>
    <xf numFmtId="49" fontId="17" fillId="3" borderId="0" xfId="0" applyNumberFormat="1" applyFont="1" applyFill="1"/>
    <xf numFmtId="49" fontId="17" fillId="3" borderId="0" xfId="0" applyNumberFormat="1" applyFont="1" applyFill="1" applyAlignment="1">
      <alignment horizontal="center"/>
    </xf>
    <xf numFmtId="49" fontId="0" fillId="5" borderId="8" xfId="0" applyNumberFormat="1" applyFill="1" applyBorder="1"/>
    <xf numFmtId="49" fontId="12" fillId="3" borderId="4" xfId="0" applyNumberFormat="1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9" fontId="12" fillId="3" borderId="7" xfId="0" applyNumberFormat="1" applyFont="1" applyFill="1" applyBorder="1" applyAlignment="1">
      <alignment horizontal="left" wrapText="1"/>
    </xf>
    <xf numFmtId="49" fontId="1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2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 vertical="center"/>
    </xf>
    <xf numFmtId="49" fontId="0" fillId="0" borderId="9" xfId="0" applyNumberFormat="1" applyBorder="1"/>
    <xf numFmtId="49" fontId="17" fillId="0" borderId="7" xfId="0" applyNumberFormat="1" applyFont="1" applyBorder="1"/>
    <xf numFmtId="49" fontId="12" fillId="3" borderId="1" xfId="0" applyNumberFormat="1" applyFont="1" applyFill="1" applyBorder="1" applyAlignment="1">
      <alignment wrapText="1"/>
    </xf>
    <xf numFmtId="0" fontId="0" fillId="3" borderId="0" xfId="0" applyFill="1" applyAlignment="1">
      <alignment horizontal="center"/>
    </xf>
    <xf numFmtId="2" fontId="13" fillId="0" borderId="4" xfId="0" applyNumberFormat="1" applyFont="1" applyBorder="1" applyAlignment="1">
      <alignment horizontal="center"/>
    </xf>
    <xf numFmtId="49" fontId="12" fillId="3" borderId="8" xfId="0" applyNumberFormat="1" applyFont="1" applyFill="1" applyBorder="1" applyAlignment="1">
      <alignment horizontal="center" vertical="center"/>
    </xf>
    <xf numFmtId="49" fontId="17" fillId="0" borderId="0" xfId="0" applyNumberFormat="1" applyFont="1"/>
    <xf numFmtId="49" fontId="12" fillId="0" borderId="2" xfId="0" applyNumberFormat="1" applyFont="1" applyBorder="1"/>
    <xf numFmtId="2" fontId="13" fillId="0" borderId="0" xfId="0" applyNumberFormat="1" applyFont="1" applyAlignment="1">
      <alignment horizontal="center"/>
    </xf>
    <xf numFmtId="49" fontId="0" fillId="6" borderId="0" xfId="0" applyNumberFormat="1" applyFill="1"/>
    <xf numFmtId="49" fontId="17" fillId="6" borderId="0" xfId="0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49" fontId="12" fillId="6" borderId="0" xfId="0" applyNumberFormat="1" applyFont="1" applyFill="1" applyAlignment="1">
      <alignment horizontal="center"/>
    </xf>
    <xf numFmtId="49" fontId="8" fillId="6" borderId="10" xfId="0" applyNumberFormat="1" applyFont="1" applyFill="1" applyBorder="1" applyAlignment="1">
      <alignment horizont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/>
    </xf>
    <xf numFmtId="49" fontId="20" fillId="6" borderId="11" xfId="0" applyNumberFormat="1" applyFont="1" applyFill="1" applyBorder="1" applyAlignment="1">
      <alignment horizontal="center"/>
    </xf>
    <xf numFmtId="49" fontId="8" fillId="6" borderId="11" xfId="0" applyNumberFormat="1" applyFont="1" applyFill="1" applyBorder="1" applyAlignment="1">
      <alignment horizontal="center"/>
    </xf>
    <xf numFmtId="49" fontId="15" fillId="6" borderId="13" xfId="0" applyNumberFormat="1" applyFont="1" applyFill="1" applyBorder="1" applyAlignment="1">
      <alignment horizontal="center"/>
    </xf>
    <xf numFmtId="49" fontId="12" fillId="6" borderId="14" xfId="0" applyNumberFormat="1" applyFont="1" applyFill="1" applyBorder="1" applyAlignment="1">
      <alignment horizontal="center"/>
    </xf>
    <xf numFmtId="49" fontId="0" fillId="6" borderId="15" xfId="0" applyNumberFormat="1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vertical="center"/>
    </xf>
    <xf numFmtId="49" fontId="17" fillId="6" borderId="8" xfId="0" applyNumberFormat="1" applyFont="1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1" fontId="9" fillId="4" borderId="8" xfId="0" applyNumberFormat="1" applyFont="1" applyFill="1" applyBorder="1" applyAlignment="1" applyProtection="1">
      <alignment horizontal="center"/>
      <protection locked="0"/>
    </xf>
    <xf numFmtId="2" fontId="9" fillId="0" borderId="8" xfId="0" applyNumberFormat="1" applyFont="1" applyBorder="1" applyAlignment="1">
      <alignment horizontal="center"/>
    </xf>
    <xf numFmtId="49" fontId="0" fillId="6" borderId="3" xfId="0" applyNumberFormat="1" applyFill="1" applyBorder="1" applyAlignment="1">
      <alignment horizontal="center" vertical="center"/>
    </xf>
    <xf numFmtId="0" fontId="12" fillId="6" borderId="1" xfId="0" applyFont="1" applyFill="1" applyBorder="1" applyAlignment="1">
      <alignment wrapText="1"/>
    </xf>
    <xf numFmtId="49" fontId="17" fillId="6" borderId="1" xfId="0" applyNumberFormat="1" applyFont="1" applyFill="1" applyBorder="1" applyAlignment="1">
      <alignment horizontal="center"/>
    </xf>
    <xf numFmtId="49" fontId="17" fillId="6" borderId="1" xfId="0" applyNumberFormat="1" applyFont="1" applyFill="1" applyBorder="1" applyAlignment="1">
      <alignment horizontal="center" wrapText="1"/>
    </xf>
    <xf numFmtId="49" fontId="17" fillId="6" borderId="1" xfId="0" applyNumberFormat="1" applyFont="1" applyFill="1" applyBorder="1" applyAlignment="1">
      <alignment horizontal="center" vertical="center"/>
    </xf>
    <xf numFmtId="49" fontId="0" fillId="6" borderId="5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/>
    <xf numFmtId="49" fontId="0" fillId="6" borderId="1" xfId="0" applyNumberFormat="1" applyFill="1" applyBorder="1" applyAlignment="1">
      <alignment horizontal="center"/>
    </xf>
    <xf numFmtId="1" fontId="9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49" fontId="0" fillId="6" borderId="16" xfId="0" applyNumberFormat="1" applyFill="1" applyBorder="1"/>
    <xf numFmtId="49" fontId="12" fillId="6" borderId="17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wrapText="1"/>
    </xf>
    <xf numFmtId="2" fontId="9" fillId="6" borderId="0" xfId="0" applyNumberFormat="1" applyFont="1" applyFill="1" applyAlignment="1">
      <alignment horizontal="center"/>
    </xf>
    <xf numFmtId="49" fontId="0" fillId="6" borderId="14" xfId="0" applyNumberFormat="1" applyFont="1" applyFill="1" applyBorder="1" applyAlignment="1">
      <alignment horizontal="center"/>
    </xf>
    <xf numFmtId="49" fontId="0" fillId="6" borderId="14" xfId="0" applyNumberFormat="1" applyFill="1" applyBorder="1"/>
    <xf numFmtId="49" fontId="0" fillId="5" borderId="7" xfId="0" applyNumberFormat="1" applyFill="1" applyBorder="1" applyAlignment="1">
      <alignment horizontal="center" vertical="center"/>
    </xf>
    <xf numFmtId="49" fontId="12" fillId="0" borderId="7" xfId="0" applyNumberFormat="1" applyFont="1" applyBorder="1"/>
    <xf numFmtId="49" fontId="12" fillId="6" borderId="1" xfId="0" applyNumberFormat="1" applyFont="1" applyFill="1" applyBorder="1"/>
    <xf numFmtId="49" fontId="0" fillId="7" borderId="0" xfId="0" applyNumberFormat="1" applyFill="1"/>
    <xf numFmtId="49" fontId="17" fillId="7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2" fontId="9" fillId="8" borderId="0" xfId="0" applyNumberFormat="1" applyFont="1" applyFill="1" applyAlignment="1">
      <alignment horizontal="center"/>
    </xf>
    <xf numFmtId="49" fontId="8" fillId="7" borderId="3" xfId="0" applyNumberFormat="1" applyFont="1" applyFill="1" applyBorder="1" applyAlignment="1">
      <alignment horizontal="center"/>
    </xf>
    <xf numFmtId="49" fontId="12" fillId="7" borderId="5" xfId="0" applyNumberFormat="1" applyFont="1" applyFill="1" applyBorder="1" applyAlignment="1">
      <alignment horizontal="center"/>
    </xf>
    <xf numFmtId="49" fontId="0" fillId="7" borderId="3" xfId="0" applyNumberFormat="1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left"/>
    </xf>
    <xf numFmtId="49" fontId="17" fillId="7" borderId="1" xfId="0" applyNumberFormat="1" applyFont="1" applyFill="1" applyBorder="1" applyAlignment="1">
      <alignment horizontal="center"/>
    </xf>
    <xf numFmtId="49" fontId="12" fillId="7" borderId="1" xfId="0" applyNumberFormat="1" applyFont="1" applyFill="1" applyBorder="1"/>
    <xf numFmtId="49" fontId="0" fillId="7" borderId="5" xfId="0" applyNumberFormat="1" applyFill="1" applyBorder="1"/>
    <xf numFmtId="49" fontId="0" fillId="7" borderId="8" xfId="0" applyNumberFormat="1" applyFill="1" applyBorder="1"/>
    <xf numFmtId="49" fontId="21" fillId="5" borderId="5" xfId="0" applyNumberFormat="1" applyFont="1" applyFill="1" applyBorder="1"/>
    <xf numFmtId="49" fontId="0" fillId="7" borderId="4" xfId="0" applyNumberFormat="1" applyFill="1" applyBorder="1"/>
    <xf numFmtId="49" fontId="0" fillId="7" borderId="1" xfId="0" applyNumberFormat="1" applyFill="1" applyBorder="1" applyAlignment="1">
      <alignment horizontal="center"/>
    </xf>
    <xf numFmtId="49" fontId="17" fillId="7" borderId="1" xfId="0" applyNumberFormat="1" applyFont="1" applyFill="1" applyBorder="1"/>
    <xf numFmtId="0" fontId="0" fillId="7" borderId="1" xfId="0" applyFill="1" applyBorder="1" applyAlignment="1">
      <alignment horizontal="center"/>
    </xf>
    <xf numFmtId="49" fontId="12" fillId="7" borderId="8" xfId="0" applyNumberFormat="1" applyFont="1" applyFill="1" applyBorder="1" applyAlignment="1">
      <alignment horizontal="center"/>
    </xf>
    <xf numFmtId="2" fontId="10" fillId="0" borderId="4" xfId="0" applyNumberFormat="1" applyFont="1" applyBorder="1"/>
    <xf numFmtId="49" fontId="12" fillId="7" borderId="4" xfId="0" applyNumberFormat="1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/>
    <xf numFmtId="2" fontId="22" fillId="0" borderId="8" xfId="0" applyNumberFormat="1" applyFont="1" applyBorder="1"/>
    <xf numFmtId="49" fontId="0" fillId="5" borderId="18" xfId="0" applyNumberFormat="1" applyFill="1" applyBorder="1"/>
    <xf numFmtId="49" fontId="0" fillId="7" borderId="19" xfId="0" applyNumberFormat="1" applyFill="1" applyBorder="1" applyAlignment="1">
      <alignment horizontal="center"/>
    </xf>
    <xf numFmtId="49" fontId="0" fillId="5" borderId="6" xfId="0" applyNumberFormat="1" applyFill="1" applyBorder="1"/>
    <xf numFmtId="49" fontId="0" fillId="5" borderId="0" xfId="0" applyNumberFormat="1" applyFill="1" applyAlignment="1">
      <alignment horizontal="center" vertical="center"/>
    </xf>
    <xf numFmtId="49" fontId="17" fillId="5" borderId="0" xfId="0" applyNumberFormat="1" applyFont="1" applyFill="1"/>
    <xf numFmtId="49" fontId="17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2" fontId="10" fillId="5" borderId="0" xfId="0" applyNumberFormat="1" applyFont="1" applyFill="1"/>
    <xf numFmtId="49" fontId="0" fillId="5" borderId="0" xfId="0" applyNumberFormat="1" applyFill="1"/>
    <xf numFmtId="0" fontId="0" fillId="5" borderId="0" xfId="0" applyFill="1"/>
    <xf numFmtId="2" fontId="22" fillId="0" borderId="0" xfId="0" applyNumberFormat="1" applyFont="1"/>
    <xf numFmtId="49" fontId="0" fillId="8" borderId="3" xfId="0" applyNumberFormat="1" applyFont="1" applyFill="1" applyBorder="1" applyAlignment="1">
      <alignment horizontal="center" vertical="center"/>
    </xf>
    <xf numFmtId="49" fontId="17" fillId="8" borderId="1" xfId="0" applyNumberFormat="1" applyFont="1" applyFill="1" applyBorder="1"/>
    <xf numFmtId="49" fontId="0" fillId="8" borderId="1" xfId="0" applyNumberFormat="1" applyFont="1" applyFill="1" applyBorder="1" applyAlignment="1">
      <alignment horizontal="center"/>
    </xf>
    <xf numFmtId="49" fontId="0" fillId="8" borderId="1" xfId="0" applyNumberFormat="1" applyFon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8" borderId="0" xfId="0" applyNumberFormat="1" applyFill="1"/>
    <xf numFmtId="49" fontId="0" fillId="8" borderId="0" xfId="0" applyNumberFormat="1" applyFill="1" applyAlignment="1">
      <alignment horizontal="center"/>
    </xf>
    <xf numFmtId="49" fontId="0" fillId="8" borderId="2" xfId="0" applyNumberForma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9" fillId="3" borderId="0" xfId="0" applyNumberFormat="1" applyFont="1" applyFill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right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right"/>
      <protection locked="0"/>
    </xf>
    <xf numFmtId="1" fontId="13" fillId="0" borderId="7" xfId="0" applyNumberFormat="1" applyFont="1" applyBorder="1" applyAlignment="1" applyProtection="1">
      <alignment horizontal="right"/>
      <protection locked="0"/>
    </xf>
    <xf numFmtId="1" fontId="13" fillId="0" borderId="0" xfId="0" applyNumberFormat="1" applyFont="1" applyAlignment="1" applyProtection="1">
      <alignment horizontal="right"/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49" fontId="15" fillId="6" borderId="12" xfId="0" applyNumberFormat="1" applyFont="1" applyFill="1" applyBorder="1" applyAlignment="1" applyProtection="1">
      <alignment horizontal="center"/>
      <protection locked="0"/>
    </xf>
    <xf numFmtId="49" fontId="17" fillId="6" borderId="1" xfId="0" applyNumberFormat="1" applyFont="1" applyFill="1" applyBorder="1" applyAlignment="1" applyProtection="1">
      <alignment horizontal="center"/>
      <protection locked="0"/>
    </xf>
    <xf numFmtId="1" fontId="9" fillId="6" borderId="0" xfId="0" applyNumberFormat="1" applyFont="1" applyFill="1" applyAlignment="1" applyProtection="1">
      <alignment horizontal="center"/>
      <protection locked="0"/>
    </xf>
    <xf numFmtId="1" fontId="9" fillId="8" borderId="0" xfId="0" applyNumberFormat="1" applyFont="1" applyFill="1" applyAlignment="1" applyProtection="1">
      <alignment horizontal="center"/>
      <protection locked="0"/>
    </xf>
    <xf numFmtId="49" fontId="8" fillId="7" borderId="3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BDBDB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zoomScale="90" zoomScaleNormal="90" workbookViewId="0">
      <selection activeCell="C14" sqref="C14"/>
    </sheetView>
  </sheetViews>
  <sheetFormatPr defaultColWidth="8.6328125" defaultRowHeight="14.25" customHeight="1" x14ac:dyDescent="0.35"/>
  <cols>
    <col min="1" max="1" width="17.453125" customWidth="1"/>
    <col min="3" max="3" width="28.6328125" customWidth="1"/>
    <col min="4" max="4" width="19.54296875" customWidth="1"/>
    <col min="5" max="5" width="21" customWidth="1"/>
    <col min="6" max="6" width="21.54296875" customWidth="1"/>
    <col min="7" max="7" width="22.6328125" customWidth="1"/>
  </cols>
  <sheetData>
    <row r="1" spans="1:17" ht="47.25" customHeight="1" x14ac:dyDescent="0.35">
      <c r="A1" s="9" t="s">
        <v>0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</row>
    <row r="2" spans="1:17" ht="15.5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ht="28.5" customHeight="1" x14ac:dyDescent="0.35">
      <c r="A3" s="11"/>
      <c r="B3" s="12" t="s">
        <v>1</v>
      </c>
      <c r="C3" s="8"/>
      <c r="D3" s="8"/>
      <c r="E3" s="8"/>
      <c r="F3" s="8"/>
      <c r="G3" s="8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15.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28.5" customHeight="1" x14ac:dyDescent="0.35">
      <c r="A5" s="11"/>
      <c r="B5" s="12" t="s">
        <v>2</v>
      </c>
      <c r="C5" s="8"/>
      <c r="D5" s="8"/>
      <c r="E5" s="8"/>
      <c r="F5" s="8"/>
      <c r="G5" s="8"/>
      <c r="H5" s="13"/>
      <c r="I5" s="13"/>
      <c r="J5" s="13"/>
      <c r="K5" s="13"/>
      <c r="L5" s="11"/>
      <c r="M5" s="11"/>
      <c r="N5" s="11"/>
      <c r="O5" s="11"/>
      <c r="P5" s="11"/>
    </row>
    <row r="6" spans="1:17" ht="15.5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15.5" x14ac:dyDescent="0.35">
      <c r="A7" s="15"/>
      <c r="B7" s="11"/>
      <c r="C7" s="16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8"/>
      <c r="I7" s="11"/>
      <c r="J7" s="11"/>
      <c r="K7" s="11"/>
      <c r="L7" s="11"/>
      <c r="M7" s="11"/>
      <c r="N7" s="11"/>
      <c r="O7" s="11"/>
      <c r="P7" s="11"/>
    </row>
    <row r="8" spans="1:17" ht="15.5" x14ac:dyDescent="0.35">
      <c r="A8" s="18"/>
      <c r="B8" s="11"/>
      <c r="C8" s="19" t="s">
        <v>8</v>
      </c>
      <c r="D8" s="20"/>
      <c r="E8" s="20"/>
      <c r="F8" s="20"/>
      <c r="G8" s="20"/>
      <c r="H8" s="18"/>
      <c r="I8" s="11"/>
      <c r="J8" s="11"/>
      <c r="K8" s="11"/>
      <c r="L8" s="11"/>
      <c r="M8" s="11"/>
      <c r="N8" s="11"/>
      <c r="O8" s="11"/>
      <c r="P8" s="11"/>
    </row>
    <row r="9" spans="1:17" ht="15.5" x14ac:dyDescent="0.35">
      <c r="A9" s="18"/>
      <c r="B9" s="11"/>
      <c r="C9" s="21"/>
      <c r="D9" s="18"/>
      <c r="E9" s="18"/>
      <c r="F9" s="18"/>
      <c r="G9" s="18"/>
      <c r="H9" s="18"/>
      <c r="I9" s="11"/>
      <c r="J9" s="11"/>
      <c r="K9" s="11"/>
      <c r="L9" s="11"/>
      <c r="M9" s="11"/>
      <c r="N9" s="11"/>
      <c r="O9" s="11"/>
      <c r="P9" s="11"/>
    </row>
    <row r="10" spans="1:17" ht="15.5" x14ac:dyDescent="0.35">
      <c r="A10" s="15"/>
      <c r="B10" s="11"/>
      <c r="C10" s="19" t="s">
        <v>9</v>
      </c>
      <c r="D10" s="20"/>
      <c r="E10" s="20"/>
      <c r="F10" s="20"/>
      <c r="G10" s="20"/>
      <c r="H10" s="18"/>
      <c r="I10" s="11"/>
      <c r="J10" s="11"/>
      <c r="K10" s="11"/>
      <c r="L10" s="11"/>
      <c r="M10" s="11"/>
      <c r="N10" s="11"/>
      <c r="O10" s="11"/>
      <c r="P10" s="11"/>
    </row>
    <row r="11" spans="1:17" ht="15.5" x14ac:dyDescent="0.35">
      <c r="A11" s="18"/>
      <c r="B11" s="18"/>
      <c r="C11" s="18"/>
      <c r="D11" s="18"/>
      <c r="E11" s="18"/>
      <c r="F11" s="18"/>
      <c r="G11" s="18"/>
      <c r="H11" s="18"/>
      <c r="I11" s="11"/>
      <c r="J11" s="11"/>
      <c r="K11" s="11"/>
      <c r="L11" s="11"/>
      <c r="M11" s="11"/>
      <c r="N11" s="11"/>
      <c r="O11" s="11"/>
      <c r="P11" s="11"/>
    </row>
    <row r="12" spans="1:17" ht="15.5" x14ac:dyDescent="0.35">
      <c r="A12" s="11"/>
      <c r="B12" s="11"/>
      <c r="C12" s="22" t="s">
        <v>10</v>
      </c>
      <c r="D12" s="7"/>
      <c r="E12" s="7"/>
      <c r="F12" s="7"/>
      <c r="G12" s="7"/>
      <c r="H12" s="18"/>
      <c r="I12" s="18"/>
      <c r="J12" s="11"/>
      <c r="K12" s="11"/>
      <c r="L12" s="11"/>
      <c r="M12" s="11"/>
      <c r="N12" s="11"/>
      <c r="O12" s="11"/>
      <c r="P12" s="11"/>
    </row>
    <row r="13" spans="1:17" ht="15.5" x14ac:dyDescent="0.35">
      <c r="A13" s="11"/>
      <c r="B13" s="11"/>
      <c r="C13" s="23" t="s">
        <v>6</v>
      </c>
      <c r="D13" s="7"/>
      <c r="E13" s="7"/>
      <c r="F13" s="7"/>
      <c r="G13" s="7"/>
      <c r="H13" s="18"/>
      <c r="I13" s="18"/>
      <c r="J13" s="11"/>
      <c r="K13" s="11"/>
      <c r="L13" s="11"/>
      <c r="M13" s="11"/>
      <c r="N13" s="11"/>
      <c r="O13" s="11"/>
      <c r="P13" s="11"/>
    </row>
  </sheetData>
  <sheetProtection password="C907" sheet="1" objects="1" scenarios="1"/>
  <mergeCells count="5">
    <mergeCell ref="A1:G1"/>
    <mergeCell ref="C3:G3"/>
    <mergeCell ref="C5:G5"/>
    <mergeCell ref="D12:G12"/>
    <mergeCell ref="D13:G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zoomScale="80" zoomScaleNormal="80" workbookViewId="0">
      <selection activeCell="C23" sqref="C23"/>
    </sheetView>
  </sheetViews>
  <sheetFormatPr defaultColWidth="8.90625" defaultRowHeight="14.25" customHeight="1" x14ac:dyDescent="0.35"/>
  <cols>
    <col min="1" max="1" width="54.90625" style="24" customWidth="1"/>
    <col min="2" max="2" width="6" style="25" customWidth="1"/>
    <col min="3" max="3" width="118.36328125" style="24" customWidth="1"/>
    <col min="4" max="4" width="21.08984375" style="26" customWidth="1"/>
    <col min="5" max="5" width="11.54296875" style="26" customWidth="1"/>
    <col min="6" max="6" width="28.1796875" style="27" customWidth="1"/>
    <col min="7" max="7" width="21" style="28" customWidth="1"/>
    <col min="8" max="8" width="8.90625" style="29"/>
    <col min="9" max="1024" width="8.90625" style="24"/>
  </cols>
  <sheetData>
    <row r="1" spans="1:9" ht="43.5" customHeight="1" x14ac:dyDescent="0.35">
      <c r="A1" s="30"/>
      <c r="B1" s="31"/>
      <c r="C1" s="32" t="s">
        <v>11</v>
      </c>
      <c r="D1" s="33"/>
      <c r="E1" s="33"/>
      <c r="F1" s="33"/>
      <c r="G1" s="33"/>
      <c r="H1" s="33"/>
      <c r="I1" s="33"/>
    </row>
    <row r="3" spans="1:9" ht="14.5" x14ac:dyDescent="0.35">
      <c r="C3" s="34" t="s">
        <v>12</v>
      </c>
    </row>
    <row r="4" spans="1:9" ht="15.5" x14ac:dyDescent="0.35">
      <c r="A4" s="35" t="s">
        <v>13</v>
      </c>
      <c r="C4" s="36"/>
    </row>
    <row r="5" spans="1:9" ht="14.5" x14ac:dyDescent="0.35">
      <c r="A5" s="37"/>
    </row>
    <row r="6" spans="1:9" ht="21" x14ac:dyDescent="0.5">
      <c r="A6" s="38"/>
      <c r="B6" s="6" t="s">
        <v>14</v>
      </c>
      <c r="C6" s="6"/>
      <c r="D6" s="39"/>
      <c r="E6" s="39"/>
      <c r="F6" s="5" t="s">
        <v>15</v>
      </c>
      <c r="G6" s="5"/>
      <c r="H6" s="40"/>
    </row>
    <row r="7" spans="1:9" ht="14.5" x14ac:dyDescent="0.35">
      <c r="A7" s="38"/>
      <c r="B7" s="41"/>
      <c r="C7" s="42"/>
      <c r="D7" s="39"/>
      <c r="E7" s="39"/>
      <c r="F7" s="39"/>
      <c r="G7" s="39"/>
    </row>
    <row r="8" spans="1:9" s="49" customFormat="1" ht="15.5" x14ac:dyDescent="0.35">
      <c r="A8" s="43" t="s">
        <v>16</v>
      </c>
      <c r="B8" s="44"/>
      <c r="C8" s="45" t="s">
        <v>17</v>
      </c>
      <c r="D8" s="46" t="s">
        <v>18</v>
      </c>
      <c r="E8" s="46" t="s">
        <v>19</v>
      </c>
      <c r="F8" s="47" t="s">
        <v>20</v>
      </c>
      <c r="G8" s="47" t="s">
        <v>21</v>
      </c>
      <c r="H8" s="48"/>
    </row>
    <row r="9" spans="1:9" ht="14.5" x14ac:dyDescent="0.35">
      <c r="A9" s="50"/>
      <c r="B9" s="51"/>
      <c r="C9" s="52" t="s">
        <v>22</v>
      </c>
      <c r="D9" s="53"/>
      <c r="E9" s="54"/>
      <c r="F9" s="55"/>
      <c r="G9" s="56"/>
    </row>
    <row r="10" spans="1:9" ht="14.5" x14ac:dyDescent="0.35">
      <c r="A10" s="57"/>
      <c r="B10" s="51"/>
      <c r="C10" s="52" t="s">
        <v>23</v>
      </c>
      <c r="D10" s="53"/>
      <c r="E10" s="54"/>
      <c r="F10" s="55"/>
      <c r="G10" s="56"/>
    </row>
    <row r="11" spans="1:9" ht="14.5" x14ac:dyDescent="0.35">
      <c r="A11" s="57"/>
      <c r="B11" s="51" t="s">
        <v>24</v>
      </c>
      <c r="C11" s="58" t="s">
        <v>25</v>
      </c>
      <c r="D11" s="53" t="s">
        <v>26</v>
      </c>
      <c r="E11" s="54">
        <v>20</v>
      </c>
      <c r="F11" s="134"/>
      <c r="G11" s="59">
        <f>F11*E11</f>
        <v>0</v>
      </c>
    </row>
    <row r="12" spans="1:9" ht="14.5" x14ac:dyDescent="0.35">
      <c r="A12" s="57"/>
      <c r="B12" s="51" t="s">
        <v>27</v>
      </c>
      <c r="C12" s="58" t="s">
        <v>28</v>
      </c>
      <c r="D12" s="53" t="s">
        <v>26</v>
      </c>
      <c r="E12" s="54">
        <v>5</v>
      </c>
      <c r="F12" s="134"/>
      <c r="G12" s="59">
        <f>F12*E12</f>
        <v>0</v>
      </c>
    </row>
    <row r="13" spans="1:9" ht="14.5" x14ac:dyDescent="0.35">
      <c r="A13" s="57"/>
      <c r="B13" s="51"/>
      <c r="C13" s="52" t="s">
        <v>29</v>
      </c>
      <c r="D13" s="53"/>
      <c r="E13" s="54"/>
      <c r="F13" s="188"/>
      <c r="G13" s="56"/>
    </row>
    <row r="14" spans="1:9" ht="14.5" x14ac:dyDescent="0.35">
      <c r="A14" s="57"/>
      <c r="B14" s="51" t="s">
        <v>30</v>
      </c>
      <c r="C14" s="58" t="s">
        <v>31</v>
      </c>
      <c r="D14" s="53" t="s">
        <v>26</v>
      </c>
      <c r="E14" s="54">
        <v>15</v>
      </c>
      <c r="F14" s="134"/>
      <c r="G14" s="59">
        <f>F14*E14</f>
        <v>0</v>
      </c>
    </row>
    <row r="15" spans="1:9" ht="14.5" x14ac:dyDescent="0.35">
      <c r="A15" s="57"/>
      <c r="B15" s="51" t="s">
        <v>32</v>
      </c>
      <c r="C15" s="58" t="s">
        <v>28</v>
      </c>
      <c r="D15" s="53" t="s">
        <v>26</v>
      </c>
      <c r="E15" s="54">
        <v>2</v>
      </c>
      <c r="F15" s="134"/>
      <c r="G15" s="59">
        <f>F15*E15</f>
        <v>0</v>
      </c>
    </row>
    <row r="16" spans="1:9" ht="14.5" x14ac:dyDescent="0.35">
      <c r="A16" s="57"/>
      <c r="B16" s="51"/>
      <c r="C16" s="52" t="s">
        <v>33</v>
      </c>
      <c r="D16" s="53"/>
      <c r="E16" s="54"/>
      <c r="F16" s="188"/>
      <c r="G16" s="56"/>
    </row>
    <row r="17" spans="1:7" ht="14.5" x14ac:dyDescent="0.35">
      <c r="A17" s="57"/>
      <c r="B17" s="51" t="s">
        <v>34</v>
      </c>
      <c r="C17" s="60" t="s">
        <v>35</v>
      </c>
      <c r="D17" s="53" t="s">
        <v>26</v>
      </c>
      <c r="E17" s="54">
        <v>12</v>
      </c>
      <c r="F17" s="134"/>
      <c r="G17" s="59">
        <f>F17*E17</f>
        <v>0</v>
      </c>
    </row>
    <row r="18" spans="1:7" ht="14.5" x14ac:dyDescent="0.35">
      <c r="A18" s="57"/>
      <c r="B18" s="51" t="s">
        <v>36</v>
      </c>
      <c r="C18" s="58" t="s">
        <v>37</v>
      </c>
      <c r="D18" s="53" t="s">
        <v>26</v>
      </c>
      <c r="E18" s="54">
        <v>2</v>
      </c>
      <c r="F18" s="134"/>
      <c r="G18" s="59">
        <f>F18*E18</f>
        <v>0</v>
      </c>
    </row>
    <row r="19" spans="1:7" ht="14.5" x14ac:dyDescent="0.35">
      <c r="A19" s="57"/>
      <c r="B19" s="51"/>
      <c r="C19" s="52" t="s">
        <v>38</v>
      </c>
      <c r="D19" s="53"/>
      <c r="E19" s="54"/>
      <c r="F19" s="188"/>
      <c r="G19" s="56"/>
    </row>
    <row r="20" spans="1:7" ht="14.5" x14ac:dyDescent="0.35">
      <c r="A20" s="57"/>
      <c r="B20" s="51" t="s">
        <v>39</v>
      </c>
      <c r="C20" s="58" t="s">
        <v>40</v>
      </c>
      <c r="D20" s="53" t="s">
        <v>26</v>
      </c>
      <c r="E20" s="54">
        <v>7</v>
      </c>
      <c r="F20" s="134"/>
      <c r="G20" s="59">
        <f>F20*E20</f>
        <v>0</v>
      </c>
    </row>
    <row r="21" spans="1:7" ht="14.5" x14ac:dyDescent="0.35">
      <c r="A21" s="61" t="s">
        <v>41</v>
      </c>
      <c r="B21" s="51" t="s">
        <v>42</v>
      </c>
      <c r="C21" s="58" t="s">
        <v>37</v>
      </c>
      <c r="D21" s="53" t="s">
        <v>26</v>
      </c>
      <c r="E21" s="54">
        <v>2</v>
      </c>
      <c r="F21" s="134"/>
      <c r="G21" s="59">
        <f>F21*E21</f>
        <v>0</v>
      </c>
    </row>
    <row r="22" spans="1:7" ht="14.5" x14ac:dyDescent="0.35">
      <c r="A22" s="61" t="s">
        <v>43</v>
      </c>
      <c r="B22" s="51"/>
      <c r="C22" s="52" t="s">
        <v>44</v>
      </c>
      <c r="D22" s="53"/>
      <c r="E22" s="54"/>
      <c r="F22" s="188"/>
      <c r="G22" s="56"/>
    </row>
    <row r="23" spans="1:7" ht="14.5" x14ac:dyDescent="0.35">
      <c r="A23" s="57"/>
      <c r="B23" s="51" t="s">
        <v>45</v>
      </c>
      <c r="C23" s="58" t="s">
        <v>46</v>
      </c>
      <c r="D23" s="53" t="s">
        <v>26</v>
      </c>
      <c r="E23" s="62">
        <v>12</v>
      </c>
      <c r="F23" s="134"/>
      <c r="G23" s="59">
        <f>F23*E23</f>
        <v>0</v>
      </c>
    </row>
    <row r="24" spans="1:7" ht="14.5" x14ac:dyDescent="0.35">
      <c r="A24" s="57"/>
      <c r="B24" s="63" t="s">
        <v>47</v>
      </c>
      <c r="C24" s="58" t="s">
        <v>37</v>
      </c>
      <c r="D24" s="53" t="s">
        <v>26</v>
      </c>
      <c r="E24" s="64">
        <v>2</v>
      </c>
      <c r="F24" s="134"/>
      <c r="G24" s="59">
        <f>F24*E24</f>
        <v>0</v>
      </c>
    </row>
    <row r="25" spans="1:7" ht="14.5" x14ac:dyDescent="0.35">
      <c r="A25" s="57"/>
      <c r="B25" s="63"/>
      <c r="C25" s="65" t="s">
        <v>48</v>
      </c>
      <c r="D25" s="66"/>
      <c r="E25" s="67"/>
      <c r="F25" s="188"/>
      <c r="G25" s="56"/>
    </row>
    <row r="26" spans="1:7" ht="14.5" x14ac:dyDescent="0.35">
      <c r="A26" s="57"/>
      <c r="B26" s="63" t="s">
        <v>49</v>
      </c>
      <c r="C26" s="68" t="s">
        <v>50</v>
      </c>
      <c r="D26" s="53" t="s">
        <v>26</v>
      </c>
      <c r="E26" s="64">
        <v>6</v>
      </c>
      <c r="F26" s="134"/>
      <c r="G26" s="59">
        <f>F26*E26</f>
        <v>0</v>
      </c>
    </row>
    <row r="27" spans="1:7" ht="14.5" x14ac:dyDescent="0.35">
      <c r="A27" s="57"/>
      <c r="B27" s="63" t="s">
        <v>51</v>
      </c>
      <c r="C27" s="68" t="s">
        <v>50</v>
      </c>
      <c r="D27" s="53" t="s">
        <v>26</v>
      </c>
      <c r="E27" s="64">
        <v>4</v>
      </c>
      <c r="F27" s="134"/>
      <c r="G27" s="59">
        <f>F27*E27</f>
        <v>0</v>
      </c>
    </row>
    <row r="28" spans="1:7" ht="14.5" x14ac:dyDescent="0.35">
      <c r="A28" s="57"/>
      <c r="B28" s="63" t="s">
        <v>52</v>
      </c>
      <c r="C28" s="58" t="s">
        <v>37</v>
      </c>
      <c r="D28" s="53" t="s">
        <v>26</v>
      </c>
      <c r="E28" s="64">
        <v>2</v>
      </c>
      <c r="F28" s="134"/>
      <c r="G28" s="59">
        <f>F28*E28</f>
        <v>0</v>
      </c>
    </row>
    <row r="29" spans="1:7" ht="14.5" x14ac:dyDescent="0.35">
      <c r="A29" s="57"/>
      <c r="B29" s="51"/>
      <c r="C29" s="52" t="s">
        <v>53</v>
      </c>
      <c r="D29" s="53"/>
      <c r="E29" s="54"/>
      <c r="F29" s="188"/>
      <c r="G29" s="56"/>
    </row>
    <row r="30" spans="1:7" ht="14.5" x14ac:dyDescent="0.35">
      <c r="A30" s="69"/>
      <c r="B30" s="51" t="s">
        <v>54</v>
      </c>
      <c r="C30" s="58" t="s">
        <v>55</v>
      </c>
      <c r="D30" s="53" t="s">
        <v>56</v>
      </c>
      <c r="E30" s="70">
        <v>5</v>
      </c>
      <c r="F30" s="134"/>
      <c r="G30" s="59">
        <f>F30*E30</f>
        <v>0</v>
      </c>
    </row>
    <row r="31" spans="1:7" ht="14.5" x14ac:dyDescent="0.35">
      <c r="A31" s="42"/>
      <c r="B31" s="51" t="s">
        <v>57</v>
      </c>
      <c r="C31" s="58" t="s">
        <v>58</v>
      </c>
      <c r="D31" s="53" t="s">
        <v>56</v>
      </c>
      <c r="E31" s="70">
        <v>0.5</v>
      </c>
      <c r="F31" s="134"/>
      <c r="G31" s="59">
        <f>F31*E31</f>
        <v>0</v>
      </c>
    </row>
    <row r="32" spans="1:7" ht="14.5" x14ac:dyDescent="0.35">
      <c r="A32" s="42"/>
      <c r="B32" s="51" t="s">
        <v>59</v>
      </c>
      <c r="C32" s="52" t="s">
        <v>60</v>
      </c>
      <c r="D32" s="53" t="s">
        <v>61</v>
      </c>
      <c r="E32" s="70">
        <v>7</v>
      </c>
      <c r="F32" s="134"/>
      <c r="G32" s="59">
        <f>F32*E32</f>
        <v>0</v>
      </c>
    </row>
    <row r="33" spans="1:8" ht="14.5" x14ac:dyDescent="0.35">
      <c r="A33" s="42"/>
      <c r="B33" s="51"/>
      <c r="C33" s="52" t="s">
        <v>62</v>
      </c>
      <c r="D33" s="53"/>
      <c r="E33" s="54"/>
      <c r="F33" s="188"/>
      <c r="G33" s="56"/>
    </row>
    <row r="34" spans="1:8" ht="14.5" x14ac:dyDescent="0.35">
      <c r="A34" s="42"/>
      <c r="B34" s="51" t="s">
        <v>63</v>
      </c>
      <c r="C34" s="71" t="s">
        <v>64</v>
      </c>
      <c r="D34" s="53" t="s">
        <v>56</v>
      </c>
      <c r="E34" s="72">
        <v>0.8</v>
      </c>
      <c r="F34" s="134"/>
      <c r="G34" s="59">
        <f>F34*E34</f>
        <v>0</v>
      </c>
    </row>
    <row r="35" spans="1:8" ht="14.5" x14ac:dyDescent="0.35">
      <c r="A35" s="42"/>
      <c r="B35" s="51" t="s">
        <v>65</v>
      </c>
      <c r="C35" s="71" t="s">
        <v>66</v>
      </c>
      <c r="D35" s="53" t="s">
        <v>56</v>
      </c>
      <c r="E35" s="72">
        <v>0.3</v>
      </c>
      <c r="F35" s="134"/>
      <c r="G35" s="59">
        <f>F35*E35</f>
        <v>0</v>
      </c>
    </row>
    <row r="36" spans="1:8" s="24" customFormat="1" ht="14.5" x14ac:dyDescent="0.35">
      <c r="A36" s="73"/>
      <c r="B36" s="74"/>
      <c r="C36" s="75"/>
      <c r="D36" s="76"/>
      <c r="E36" s="77"/>
      <c r="F36" s="189" t="s">
        <v>67</v>
      </c>
      <c r="G36" s="78">
        <f>MIN(SUM(G11:G35),40)</f>
        <v>0</v>
      </c>
      <c r="H36" s="29"/>
    </row>
    <row r="37" spans="1:8" ht="14.5" x14ac:dyDescent="0.35">
      <c r="A37" s="79"/>
      <c r="B37" s="51"/>
      <c r="C37" s="52" t="s">
        <v>68</v>
      </c>
      <c r="D37" s="53"/>
      <c r="E37" s="54"/>
      <c r="F37" s="188"/>
      <c r="G37" s="56"/>
    </row>
    <row r="38" spans="1:8" ht="14.5" x14ac:dyDescent="0.35">
      <c r="A38" s="80"/>
      <c r="B38" s="51"/>
      <c r="C38" s="52" t="s">
        <v>69</v>
      </c>
      <c r="D38" s="53"/>
      <c r="E38" s="54"/>
      <c r="F38" s="188"/>
      <c r="G38" s="56"/>
    </row>
    <row r="39" spans="1:8" ht="14.5" x14ac:dyDescent="0.35">
      <c r="A39" s="80"/>
      <c r="B39" s="51" t="s">
        <v>70</v>
      </c>
      <c r="C39" s="58" t="s">
        <v>71</v>
      </c>
      <c r="D39" s="53" t="s">
        <v>72</v>
      </c>
      <c r="E39" s="70">
        <v>2</v>
      </c>
      <c r="F39" s="134"/>
      <c r="G39" s="59">
        <f>F39*E39</f>
        <v>0</v>
      </c>
    </row>
    <row r="40" spans="1:8" ht="14.5" x14ac:dyDescent="0.35">
      <c r="A40" s="80"/>
      <c r="B40" s="51" t="s">
        <v>73</v>
      </c>
      <c r="C40" s="58" t="s">
        <v>74</v>
      </c>
      <c r="D40" s="53" t="s">
        <v>72</v>
      </c>
      <c r="E40" s="54">
        <v>0.5</v>
      </c>
      <c r="F40" s="134"/>
      <c r="G40" s="59">
        <f>F40*E40</f>
        <v>0</v>
      </c>
    </row>
    <row r="41" spans="1:8" ht="14.5" x14ac:dyDescent="0.35">
      <c r="A41" s="80"/>
      <c r="B41" s="51"/>
      <c r="C41" s="52" t="s">
        <v>75</v>
      </c>
      <c r="D41" s="53"/>
      <c r="E41" s="54"/>
      <c r="F41" s="188"/>
      <c r="G41" s="56"/>
    </row>
    <row r="42" spans="1:8" ht="14.5" x14ac:dyDescent="0.35">
      <c r="A42" s="57"/>
      <c r="B42" s="51" t="s">
        <v>76</v>
      </c>
      <c r="C42" s="58" t="s">
        <v>77</v>
      </c>
      <c r="D42" s="53" t="s">
        <v>78</v>
      </c>
      <c r="E42" s="54">
        <v>1.5</v>
      </c>
      <c r="F42" s="134"/>
      <c r="G42" s="59">
        <f>F42*E42</f>
        <v>0</v>
      </c>
    </row>
    <row r="43" spans="1:8" ht="14.5" x14ac:dyDescent="0.35">
      <c r="A43" s="57"/>
      <c r="B43" s="51" t="s">
        <v>79</v>
      </c>
      <c r="C43" s="58" t="s">
        <v>80</v>
      </c>
      <c r="D43" s="53" t="s">
        <v>81</v>
      </c>
      <c r="E43" s="54">
        <v>0.5</v>
      </c>
      <c r="F43" s="134"/>
      <c r="G43" s="59">
        <f>F43*E43</f>
        <v>0</v>
      </c>
    </row>
    <row r="44" spans="1:8" ht="14.5" x14ac:dyDescent="0.35">
      <c r="A44" s="57"/>
      <c r="B44" s="51"/>
      <c r="C44" s="52" t="s">
        <v>82</v>
      </c>
      <c r="D44" s="53"/>
      <c r="E44" s="54"/>
      <c r="F44" s="188"/>
      <c r="G44" s="56"/>
    </row>
    <row r="45" spans="1:8" ht="14.5" x14ac:dyDescent="0.35">
      <c r="A45" s="57"/>
      <c r="B45" s="51" t="s">
        <v>83</v>
      </c>
      <c r="C45" s="58" t="s">
        <v>84</v>
      </c>
      <c r="D45" s="53" t="s">
        <v>72</v>
      </c>
      <c r="E45" s="54">
        <v>0.5</v>
      </c>
      <c r="F45" s="134"/>
      <c r="G45" s="59">
        <f>F45*E45</f>
        <v>0</v>
      </c>
    </row>
    <row r="46" spans="1:8" ht="14.5" x14ac:dyDescent="0.35">
      <c r="A46" s="57"/>
      <c r="B46" s="51" t="s">
        <v>85</v>
      </c>
      <c r="C46" s="58" t="s">
        <v>86</v>
      </c>
      <c r="D46" s="53" t="s">
        <v>72</v>
      </c>
      <c r="E46" s="54">
        <v>0.2</v>
      </c>
      <c r="F46" s="134"/>
      <c r="G46" s="59">
        <f>F46*E46</f>
        <v>0</v>
      </c>
    </row>
    <row r="47" spans="1:8" ht="14.5" x14ac:dyDescent="0.35">
      <c r="A47" s="81" t="s">
        <v>87</v>
      </c>
      <c r="B47" s="51"/>
      <c r="C47" s="52" t="s">
        <v>88</v>
      </c>
      <c r="D47" s="53"/>
      <c r="E47" s="54"/>
      <c r="F47" s="188"/>
      <c r="G47" s="56"/>
    </row>
    <row r="48" spans="1:8" ht="14.5" x14ac:dyDescent="0.35">
      <c r="A48" s="82" t="s">
        <v>89</v>
      </c>
      <c r="B48" s="51" t="s">
        <v>90</v>
      </c>
      <c r="C48" s="58" t="s">
        <v>91</v>
      </c>
      <c r="D48" s="53" t="s">
        <v>92</v>
      </c>
      <c r="E48" s="54">
        <v>0.1</v>
      </c>
      <c r="F48" s="134"/>
      <c r="G48" s="59">
        <f>F48*E48</f>
        <v>0</v>
      </c>
    </row>
    <row r="49" spans="1:7" ht="14.5" x14ac:dyDescent="0.35">
      <c r="A49" s="61" t="s">
        <v>93</v>
      </c>
      <c r="B49" s="51"/>
      <c r="C49" s="52" t="s">
        <v>94</v>
      </c>
      <c r="D49" s="53"/>
      <c r="E49" s="54"/>
      <c r="F49" s="188"/>
      <c r="G49" s="56"/>
    </row>
    <row r="50" spans="1:7" ht="14.5" x14ac:dyDescent="0.35">
      <c r="A50" s="57"/>
      <c r="B50" s="51" t="s">
        <v>95</v>
      </c>
      <c r="C50" s="58" t="s">
        <v>96</v>
      </c>
      <c r="D50" s="83" t="s">
        <v>97</v>
      </c>
      <c r="E50" s="54">
        <v>0.5</v>
      </c>
      <c r="F50" s="134"/>
      <c r="G50" s="59">
        <f>F50*E50</f>
        <v>0</v>
      </c>
    </row>
    <row r="51" spans="1:7" ht="14.5" x14ac:dyDescent="0.35">
      <c r="A51" s="57"/>
      <c r="B51" s="51" t="s">
        <v>98</v>
      </c>
      <c r="C51" s="58" t="s">
        <v>99</v>
      </c>
      <c r="D51" s="83" t="s">
        <v>97</v>
      </c>
      <c r="E51" s="54">
        <v>0.3</v>
      </c>
      <c r="F51" s="134"/>
      <c r="G51" s="59">
        <f>F51*E51</f>
        <v>0</v>
      </c>
    </row>
    <row r="52" spans="1:7" ht="14.5" x14ac:dyDescent="0.35">
      <c r="A52" s="57"/>
      <c r="B52" s="51"/>
      <c r="C52" s="52" t="s">
        <v>100</v>
      </c>
      <c r="D52" s="53"/>
      <c r="E52" s="54"/>
      <c r="F52" s="188"/>
      <c r="G52" s="56"/>
    </row>
    <row r="53" spans="1:7" ht="14.5" x14ac:dyDescent="0.35">
      <c r="A53" s="57"/>
      <c r="B53" s="51" t="s">
        <v>101</v>
      </c>
      <c r="C53" s="58" t="s">
        <v>96</v>
      </c>
      <c r="D53" s="53" t="s">
        <v>102</v>
      </c>
      <c r="E53" s="70">
        <v>0.5</v>
      </c>
      <c r="F53" s="134"/>
      <c r="G53" s="59">
        <f>F53*E53</f>
        <v>0</v>
      </c>
    </row>
    <row r="54" spans="1:7" ht="14.5" x14ac:dyDescent="0.35">
      <c r="A54" s="57"/>
      <c r="B54" s="51" t="s">
        <v>103</v>
      </c>
      <c r="C54" s="58" t="s">
        <v>99</v>
      </c>
      <c r="D54" s="53" t="s">
        <v>102</v>
      </c>
      <c r="E54" s="54">
        <v>0.2</v>
      </c>
      <c r="F54" s="134"/>
      <c r="G54" s="59">
        <f>F54*E54</f>
        <v>0</v>
      </c>
    </row>
    <row r="55" spans="1:7" ht="14.5" x14ac:dyDescent="0.35">
      <c r="A55" s="57"/>
      <c r="B55" s="51" t="s">
        <v>104</v>
      </c>
      <c r="C55" s="52" t="s">
        <v>105</v>
      </c>
      <c r="D55" s="53" t="s">
        <v>106</v>
      </c>
      <c r="E55" s="70">
        <v>0.2</v>
      </c>
      <c r="F55" s="134"/>
      <c r="G55" s="59">
        <f>F55*E55</f>
        <v>0</v>
      </c>
    </row>
    <row r="56" spans="1:7" ht="14.5" x14ac:dyDescent="0.35">
      <c r="A56" s="57"/>
      <c r="B56" s="51"/>
      <c r="C56" s="52" t="s">
        <v>107</v>
      </c>
      <c r="D56" s="53"/>
      <c r="E56" s="54"/>
      <c r="F56" s="188"/>
      <c r="G56" s="56"/>
    </row>
    <row r="57" spans="1:7" ht="14.5" x14ac:dyDescent="0.35">
      <c r="A57" s="57"/>
      <c r="B57" s="51" t="s">
        <v>108</v>
      </c>
      <c r="C57" s="58" t="s">
        <v>109</v>
      </c>
      <c r="D57" s="53" t="s">
        <v>72</v>
      </c>
      <c r="E57" s="54">
        <v>0.3</v>
      </c>
      <c r="F57" s="134"/>
      <c r="G57" s="59">
        <f>F57*E57</f>
        <v>0</v>
      </c>
    </row>
    <row r="58" spans="1:7" ht="14.5" x14ac:dyDescent="0.35">
      <c r="A58" s="57"/>
      <c r="B58" s="51" t="s">
        <v>110</v>
      </c>
      <c r="C58" s="58" t="s">
        <v>111</v>
      </c>
      <c r="D58" s="53" t="s">
        <v>72</v>
      </c>
      <c r="E58" s="54">
        <v>0.2</v>
      </c>
      <c r="F58" s="134"/>
      <c r="G58" s="59">
        <f>F58*E58</f>
        <v>0</v>
      </c>
    </row>
    <row r="59" spans="1:7" ht="14.5" x14ac:dyDescent="0.35">
      <c r="A59" s="84"/>
      <c r="B59" s="51" t="s">
        <v>112</v>
      </c>
      <c r="C59" s="58" t="s">
        <v>113</v>
      </c>
      <c r="D59" s="53" t="s">
        <v>72</v>
      </c>
      <c r="E59" s="54">
        <v>0.1</v>
      </c>
      <c r="F59" s="134"/>
      <c r="G59" s="59">
        <f>F59*E59</f>
        <v>0</v>
      </c>
    </row>
    <row r="60" spans="1:7" ht="14.5" x14ac:dyDescent="0.35">
      <c r="A60" s="84"/>
      <c r="B60" s="41"/>
      <c r="C60" s="85"/>
      <c r="D60" s="86"/>
      <c r="E60" s="39"/>
      <c r="F60" s="189" t="s">
        <v>67</v>
      </c>
      <c r="G60" s="78">
        <f>MIN(5,SUM(G39:G59))</f>
        <v>0</v>
      </c>
    </row>
    <row r="61" spans="1:7" ht="10.5" customHeight="1" x14ac:dyDescent="0.35">
      <c r="A61" s="87"/>
      <c r="F61" s="190"/>
    </row>
    <row r="62" spans="1:7" ht="29" x14ac:dyDescent="0.35">
      <c r="A62" s="88" t="s">
        <v>114</v>
      </c>
      <c r="B62" s="51" t="s">
        <v>115</v>
      </c>
      <c r="C62" s="52" t="s">
        <v>116</v>
      </c>
      <c r="D62" s="53" t="s">
        <v>117</v>
      </c>
      <c r="E62" s="54">
        <v>2</v>
      </c>
      <c r="F62" s="134"/>
      <c r="G62" s="59">
        <f>F62*E62</f>
        <v>0</v>
      </c>
    </row>
    <row r="63" spans="1:7" ht="14.25" customHeight="1" x14ac:dyDescent="0.35">
      <c r="A63" s="89" t="s">
        <v>89</v>
      </c>
      <c r="B63" s="51" t="s">
        <v>118</v>
      </c>
      <c r="C63" s="52" t="s">
        <v>119</v>
      </c>
      <c r="D63" s="53" t="s">
        <v>120</v>
      </c>
      <c r="E63" s="70">
        <v>4</v>
      </c>
      <c r="F63" s="134"/>
      <c r="G63" s="59">
        <f>F63*E63</f>
        <v>0</v>
      </c>
    </row>
    <row r="64" spans="1:7" ht="14.25" customHeight="1" x14ac:dyDescent="0.35">
      <c r="A64" s="90" t="s">
        <v>121</v>
      </c>
      <c r="B64" s="51" t="s">
        <v>122</v>
      </c>
      <c r="C64" s="91" t="s">
        <v>123</v>
      </c>
      <c r="D64" s="92" t="s">
        <v>124</v>
      </c>
      <c r="E64" s="93">
        <v>1</v>
      </c>
      <c r="F64" s="134"/>
      <c r="G64" s="59">
        <f>F64*E64</f>
        <v>0</v>
      </c>
    </row>
    <row r="65" spans="1:8" ht="15" customHeight="1" x14ac:dyDescent="0.35">
      <c r="C65" s="94"/>
      <c r="D65" s="95"/>
      <c r="E65" s="95"/>
      <c r="F65" s="189" t="s">
        <v>67</v>
      </c>
      <c r="G65" s="78">
        <f>MIN(5,SUM(G62:G64))</f>
        <v>0</v>
      </c>
    </row>
    <row r="66" spans="1:8" ht="14.5" x14ac:dyDescent="0.35">
      <c r="A66" s="50"/>
      <c r="B66" s="96" t="s">
        <v>125</v>
      </c>
      <c r="C66" s="52" t="s">
        <v>126</v>
      </c>
      <c r="D66" s="53" t="s">
        <v>127</v>
      </c>
      <c r="E66" s="54" t="s">
        <v>128</v>
      </c>
      <c r="F66" s="134"/>
      <c r="G66" s="59">
        <f>F66*E66</f>
        <v>0</v>
      </c>
    </row>
    <row r="67" spans="1:8" ht="14.5" x14ac:dyDescent="0.35">
      <c r="A67" s="61" t="s">
        <v>129</v>
      </c>
      <c r="B67" s="96" t="s">
        <v>130</v>
      </c>
      <c r="C67" s="52" t="s">
        <v>131</v>
      </c>
      <c r="D67" s="53" t="s">
        <v>132</v>
      </c>
      <c r="E67" s="54" t="s">
        <v>133</v>
      </c>
      <c r="F67" s="134"/>
      <c r="G67" s="59">
        <f>F67*E67</f>
        <v>0</v>
      </c>
    </row>
    <row r="68" spans="1:8" ht="15" customHeight="1" x14ac:dyDescent="0.35">
      <c r="A68" s="89" t="s">
        <v>89</v>
      </c>
      <c r="B68" s="96" t="s">
        <v>134</v>
      </c>
      <c r="C68" s="52" t="s">
        <v>135</v>
      </c>
      <c r="D68" s="53" t="s">
        <v>132</v>
      </c>
      <c r="E68" s="54" t="s">
        <v>133</v>
      </c>
      <c r="F68" s="134"/>
      <c r="G68" s="59">
        <f>F68*E68</f>
        <v>0</v>
      </c>
    </row>
    <row r="69" spans="1:8" ht="14.5" x14ac:dyDescent="0.35">
      <c r="A69" s="61" t="s">
        <v>121</v>
      </c>
      <c r="B69" s="96" t="s">
        <v>136</v>
      </c>
      <c r="C69" s="52" t="s">
        <v>137</v>
      </c>
      <c r="D69" s="53" t="s">
        <v>132</v>
      </c>
      <c r="E69" s="54" t="s">
        <v>133</v>
      </c>
      <c r="F69" s="134"/>
      <c r="G69" s="59">
        <f>F69*E69</f>
        <v>0</v>
      </c>
    </row>
    <row r="70" spans="1:8" ht="14.5" x14ac:dyDescent="0.35">
      <c r="A70" s="84"/>
      <c r="B70" s="96" t="s">
        <v>138</v>
      </c>
      <c r="C70" s="52" t="s">
        <v>139</v>
      </c>
      <c r="D70" s="53" t="s">
        <v>132</v>
      </c>
      <c r="E70" s="54" t="s">
        <v>133</v>
      </c>
      <c r="F70" s="134"/>
      <c r="G70" s="59">
        <f>F70*E70</f>
        <v>0</v>
      </c>
    </row>
    <row r="71" spans="1:8" s="24" customFormat="1" ht="14.5" x14ac:dyDescent="0.35">
      <c r="B71" s="25"/>
      <c r="D71" s="97"/>
      <c r="E71" s="26"/>
      <c r="F71" s="189" t="s">
        <v>67</v>
      </c>
      <c r="G71" s="78">
        <f>MIN(5,SUM(G66:G70))</f>
        <v>0</v>
      </c>
      <c r="H71" s="29"/>
    </row>
    <row r="72" spans="1:8" ht="14.5" x14ac:dyDescent="0.35">
      <c r="A72" s="98" t="s">
        <v>140</v>
      </c>
      <c r="B72" s="51"/>
      <c r="C72" s="52" t="s">
        <v>141</v>
      </c>
      <c r="D72" s="53"/>
      <c r="E72" s="54"/>
      <c r="F72" s="188"/>
      <c r="G72" s="56"/>
    </row>
    <row r="73" spans="1:8" ht="14.5" x14ac:dyDescent="0.35">
      <c r="A73" s="61" t="s">
        <v>142</v>
      </c>
      <c r="B73" s="51" t="s">
        <v>134</v>
      </c>
      <c r="C73" s="58" t="s">
        <v>96</v>
      </c>
      <c r="D73" s="53" t="s">
        <v>143</v>
      </c>
      <c r="E73" s="54" t="s">
        <v>144</v>
      </c>
      <c r="F73" s="134"/>
      <c r="G73" s="59">
        <f>F73*E73</f>
        <v>0</v>
      </c>
    </row>
    <row r="74" spans="1:8" ht="14.5" x14ac:dyDescent="0.35">
      <c r="A74" s="89" t="s">
        <v>89</v>
      </c>
      <c r="B74" s="51" t="s">
        <v>136</v>
      </c>
      <c r="C74" s="58" t="s">
        <v>99</v>
      </c>
      <c r="D74" s="53" t="s">
        <v>143</v>
      </c>
      <c r="E74" s="54" t="s">
        <v>133</v>
      </c>
      <c r="F74" s="134"/>
      <c r="G74" s="59">
        <f>F74*E74</f>
        <v>0</v>
      </c>
    </row>
    <row r="75" spans="1:8" ht="14.5" x14ac:dyDescent="0.35">
      <c r="A75" s="99" t="s">
        <v>121</v>
      </c>
      <c r="B75" s="51"/>
      <c r="C75" s="52" t="s">
        <v>145</v>
      </c>
      <c r="D75" s="53"/>
      <c r="E75" s="54"/>
      <c r="F75" s="188"/>
      <c r="G75" s="56"/>
    </row>
    <row r="76" spans="1:8" ht="14.5" x14ac:dyDescent="0.35">
      <c r="A76" s="57"/>
      <c r="B76" s="51" t="s">
        <v>138</v>
      </c>
      <c r="C76" s="58" t="s">
        <v>96</v>
      </c>
      <c r="D76" s="53" t="s">
        <v>143</v>
      </c>
      <c r="E76" s="54">
        <v>0.5</v>
      </c>
      <c r="F76" s="134"/>
      <c r="G76" s="59">
        <f>F76*E76</f>
        <v>0</v>
      </c>
    </row>
    <row r="77" spans="1:8" ht="14.5" x14ac:dyDescent="0.35">
      <c r="A77" s="84"/>
      <c r="B77" s="51" t="s">
        <v>146</v>
      </c>
      <c r="C77" s="58" t="s">
        <v>99</v>
      </c>
      <c r="D77" s="53" t="s">
        <v>143</v>
      </c>
      <c r="E77" s="54">
        <v>0.3</v>
      </c>
      <c r="F77" s="134"/>
      <c r="G77" s="59">
        <f>F77*E77</f>
        <v>0</v>
      </c>
    </row>
    <row r="78" spans="1:8" s="24" customFormat="1" ht="14.5" x14ac:dyDescent="0.35">
      <c r="A78" s="100"/>
      <c r="B78" s="74"/>
      <c r="C78" s="101"/>
      <c r="D78" s="76"/>
      <c r="E78" s="77"/>
      <c r="F78" s="189" t="s">
        <v>67</v>
      </c>
      <c r="G78" s="78">
        <f>MIN(5,SUM(G73:G77))</f>
        <v>0</v>
      </c>
      <c r="H78" s="29"/>
    </row>
    <row r="79" spans="1:8" s="24" customFormat="1" ht="14.5" x14ac:dyDescent="0.35">
      <c r="A79" s="100"/>
      <c r="B79" s="74"/>
      <c r="C79" s="101"/>
      <c r="D79" s="76"/>
      <c r="E79" s="77"/>
      <c r="F79" s="189"/>
      <c r="G79" s="78"/>
      <c r="H79" s="29"/>
    </row>
    <row r="80" spans="1:8" ht="14.5" x14ac:dyDescent="0.35">
      <c r="A80" s="88" t="s">
        <v>147</v>
      </c>
      <c r="B80" s="96" t="s">
        <v>148</v>
      </c>
      <c r="C80" s="102" t="s">
        <v>149</v>
      </c>
      <c r="D80" s="53" t="s">
        <v>150</v>
      </c>
      <c r="E80" s="54">
        <v>8</v>
      </c>
      <c r="F80" s="134"/>
      <c r="G80" s="59">
        <f>F80*E80</f>
        <v>0</v>
      </c>
    </row>
    <row r="81" spans="1:8" ht="14.5" x14ac:dyDescent="0.35">
      <c r="A81" s="89" t="s">
        <v>89</v>
      </c>
      <c r="B81" s="38"/>
      <c r="C81" s="38"/>
      <c r="D81" s="86"/>
      <c r="E81" s="103"/>
      <c r="F81" s="191" t="s">
        <v>67</v>
      </c>
      <c r="G81" s="104">
        <f>MIN(40,SUM(G80))</f>
        <v>0</v>
      </c>
    </row>
    <row r="82" spans="1:8" ht="14.5" x14ac:dyDescent="0.35">
      <c r="A82" s="105" t="s">
        <v>43</v>
      </c>
      <c r="B82" s="24"/>
      <c r="D82" s="106"/>
      <c r="E82" s="107"/>
      <c r="F82" s="192" t="s">
        <v>151</v>
      </c>
      <c r="G82" s="78">
        <f>G36+G60+G65+G71+G78+G81</f>
        <v>0</v>
      </c>
    </row>
    <row r="83" spans="1:8" ht="14.5" x14ac:dyDescent="0.35">
      <c r="B83" s="24"/>
      <c r="D83" s="106"/>
      <c r="E83" s="37"/>
      <c r="F83" s="193"/>
      <c r="G83" s="108"/>
    </row>
    <row r="84" spans="1:8" ht="15.5" x14ac:dyDescent="0.35">
      <c r="A84" s="109"/>
      <c r="B84" s="4" t="s">
        <v>152</v>
      </c>
      <c r="C84" s="4"/>
      <c r="D84" s="110"/>
      <c r="E84" s="111"/>
      <c r="F84" s="194"/>
      <c r="G84" s="111"/>
      <c r="H84" s="48"/>
    </row>
    <row r="85" spans="1:8" ht="14.5" x14ac:dyDescent="0.35">
      <c r="A85" s="109"/>
      <c r="B85" s="111"/>
      <c r="C85" s="112"/>
      <c r="D85" s="110"/>
      <c r="E85" s="111"/>
      <c r="F85" s="194"/>
      <c r="G85" s="111"/>
    </row>
    <row r="86" spans="1:8" s="49" customFormat="1" ht="15.5" x14ac:dyDescent="0.35">
      <c r="A86" s="113" t="s">
        <v>16</v>
      </c>
      <c r="B86" s="114"/>
      <c r="C86" s="115" t="s">
        <v>17</v>
      </c>
      <c r="D86" s="116" t="s">
        <v>18</v>
      </c>
      <c r="E86" s="117" t="s">
        <v>19</v>
      </c>
      <c r="F86" s="195" t="s">
        <v>20</v>
      </c>
      <c r="G86" s="118" t="s">
        <v>21</v>
      </c>
      <c r="H86" s="48"/>
    </row>
    <row r="87" spans="1:8" ht="26.5" x14ac:dyDescent="0.35">
      <c r="A87" s="119" t="s">
        <v>153</v>
      </c>
      <c r="B87" s="120" t="s">
        <v>154</v>
      </c>
      <c r="C87" s="121" t="s">
        <v>155</v>
      </c>
      <c r="D87" s="122" t="s">
        <v>156</v>
      </c>
      <c r="E87" s="123">
        <v>3</v>
      </c>
      <c r="F87" s="124"/>
      <c r="G87" s="125">
        <f>F87*E87</f>
        <v>0</v>
      </c>
    </row>
    <row r="88" spans="1:8" ht="29" x14ac:dyDescent="0.35">
      <c r="A88" s="119" t="s">
        <v>157</v>
      </c>
      <c r="B88" s="126"/>
      <c r="C88" s="127" t="s">
        <v>158</v>
      </c>
      <c r="D88" s="128"/>
      <c r="E88" s="129" t="s">
        <v>159</v>
      </c>
      <c r="F88" s="196"/>
      <c r="G88" s="130"/>
    </row>
    <row r="89" spans="1:8" ht="14.5" x14ac:dyDescent="0.35">
      <c r="A89" s="131" t="s">
        <v>89</v>
      </c>
      <c r="B89" s="126" t="s">
        <v>160</v>
      </c>
      <c r="C89" s="132" t="s">
        <v>161</v>
      </c>
      <c r="D89" s="128" t="s">
        <v>162</v>
      </c>
      <c r="E89" s="133">
        <v>2</v>
      </c>
      <c r="F89" s="134"/>
      <c r="G89" s="59">
        <f>F89*E89</f>
        <v>0</v>
      </c>
    </row>
    <row r="90" spans="1:8" ht="14.5" x14ac:dyDescent="0.35">
      <c r="A90" s="119" t="s">
        <v>163</v>
      </c>
      <c r="B90" s="126" t="s">
        <v>164</v>
      </c>
      <c r="C90" s="132" t="s">
        <v>165</v>
      </c>
      <c r="D90" s="128" t="s">
        <v>162</v>
      </c>
      <c r="E90" s="135">
        <v>0.75</v>
      </c>
      <c r="F90" s="134"/>
      <c r="G90" s="59">
        <f>F90*E90</f>
        <v>0</v>
      </c>
    </row>
    <row r="91" spans="1:8" ht="14.5" x14ac:dyDescent="0.35">
      <c r="A91" s="136"/>
      <c r="B91" s="126" t="s">
        <v>166</v>
      </c>
      <c r="C91" s="132" t="s">
        <v>167</v>
      </c>
      <c r="D91" s="128" t="s">
        <v>162</v>
      </c>
      <c r="E91" s="133">
        <v>0.5</v>
      </c>
      <c r="F91" s="134"/>
      <c r="G91" s="59">
        <f>F91*E91</f>
        <v>0</v>
      </c>
    </row>
    <row r="92" spans="1:8" s="24" customFormat="1" ht="14.5" x14ac:dyDescent="0.35">
      <c r="B92" s="74"/>
      <c r="C92" s="101"/>
      <c r="D92" s="76"/>
      <c r="E92" s="77"/>
      <c r="F92" s="189" t="s">
        <v>67</v>
      </c>
      <c r="G92" s="78">
        <f>MIN(55,SUM(G87:G91))</f>
        <v>0</v>
      </c>
      <c r="H92" s="29"/>
    </row>
    <row r="93" spans="1:8" ht="14.5" x14ac:dyDescent="0.35">
      <c r="A93" s="137" t="s">
        <v>168</v>
      </c>
      <c r="B93" s="126"/>
      <c r="C93" s="138" t="s">
        <v>169</v>
      </c>
      <c r="D93" s="128"/>
      <c r="E93" s="133"/>
      <c r="F93" s="197"/>
      <c r="G93" s="139"/>
    </row>
    <row r="94" spans="1:8" ht="14.5" x14ac:dyDescent="0.35">
      <c r="A94" s="140" t="s">
        <v>170</v>
      </c>
      <c r="B94" s="126" t="s">
        <v>171</v>
      </c>
      <c r="C94" s="132" t="s">
        <v>172</v>
      </c>
      <c r="D94" s="128" t="s">
        <v>173</v>
      </c>
      <c r="E94" s="135">
        <v>1</v>
      </c>
      <c r="F94" s="197"/>
      <c r="G94" s="139"/>
    </row>
    <row r="95" spans="1:8" ht="14.5" x14ac:dyDescent="0.35">
      <c r="A95" s="119" t="s">
        <v>174</v>
      </c>
      <c r="B95" s="126" t="s">
        <v>175</v>
      </c>
      <c r="C95" s="132" t="s">
        <v>176</v>
      </c>
      <c r="D95" s="128" t="s">
        <v>177</v>
      </c>
      <c r="E95" s="135">
        <v>0.5</v>
      </c>
      <c r="F95" s="134"/>
      <c r="G95" s="59">
        <f>F95*E95</f>
        <v>0</v>
      </c>
    </row>
    <row r="96" spans="1:8" ht="14.5" x14ac:dyDescent="0.35">
      <c r="A96" s="141"/>
      <c r="B96" s="126" t="s">
        <v>178</v>
      </c>
      <c r="C96" s="132" t="s">
        <v>179</v>
      </c>
      <c r="D96" s="128" t="s">
        <v>177</v>
      </c>
      <c r="E96" s="133">
        <v>0.3</v>
      </c>
      <c r="F96" s="134"/>
      <c r="G96" s="59">
        <f>F96*E96</f>
        <v>0</v>
      </c>
    </row>
    <row r="97" spans="1:8" ht="14.5" x14ac:dyDescent="0.35">
      <c r="A97" s="141"/>
      <c r="B97" s="126" t="s">
        <v>180</v>
      </c>
      <c r="C97" s="132" t="s">
        <v>181</v>
      </c>
      <c r="D97" s="128" t="s">
        <v>177</v>
      </c>
      <c r="E97" s="133">
        <v>0.1</v>
      </c>
      <c r="F97" s="134"/>
      <c r="G97" s="59">
        <f>F97*E97</f>
        <v>0</v>
      </c>
    </row>
    <row r="98" spans="1:8" ht="14.5" x14ac:dyDescent="0.35">
      <c r="A98" s="3"/>
      <c r="B98" s="126"/>
      <c r="C98" s="138" t="s">
        <v>182</v>
      </c>
      <c r="D98" s="128"/>
      <c r="E98" s="133"/>
      <c r="F98" s="197"/>
      <c r="G98" s="139"/>
    </row>
    <row r="99" spans="1:8" ht="14.5" x14ac:dyDescent="0.35">
      <c r="A99" s="3"/>
      <c r="B99" s="126" t="s">
        <v>183</v>
      </c>
      <c r="C99" s="132" t="s">
        <v>172</v>
      </c>
      <c r="D99" s="128" t="s">
        <v>184</v>
      </c>
      <c r="E99" s="135">
        <v>0.5</v>
      </c>
      <c r="F99" s="134"/>
      <c r="G99" s="59">
        <f t="shared" ref="G99:G104" si="0">F99*E99</f>
        <v>0</v>
      </c>
    </row>
    <row r="100" spans="1:8" ht="14.5" x14ac:dyDescent="0.35">
      <c r="A100" s="3"/>
      <c r="B100" s="126" t="s">
        <v>185</v>
      </c>
      <c r="C100" s="132" t="s">
        <v>176</v>
      </c>
      <c r="D100" s="128" t="s">
        <v>184</v>
      </c>
      <c r="E100" s="133">
        <v>0.2</v>
      </c>
      <c r="F100" s="134"/>
      <c r="G100" s="59">
        <f t="shared" si="0"/>
        <v>0</v>
      </c>
    </row>
    <row r="101" spans="1:8" ht="14.5" x14ac:dyDescent="0.35">
      <c r="A101" s="3"/>
      <c r="B101" s="126" t="s">
        <v>186</v>
      </c>
      <c r="C101" s="132" t="s">
        <v>179</v>
      </c>
      <c r="D101" s="128" t="s">
        <v>184</v>
      </c>
      <c r="E101" s="133">
        <v>0.15</v>
      </c>
      <c r="F101" s="134"/>
      <c r="G101" s="59">
        <f t="shared" si="0"/>
        <v>0</v>
      </c>
    </row>
    <row r="102" spans="1:8" ht="14.5" x14ac:dyDescent="0.35">
      <c r="A102" s="3"/>
      <c r="B102" s="126" t="s">
        <v>187</v>
      </c>
      <c r="C102" s="132" t="s">
        <v>181</v>
      </c>
      <c r="D102" s="128" t="s">
        <v>184</v>
      </c>
      <c r="E102" s="133">
        <v>0.05</v>
      </c>
      <c r="F102" s="134"/>
      <c r="G102" s="59">
        <f t="shared" si="0"/>
        <v>0</v>
      </c>
    </row>
    <row r="103" spans="1:8" ht="14.5" x14ac:dyDescent="0.35">
      <c r="A103" s="3"/>
      <c r="B103" s="126" t="s">
        <v>188</v>
      </c>
      <c r="C103" s="138" t="s">
        <v>189</v>
      </c>
      <c r="D103" s="128" t="s">
        <v>177</v>
      </c>
      <c r="E103" s="133">
        <v>0.1</v>
      </c>
      <c r="F103" s="134"/>
      <c r="G103" s="59">
        <f t="shared" si="0"/>
        <v>0</v>
      </c>
    </row>
    <row r="104" spans="1:8" s="24" customFormat="1" ht="14.5" x14ac:dyDescent="0.35">
      <c r="A104" s="3"/>
      <c r="B104" s="126" t="s">
        <v>190</v>
      </c>
      <c r="C104" s="138" t="s">
        <v>191</v>
      </c>
      <c r="D104" s="128" t="s">
        <v>192</v>
      </c>
      <c r="E104" s="133">
        <v>0.05</v>
      </c>
      <c r="F104" s="134"/>
      <c r="G104" s="59">
        <f t="shared" si="0"/>
        <v>0</v>
      </c>
      <c r="H104" s="29"/>
    </row>
    <row r="105" spans="1:8" ht="18" customHeight="1" x14ac:dyDescent="0.35">
      <c r="B105" s="142"/>
      <c r="C105" s="143"/>
      <c r="D105" s="76"/>
      <c r="E105" s="77"/>
      <c r="F105" s="189" t="s">
        <v>67</v>
      </c>
      <c r="G105" s="78">
        <f>MIN(25,SUM(G94:G104))</f>
        <v>0</v>
      </c>
    </row>
    <row r="106" spans="1:8" ht="26.5" x14ac:dyDescent="0.35">
      <c r="A106" s="137" t="s">
        <v>193</v>
      </c>
      <c r="B106" s="126" t="s">
        <v>194</v>
      </c>
      <c r="C106" s="138" t="s">
        <v>195</v>
      </c>
      <c r="D106" s="129" t="s">
        <v>196</v>
      </c>
      <c r="E106" s="133">
        <v>1</v>
      </c>
      <c r="F106" s="134"/>
      <c r="G106" s="59">
        <f>F106*E106</f>
        <v>0</v>
      </c>
    </row>
    <row r="107" spans="1:8" ht="14.5" x14ac:dyDescent="0.35">
      <c r="A107" s="140" t="s">
        <v>170</v>
      </c>
      <c r="B107" s="126" t="s">
        <v>197</v>
      </c>
      <c r="C107" s="144" t="s">
        <v>198</v>
      </c>
      <c r="D107" s="128" t="s">
        <v>199</v>
      </c>
      <c r="E107" s="133">
        <v>1.5</v>
      </c>
      <c r="F107" s="134"/>
      <c r="G107" s="59">
        <f>F107*E107</f>
        <v>0</v>
      </c>
    </row>
    <row r="108" spans="1:8" ht="14.5" x14ac:dyDescent="0.35">
      <c r="A108" s="119" t="s">
        <v>200</v>
      </c>
      <c r="B108" s="126" t="s">
        <v>201</v>
      </c>
      <c r="C108" s="144" t="s">
        <v>202</v>
      </c>
      <c r="D108" s="128" t="s">
        <v>203</v>
      </c>
      <c r="E108" s="135">
        <v>3</v>
      </c>
      <c r="F108" s="134"/>
      <c r="G108" s="59">
        <f>F108*E108</f>
        <v>0</v>
      </c>
    </row>
    <row r="109" spans="1:8" ht="14.5" x14ac:dyDescent="0.35">
      <c r="A109" s="141"/>
      <c r="B109" s="126" t="s">
        <v>204</v>
      </c>
      <c r="C109" s="144" t="s">
        <v>205</v>
      </c>
      <c r="D109" s="128" t="s">
        <v>206</v>
      </c>
      <c r="E109" s="133">
        <v>1</v>
      </c>
      <c r="F109" s="134"/>
      <c r="G109" s="59">
        <f>F109*E109</f>
        <v>0</v>
      </c>
    </row>
    <row r="110" spans="1:8" ht="14.5" x14ac:dyDescent="0.35">
      <c r="A110" s="136"/>
      <c r="B110" s="126" t="s">
        <v>207</v>
      </c>
      <c r="C110" s="144" t="s">
        <v>208</v>
      </c>
      <c r="D110" s="128" t="s">
        <v>209</v>
      </c>
      <c r="E110" s="135">
        <v>0.25</v>
      </c>
      <c r="F110" s="134"/>
      <c r="G110" s="59">
        <f>F110*E110</f>
        <v>0</v>
      </c>
    </row>
    <row r="111" spans="1:8" ht="14.5" x14ac:dyDescent="0.35">
      <c r="D111" s="97"/>
      <c r="F111" s="189" t="s">
        <v>67</v>
      </c>
      <c r="G111" s="78">
        <f>MIN(20,SUM(G106:G110))</f>
        <v>0</v>
      </c>
    </row>
    <row r="112" spans="1:8" ht="15.5" x14ac:dyDescent="0.35">
      <c r="A112" s="25"/>
      <c r="D112" s="97"/>
      <c r="E112" s="107"/>
      <c r="F112" s="192" t="s">
        <v>210</v>
      </c>
      <c r="G112" s="78">
        <f>G111+G105+G92</f>
        <v>0</v>
      </c>
      <c r="H112" s="48"/>
    </row>
    <row r="113" spans="1:9" ht="14.5" x14ac:dyDescent="0.35">
      <c r="A113" s="145"/>
      <c r="B113" s="2" t="s">
        <v>211</v>
      </c>
      <c r="C113" s="2"/>
      <c r="D113" s="146"/>
      <c r="E113" s="147"/>
      <c r="F113" s="198"/>
      <c r="G113" s="148"/>
    </row>
    <row r="114" spans="1:9" s="49" customFormat="1" ht="15.5" x14ac:dyDescent="0.35">
      <c r="A114" s="149" t="s">
        <v>16</v>
      </c>
      <c r="B114" s="149"/>
      <c r="C114" s="149" t="s">
        <v>17</v>
      </c>
      <c r="D114" s="149" t="s">
        <v>18</v>
      </c>
      <c r="E114" s="149" t="s">
        <v>19</v>
      </c>
      <c r="F114" s="199" t="s">
        <v>20</v>
      </c>
      <c r="G114" s="149" t="s">
        <v>21</v>
      </c>
      <c r="H114" s="29"/>
      <c r="I114" s="24"/>
    </row>
    <row r="115" spans="1:9" ht="14.5" x14ac:dyDescent="0.35">
      <c r="A115" s="150" t="s">
        <v>212</v>
      </c>
      <c r="B115" s="151" t="s">
        <v>213</v>
      </c>
      <c r="C115" s="152" t="s">
        <v>214</v>
      </c>
      <c r="D115" s="153" t="s">
        <v>215</v>
      </c>
      <c r="E115" s="153">
        <v>4</v>
      </c>
      <c r="F115" s="134"/>
      <c r="G115" s="59">
        <f>F115*E115</f>
        <v>0</v>
      </c>
    </row>
    <row r="116" spans="1:9" ht="14.5" x14ac:dyDescent="0.35">
      <c r="A116" s="150" t="s">
        <v>216</v>
      </c>
      <c r="B116" s="151" t="s">
        <v>217</v>
      </c>
      <c r="C116" s="154" t="s">
        <v>218</v>
      </c>
      <c r="D116" s="153" t="s">
        <v>215</v>
      </c>
      <c r="E116" s="153">
        <v>2</v>
      </c>
      <c r="F116" s="134"/>
      <c r="G116" s="59">
        <f>F116*E116</f>
        <v>0</v>
      </c>
    </row>
    <row r="117" spans="1:9" ht="14.5" x14ac:dyDescent="0.35">
      <c r="A117" s="150" t="s">
        <v>219</v>
      </c>
      <c r="B117" s="151" t="s">
        <v>220</v>
      </c>
      <c r="C117" s="154" t="s">
        <v>221</v>
      </c>
      <c r="D117" s="153" t="s">
        <v>215</v>
      </c>
      <c r="E117" s="153">
        <v>2</v>
      </c>
      <c r="F117" s="134"/>
      <c r="G117" s="59">
        <f>F117*E117</f>
        <v>0</v>
      </c>
    </row>
    <row r="118" spans="1:9" ht="14.5" x14ac:dyDescent="0.35">
      <c r="A118" s="155"/>
      <c r="B118" s="151" t="s">
        <v>222</v>
      </c>
      <c r="C118" s="154" t="s">
        <v>223</v>
      </c>
      <c r="D118" s="153" t="s">
        <v>215</v>
      </c>
      <c r="E118" s="153">
        <v>1</v>
      </c>
      <c r="F118" s="134"/>
      <c r="G118" s="59">
        <f>F118*E118</f>
        <v>0</v>
      </c>
    </row>
    <row r="119" spans="1:9" s="24" customFormat="1" ht="14.5" x14ac:dyDescent="0.35">
      <c r="A119" s="156"/>
      <c r="B119" s="151" t="s">
        <v>224</v>
      </c>
      <c r="C119" s="154" t="s">
        <v>225</v>
      </c>
      <c r="D119" s="153" t="s">
        <v>215</v>
      </c>
      <c r="E119" s="153">
        <v>1</v>
      </c>
      <c r="F119" s="134"/>
      <c r="G119" s="59">
        <f>F119*E119</f>
        <v>0</v>
      </c>
      <c r="H119" s="29"/>
    </row>
    <row r="120" spans="1:9" ht="14.5" x14ac:dyDescent="0.35">
      <c r="A120" s="157"/>
      <c r="D120" s="97"/>
      <c r="F120" s="189" t="s">
        <v>67</v>
      </c>
      <c r="G120" s="78">
        <f>MIN(10,SUM(G115:G119))</f>
        <v>0</v>
      </c>
    </row>
    <row r="121" spans="1:9" ht="14.5" x14ac:dyDescent="0.35">
      <c r="A121" s="158"/>
      <c r="B121" s="151"/>
      <c r="C121" s="154" t="s">
        <v>226</v>
      </c>
      <c r="D121" s="153"/>
      <c r="E121" s="159"/>
      <c r="F121" s="198"/>
      <c r="G121" s="148"/>
    </row>
    <row r="122" spans="1:9" ht="14.5" x14ac:dyDescent="0.35">
      <c r="A122" s="150" t="s">
        <v>227</v>
      </c>
      <c r="B122" s="151" t="s">
        <v>228</v>
      </c>
      <c r="C122" s="160" t="s">
        <v>229</v>
      </c>
      <c r="D122" s="153" t="s">
        <v>230</v>
      </c>
      <c r="E122" s="161">
        <v>2</v>
      </c>
      <c r="F122" s="134"/>
      <c r="G122" s="59">
        <f>F122*E122</f>
        <v>0</v>
      </c>
    </row>
    <row r="123" spans="1:9" ht="14.5" x14ac:dyDescent="0.35">
      <c r="A123" s="150" t="s">
        <v>231</v>
      </c>
      <c r="B123" s="151" t="s">
        <v>232</v>
      </c>
      <c r="C123" s="160" t="s">
        <v>233</v>
      </c>
      <c r="D123" s="153" t="s">
        <v>230</v>
      </c>
      <c r="E123" s="161">
        <v>1</v>
      </c>
      <c r="F123" s="134"/>
      <c r="G123" s="59">
        <f>F123*E123</f>
        <v>0</v>
      </c>
    </row>
    <row r="124" spans="1:9" ht="14.25" customHeight="1" x14ac:dyDescent="0.35">
      <c r="A124" s="150"/>
      <c r="B124" s="151"/>
      <c r="C124" s="154" t="s">
        <v>234</v>
      </c>
      <c r="D124" s="153"/>
      <c r="E124" s="159"/>
      <c r="F124" s="198"/>
      <c r="G124" s="148"/>
    </row>
    <row r="125" spans="1:9" ht="14.5" x14ac:dyDescent="0.35">
      <c r="A125" s="150"/>
      <c r="B125" s="151" t="s">
        <v>235</v>
      </c>
      <c r="C125" s="160" t="s">
        <v>229</v>
      </c>
      <c r="D125" s="153" t="s">
        <v>230</v>
      </c>
      <c r="E125" s="159">
        <v>0.6</v>
      </c>
      <c r="F125" s="134"/>
      <c r="G125" s="59">
        <f>F125*E125</f>
        <v>0</v>
      </c>
    </row>
    <row r="126" spans="1:9" s="24" customFormat="1" ht="14.5" x14ac:dyDescent="0.35">
      <c r="A126" s="162"/>
      <c r="B126" s="151" t="s">
        <v>236</v>
      </c>
      <c r="C126" s="160" t="s">
        <v>233</v>
      </c>
      <c r="D126" s="153" t="s">
        <v>230</v>
      </c>
      <c r="E126" s="159">
        <v>0.3</v>
      </c>
      <c r="F126" s="134"/>
      <c r="G126" s="59">
        <f>F126*E126</f>
        <v>0</v>
      </c>
      <c r="H126" s="29"/>
    </row>
    <row r="127" spans="1:9" ht="14.5" x14ac:dyDescent="0.35">
      <c r="D127" s="97"/>
      <c r="F127" s="189" t="s">
        <v>67</v>
      </c>
      <c r="G127" s="78">
        <f>MIN(15,SUM(G122:G126))</f>
        <v>0</v>
      </c>
      <c r="H127" s="163"/>
    </row>
    <row r="128" spans="1:9" ht="14.5" x14ac:dyDescent="0.35">
      <c r="A128" s="164" t="s">
        <v>237</v>
      </c>
      <c r="B128" s="165" t="s">
        <v>238</v>
      </c>
      <c r="C128" s="154" t="s">
        <v>239</v>
      </c>
      <c r="D128" s="153" t="s">
        <v>240</v>
      </c>
      <c r="E128" s="161">
        <v>2</v>
      </c>
      <c r="F128" s="134"/>
      <c r="G128" s="59">
        <f>F128*E128</f>
        <v>0</v>
      </c>
      <c r="H128" s="166"/>
    </row>
    <row r="129" spans="1:8" ht="14.5" x14ac:dyDescent="0.35">
      <c r="A129" s="150" t="s">
        <v>174</v>
      </c>
      <c r="B129" s="165" t="s">
        <v>241</v>
      </c>
      <c r="C129" s="154" t="s">
        <v>242</v>
      </c>
      <c r="D129" s="153" t="s">
        <v>240</v>
      </c>
      <c r="E129" s="161">
        <v>1</v>
      </c>
      <c r="F129" s="134"/>
      <c r="G129" s="59">
        <f>F129*E129</f>
        <v>0</v>
      </c>
      <c r="H129" s="167"/>
    </row>
    <row r="130" spans="1:8" s="24" customFormat="1" ht="14.5" x14ac:dyDescent="0.35">
      <c r="A130" s="150"/>
      <c r="B130" s="165" t="s">
        <v>243</v>
      </c>
      <c r="C130" s="154" t="s">
        <v>244</v>
      </c>
      <c r="D130" s="153" t="s">
        <v>245</v>
      </c>
      <c r="E130" s="161">
        <v>0.5</v>
      </c>
      <c r="F130" s="134"/>
      <c r="G130" s="59">
        <f>F130*E130</f>
        <v>0</v>
      </c>
      <c r="H130" s="29"/>
    </row>
    <row r="131" spans="1:8" s="24" customFormat="1" ht="14.5" x14ac:dyDescent="0.35">
      <c r="A131" s="162"/>
      <c r="B131" s="165" t="s">
        <v>246</v>
      </c>
      <c r="C131" s="154" t="s">
        <v>247</v>
      </c>
      <c r="D131" s="153" t="s">
        <v>230</v>
      </c>
      <c r="E131" s="161" t="s">
        <v>248</v>
      </c>
      <c r="F131" s="134"/>
      <c r="G131" s="59">
        <f>F131*E131</f>
        <v>0</v>
      </c>
      <c r="H131" s="29"/>
    </row>
    <row r="132" spans="1:8" ht="14.5" x14ac:dyDescent="0.35">
      <c r="B132" s="24"/>
      <c r="D132" s="97"/>
      <c r="F132" s="189" t="s">
        <v>67</v>
      </c>
      <c r="G132" s="78">
        <f>MIN(25,SUM(G128:G131))</f>
        <v>0</v>
      </c>
    </row>
    <row r="133" spans="1:8" ht="14.5" x14ac:dyDescent="0.35">
      <c r="A133" s="164" t="s">
        <v>249</v>
      </c>
      <c r="B133" s="165"/>
      <c r="C133" s="154" t="s">
        <v>250</v>
      </c>
      <c r="D133" s="153"/>
      <c r="E133" s="159"/>
      <c r="F133" s="198"/>
      <c r="G133" s="148"/>
    </row>
    <row r="134" spans="1:8" ht="14.5" x14ac:dyDescent="0.35">
      <c r="A134" s="150" t="s">
        <v>251</v>
      </c>
      <c r="B134" s="165" t="s">
        <v>246</v>
      </c>
      <c r="C134" s="160" t="s">
        <v>252</v>
      </c>
      <c r="D134" s="153" t="s">
        <v>253</v>
      </c>
      <c r="E134" s="159">
        <v>1.5</v>
      </c>
      <c r="F134" s="134"/>
      <c r="G134" s="59">
        <f>F134*E134</f>
        <v>0</v>
      </c>
    </row>
    <row r="135" spans="1:8" ht="14.5" x14ac:dyDescent="0.35">
      <c r="A135" s="150" t="s">
        <v>231</v>
      </c>
      <c r="B135" s="165" t="s">
        <v>254</v>
      </c>
      <c r="C135" s="160" t="s">
        <v>255</v>
      </c>
      <c r="D135" s="153" t="s">
        <v>253</v>
      </c>
      <c r="E135" s="159">
        <v>1.5</v>
      </c>
      <c r="F135" s="134"/>
      <c r="G135" s="59">
        <f>F135*E135</f>
        <v>0</v>
      </c>
    </row>
    <row r="136" spans="1:8" s="24" customFormat="1" ht="14.5" x14ac:dyDescent="0.35">
      <c r="A136" s="162"/>
      <c r="B136" s="165" t="s">
        <v>256</v>
      </c>
      <c r="C136" s="154" t="s">
        <v>257</v>
      </c>
      <c r="D136" s="153" t="s">
        <v>258</v>
      </c>
      <c r="E136" s="159">
        <v>0.5</v>
      </c>
      <c r="F136" s="134"/>
      <c r="G136" s="59">
        <f>F136*E136</f>
        <v>0</v>
      </c>
      <c r="H136" s="29"/>
    </row>
    <row r="137" spans="1:8" ht="14.5" x14ac:dyDescent="0.35">
      <c r="A137" s="168"/>
      <c r="D137" s="97"/>
      <c r="F137" s="189" t="s">
        <v>67</v>
      </c>
      <c r="G137" s="78">
        <f>MIN(15,SUM(G134:G136))</f>
        <v>0</v>
      </c>
    </row>
    <row r="138" spans="1:8" ht="14.5" x14ac:dyDescent="0.35">
      <c r="A138" s="158"/>
      <c r="B138" s="165"/>
      <c r="C138" s="154" t="s">
        <v>259</v>
      </c>
      <c r="D138" s="153"/>
      <c r="E138" s="159"/>
      <c r="F138" s="198"/>
      <c r="G138" s="148"/>
    </row>
    <row r="139" spans="1:8" ht="14.5" x14ac:dyDescent="0.35">
      <c r="A139" s="155"/>
      <c r="B139" s="165" t="s">
        <v>260</v>
      </c>
      <c r="C139" s="160" t="s">
        <v>261</v>
      </c>
      <c r="D139" s="153" t="s">
        <v>262</v>
      </c>
      <c r="E139" s="159">
        <v>5</v>
      </c>
      <c r="F139" s="134"/>
      <c r="G139" s="59">
        <f>F139*E139</f>
        <v>0</v>
      </c>
    </row>
    <row r="140" spans="1:8" ht="14.5" x14ac:dyDescent="0.35">
      <c r="A140" s="155"/>
      <c r="B140" s="165" t="s">
        <v>263</v>
      </c>
      <c r="C140" s="160" t="s">
        <v>264</v>
      </c>
      <c r="D140" s="153" t="s">
        <v>215</v>
      </c>
      <c r="E140" s="159">
        <v>2</v>
      </c>
      <c r="F140" s="134"/>
      <c r="G140" s="59">
        <f>F140*E140</f>
        <v>0</v>
      </c>
    </row>
    <row r="141" spans="1:8" ht="14.5" x14ac:dyDescent="0.35">
      <c r="A141" s="150" t="s">
        <v>265</v>
      </c>
      <c r="B141" s="165" t="s">
        <v>266</v>
      </c>
      <c r="C141" s="154" t="s">
        <v>267</v>
      </c>
      <c r="D141" s="153" t="s">
        <v>268</v>
      </c>
      <c r="E141" s="159">
        <v>2</v>
      </c>
      <c r="F141" s="134"/>
      <c r="G141" s="59">
        <f>F141*E141</f>
        <v>0</v>
      </c>
    </row>
    <row r="142" spans="1:8" ht="14.5" x14ac:dyDescent="0.35">
      <c r="A142" s="150" t="s">
        <v>269</v>
      </c>
      <c r="B142" s="165" t="s">
        <v>270</v>
      </c>
      <c r="C142" s="154" t="s">
        <v>271</v>
      </c>
      <c r="D142" s="153" t="s">
        <v>262</v>
      </c>
      <c r="E142" s="159">
        <v>1</v>
      </c>
      <c r="F142" s="134"/>
      <c r="G142" s="59">
        <f>F142*E142</f>
        <v>0</v>
      </c>
    </row>
    <row r="143" spans="1:8" ht="14.5" x14ac:dyDescent="0.35">
      <c r="A143" s="150" t="s">
        <v>219</v>
      </c>
      <c r="B143" s="165" t="s">
        <v>272</v>
      </c>
      <c r="C143" s="154" t="s">
        <v>273</v>
      </c>
      <c r="D143" s="153" t="s">
        <v>274</v>
      </c>
      <c r="E143" s="159">
        <v>2</v>
      </c>
      <c r="F143" s="134"/>
      <c r="G143" s="59">
        <f>F143*E143</f>
        <v>0</v>
      </c>
    </row>
    <row r="144" spans="1:8" ht="14.5" x14ac:dyDescent="0.35">
      <c r="A144" s="150"/>
      <c r="B144" s="165"/>
      <c r="C144" s="154" t="s">
        <v>275</v>
      </c>
      <c r="D144" s="153"/>
      <c r="E144" s="169"/>
      <c r="F144" s="198"/>
      <c r="G144" s="148"/>
    </row>
    <row r="145" spans="1:1024" ht="14.5" x14ac:dyDescent="0.35">
      <c r="A145" s="155"/>
      <c r="B145" s="165" t="s">
        <v>276</v>
      </c>
      <c r="C145" s="160" t="s">
        <v>277</v>
      </c>
      <c r="D145" s="153" t="s">
        <v>278</v>
      </c>
      <c r="E145" s="159">
        <v>3</v>
      </c>
      <c r="F145" s="134"/>
      <c r="G145" s="59">
        <f>F145*E145</f>
        <v>0</v>
      </c>
    </row>
    <row r="146" spans="1:1024" ht="14.5" x14ac:dyDescent="0.35">
      <c r="A146" s="155"/>
      <c r="B146" s="165" t="s">
        <v>279</v>
      </c>
      <c r="C146" s="160" t="s">
        <v>280</v>
      </c>
      <c r="D146" s="153" t="s">
        <v>278</v>
      </c>
      <c r="E146" s="159">
        <v>1.5</v>
      </c>
      <c r="F146" s="134"/>
      <c r="G146" s="59">
        <f>F146*E146</f>
        <v>0</v>
      </c>
    </row>
    <row r="147" spans="1:1024" ht="14.5" x14ac:dyDescent="0.35">
      <c r="A147" s="155"/>
      <c r="B147" s="165" t="s">
        <v>281</v>
      </c>
      <c r="C147" s="154" t="s">
        <v>282</v>
      </c>
      <c r="D147" s="153" t="s">
        <v>209</v>
      </c>
      <c r="E147" s="159">
        <v>1</v>
      </c>
      <c r="F147" s="134"/>
      <c r="G147" s="59">
        <f>F147*E147</f>
        <v>0</v>
      </c>
    </row>
    <row r="148" spans="1:1024" ht="14.5" x14ac:dyDescent="0.35">
      <c r="A148" s="155"/>
      <c r="B148" s="165"/>
      <c r="C148" s="154" t="s">
        <v>283</v>
      </c>
      <c r="D148" s="153"/>
      <c r="E148" s="159"/>
      <c r="F148" s="198"/>
      <c r="G148" s="148"/>
    </row>
    <row r="149" spans="1:1024" ht="14.5" x14ac:dyDescent="0.35">
      <c r="A149" s="155"/>
      <c r="B149" s="165" t="s">
        <v>284</v>
      </c>
      <c r="C149" s="160" t="s">
        <v>285</v>
      </c>
      <c r="D149" s="153" t="s">
        <v>215</v>
      </c>
      <c r="E149" s="159">
        <v>10</v>
      </c>
      <c r="F149" s="134"/>
      <c r="G149" s="59">
        <f>F149*E149</f>
        <v>0</v>
      </c>
    </row>
    <row r="150" spans="1:1024" ht="14.5" x14ac:dyDescent="0.35">
      <c r="A150" s="155"/>
      <c r="B150" s="165" t="s">
        <v>286</v>
      </c>
      <c r="C150" s="160" t="s">
        <v>287</v>
      </c>
      <c r="D150" s="153" t="s">
        <v>215</v>
      </c>
      <c r="E150" s="159">
        <v>4</v>
      </c>
      <c r="F150" s="134"/>
      <c r="G150" s="59">
        <f>F150*E150</f>
        <v>0</v>
      </c>
    </row>
    <row r="151" spans="1:1024" ht="14.5" x14ac:dyDescent="0.35">
      <c r="A151" s="155"/>
      <c r="B151" s="165" t="s">
        <v>288</v>
      </c>
      <c r="C151" s="160" t="s">
        <v>289</v>
      </c>
      <c r="D151" s="153" t="s">
        <v>215</v>
      </c>
      <c r="E151" s="159">
        <v>2</v>
      </c>
      <c r="F151" s="134"/>
      <c r="G151" s="59">
        <f>F151*E151</f>
        <v>0</v>
      </c>
    </row>
    <row r="152" spans="1:1024" ht="14.5" x14ac:dyDescent="0.35">
      <c r="A152" s="156"/>
      <c r="B152" s="165" t="s">
        <v>290</v>
      </c>
      <c r="C152" s="160" t="s">
        <v>291</v>
      </c>
      <c r="D152" s="153" t="s">
        <v>215</v>
      </c>
      <c r="E152" s="159">
        <v>1</v>
      </c>
      <c r="F152" s="134"/>
      <c r="G152" s="59">
        <f>F152*E152</f>
        <v>0</v>
      </c>
    </row>
    <row r="153" spans="1:1024" s="177" customFormat="1" ht="14.5" x14ac:dyDescent="0.35">
      <c r="A153" s="170"/>
      <c r="B153" s="171"/>
      <c r="C153" s="172"/>
      <c r="D153" s="173"/>
      <c r="E153" s="174"/>
      <c r="F153" s="189" t="s">
        <v>67</v>
      </c>
      <c r="G153" s="78">
        <f>MIN(10,SUM(G139:G152))</f>
        <v>0</v>
      </c>
      <c r="H153" s="175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  <c r="BV153" s="176"/>
      <c r="BW153" s="176"/>
      <c r="BX153" s="176"/>
      <c r="BY153" s="176"/>
      <c r="BZ153" s="176"/>
      <c r="CA153" s="176"/>
      <c r="CB153" s="176"/>
      <c r="CC153" s="176"/>
      <c r="CD153" s="176"/>
      <c r="CE153" s="176"/>
      <c r="CF153" s="176"/>
      <c r="CG153" s="176"/>
      <c r="CH153" s="176"/>
      <c r="CI153" s="176"/>
      <c r="CJ153" s="176"/>
      <c r="CK153" s="176"/>
      <c r="CL153" s="176"/>
      <c r="CM153" s="176"/>
      <c r="CN153" s="176"/>
      <c r="CO153" s="176"/>
      <c r="CP153" s="176"/>
      <c r="CQ153" s="176"/>
      <c r="CR153" s="176"/>
      <c r="CS153" s="176"/>
      <c r="CT153" s="176"/>
      <c r="CU153" s="176"/>
      <c r="CV153" s="176"/>
      <c r="CW153" s="176"/>
      <c r="CX153" s="176"/>
      <c r="CY153" s="176"/>
      <c r="CZ153" s="176"/>
      <c r="DA153" s="176"/>
      <c r="DB153" s="176"/>
      <c r="DC153" s="176"/>
      <c r="DD153" s="176"/>
      <c r="DE153" s="176"/>
      <c r="DF153" s="176"/>
      <c r="DG153" s="176"/>
      <c r="DH153" s="176"/>
      <c r="DI153" s="176"/>
      <c r="DJ153" s="176"/>
      <c r="DK153" s="176"/>
      <c r="DL153" s="176"/>
      <c r="DM153" s="176"/>
      <c r="DN153" s="176"/>
      <c r="DO153" s="176"/>
      <c r="DP153" s="176"/>
      <c r="DQ153" s="176"/>
      <c r="DR153" s="176"/>
      <c r="DS153" s="176"/>
      <c r="DT153" s="176"/>
      <c r="DU153" s="176"/>
      <c r="DV153" s="176"/>
      <c r="DW153" s="176"/>
      <c r="DX153" s="176"/>
      <c r="DY153" s="176"/>
      <c r="DZ153" s="176"/>
      <c r="EA153" s="176"/>
      <c r="EB153" s="176"/>
      <c r="EC153" s="176"/>
      <c r="ED153" s="176"/>
      <c r="EE153" s="176"/>
      <c r="EF153" s="176"/>
      <c r="EG153" s="176"/>
      <c r="EH153" s="176"/>
      <c r="EI153" s="176"/>
      <c r="EJ153" s="176"/>
      <c r="EK153" s="176"/>
      <c r="EL153" s="176"/>
      <c r="EM153" s="176"/>
      <c r="EN153" s="176"/>
      <c r="EO153" s="176"/>
      <c r="EP153" s="176"/>
      <c r="EQ153" s="176"/>
      <c r="ER153" s="176"/>
      <c r="ES153" s="176"/>
      <c r="ET153" s="176"/>
      <c r="EU153" s="176"/>
      <c r="EV153" s="176"/>
      <c r="EW153" s="176"/>
      <c r="EX153" s="176"/>
      <c r="EY153" s="176"/>
      <c r="EZ153" s="176"/>
      <c r="FA153" s="176"/>
      <c r="FB153" s="176"/>
      <c r="FC153" s="176"/>
      <c r="FD153" s="176"/>
      <c r="FE153" s="176"/>
      <c r="FF153" s="176"/>
      <c r="FG153" s="176"/>
      <c r="FH153" s="176"/>
      <c r="FI153" s="176"/>
      <c r="FJ153" s="176"/>
      <c r="FK153" s="176"/>
      <c r="FL153" s="176"/>
      <c r="FM153" s="176"/>
      <c r="FN153" s="176"/>
      <c r="FO153" s="176"/>
      <c r="FP153" s="176"/>
      <c r="FQ153" s="176"/>
      <c r="FR153" s="176"/>
      <c r="FS153" s="176"/>
      <c r="FT153" s="176"/>
      <c r="FU153" s="176"/>
      <c r="FV153" s="176"/>
      <c r="FW153" s="176"/>
      <c r="FX153" s="176"/>
      <c r="FY153" s="176"/>
      <c r="FZ153" s="176"/>
      <c r="GA153" s="176"/>
      <c r="GB153" s="176"/>
      <c r="GC153" s="176"/>
      <c r="GD153" s="176"/>
      <c r="GE153" s="176"/>
      <c r="GF153" s="176"/>
      <c r="GG153" s="176"/>
      <c r="GH153" s="176"/>
      <c r="GI153" s="176"/>
      <c r="GJ153" s="176"/>
      <c r="GK153" s="176"/>
      <c r="GL153" s="176"/>
      <c r="GM153" s="176"/>
      <c r="GN153" s="176"/>
      <c r="GO153" s="176"/>
      <c r="GP153" s="176"/>
      <c r="GQ153" s="176"/>
      <c r="GR153" s="176"/>
      <c r="GS153" s="176"/>
      <c r="GT153" s="176"/>
      <c r="GU153" s="176"/>
      <c r="GV153" s="176"/>
      <c r="GW153" s="176"/>
      <c r="GX153" s="176"/>
      <c r="GY153" s="176"/>
      <c r="GZ153" s="176"/>
      <c r="HA153" s="176"/>
      <c r="HB153" s="176"/>
      <c r="HC153" s="176"/>
      <c r="HD153" s="176"/>
      <c r="HE153" s="176"/>
      <c r="HF153" s="176"/>
      <c r="HG153" s="176"/>
      <c r="HH153" s="176"/>
      <c r="HI153" s="176"/>
      <c r="HJ153" s="176"/>
      <c r="HK153" s="176"/>
      <c r="HL153" s="176"/>
      <c r="HM153" s="176"/>
      <c r="HN153" s="176"/>
      <c r="HO153" s="176"/>
      <c r="HP153" s="176"/>
      <c r="HQ153" s="176"/>
      <c r="HR153" s="176"/>
      <c r="HS153" s="176"/>
      <c r="HT153" s="176"/>
      <c r="HU153" s="176"/>
      <c r="HV153" s="176"/>
      <c r="HW153" s="176"/>
      <c r="HX153" s="176"/>
      <c r="HY153" s="176"/>
      <c r="HZ153" s="176"/>
      <c r="IA153" s="176"/>
      <c r="IB153" s="176"/>
      <c r="IC153" s="176"/>
      <c r="ID153" s="176"/>
      <c r="IE153" s="176"/>
      <c r="IF153" s="176"/>
      <c r="IG153" s="176"/>
      <c r="IH153" s="176"/>
      <c r="II153" s="176"/>
      <c r="IJ153" s="176"/>
      <c r="IK153" s="176"/>
      <c r="IL153" s="176"/>
      <c r="IM153" s="176"/>
      <c r="IN153" s="176"/>
      <c r="IO153" s="176"/>
      <c r="IP153" s="176"/>
      <c r="IQ153" s="176"/>
      <c r="IR153" s="176"/>
      <c r="IS153" s="176"/>
      <c r="IT153" s="176"/>
      <c r="IU153" s="176"/>
      <c r="IV153" s="176"/>
      <c r="IW153" s="176"/>
      <c r="IX153" s="176"/>
      <c r="IY153" s="176"/>
      <c r="IZ153" s="176"/>
      <c r="JA153" s="176"/>
      <c r="JB153" s="176"/>
      <c r="JC153" s="176"/>
      <c r="JD153" s="176"/>
      <c r="JE153" s="176"/>
      <c r="JF153" s="176"/>
      <c r="JG153" s="176"/>
      <c r="JH153" s="176"/>
      <c r="JI153" s="176"/>
      <c r="JJ153" s="176"/>
      <c r="JK153" s="176"/>
      <c r="JL153" s="176"/>
      <c r="JM153" s="176"/>
      <c r="JN153" s="176"/>
      <c r="JO153" s="176"/>
      <c r="JP153" s="176"/>
      <c r="JQ153" s="176"/>
      <c r="JR153" s="176"/>
      <c r="JS153" s="176"/>
      <c r="JT153" s="176"/>
      <c r="JU153" s="176"/>
      <c r="JV153" s="176"/>
      <c r="JW153" s="176"/>
      <c r="JX153" s="176"/>
      <c r="JY153" s="176"/>
      <c r="JZ153" s="176"/>
      <c r="KA153" s="176"/>
      <c r="KB153" s="176"/>
      <c r="KC153" s="176"/>
      <c r="KD153" s="176"/>
      <c r="KE153" s="176"/>
      <c r="KF153" s="176"/>
      <c r="KG153" s="176"/>
      <c r="KH153" s="176"/>
      <c r="KI153" s="176"/>
      <c r="KJ153" s="176"/>
      <c r="KK153" s="176"/>
      <c r="KL153" s="176"/>
      <c r="KM153" s="176"/>
      <c r="KN153" s="176"/>
      <c r="KO153" s="176"/>
      <c r="KP153" s="176"/>
      <c r="KQ153" s="176"/>
      <c r="KR153" s="176"/>
      <c r="KS153" s="176"/>
      <c r="KT153" s="176"/>
      <c r="KU153" s="176"/>
      <c r="KV153" s="176"/>
      <c r="KW153" s="176"/>
      <c r="KX153" s="176"/>
      <c r="KY153" s="176"/>
      <c r="KZ153" s="176"/>
      <c r="LA153" s="176"/>
      <c r="LB153" s="176"/>
      <c r="LC153" s="176"/>
      <c r="LD153" s="176"/>
      <c r="LE153" s="176"/>
      <c r="LF153" s="176"/>
      <c r="LG153" s="176"/>
      <c r="LH153" s="176"/>
      <c r="LI153" s="176"/>
      <c r="LJ153" s="176"/>
      <c r="LK153" s="176"/>
      <c r="LL153" s="176"/>
      <c r="LM153" s="176"/>
      <c r="LN153" s="176"/>
      <c r="LO153" s="176"/>
      <c r="LP153" s="176"/>
      <c r="LQ153" s="176"/>
      <c r="LR153" s="176"/>
      <c r="LS153" s="176"/>
      <c r="LT153" s="176"/>
      <c r="LU153" s="176"/>
      <c r="LV153" s="176"/>
      <c r="LW153" s="176"/>
      <c r="LX153" s="176"/>
      <c r="LY153" s="176"/>
      <c r="LZ153" s="176"/>
      <c r="MA153" s="176"/>
      <c r="MB153" s="176"/>
      <c r="MC153" s="176"/>
      <c r="MD153" s="176"/>
      <c r="ME153" s="176"/>
      <c r="MF153" s="176"/>
      <c r="MG153" s="176"/>
      <c r="MH153" s="176"/>
      <c r="MI153" s="176"/>
      <c r="MJ153" s="176"/>
      <c r="MK153" s="176"/>
      <c r="ML153" s="176"/>
      <c r="MM153" s="176"/>
      <c r="MN153" s="176"/>
      <c r="MO153" s="176"/>
      <c r="MP153" s="176"/>
      <c r="MQ153" s="176"/>
      <c r="MR153" s="176"/>
      <c r="MS153" s="176"/>
      <c r="MT153" s="176"/>
      <c r="MU153" s="176"/>
      <c r="MV153" s="176"/>
      <c r="MW153" s="176"/>
      <c r="MX153" s="176"/>
      <c r="MY153" s="176"/>
      <c r="MZ153" s="176"/>
      <c r="NA153" s="176"/>
      <c r="NB153" s="176"/>
      <c r="NC153" s="176"/>
      <c r="ND153" s="176"/>
      <c r="NE153" s="176"/>
      <c r="NF153" s="176"/>
      <c r="NG153" s="176"/>
      <c r="NH153" s="176"/>
      <c r="NI153" s="176"/>
      <c r="NJ153" s="176"/>
      <c r="NK153" s="176"/>
      <c r="NL153" s="176"/>
      <c r="NM153" s="176"/>
      <c r="NN153" s="176"/>
      <c r="NO153" s="176"/>
      <c r="NP153" s="176"/>
      <c r="NQ153" s="176"/>
      <c r="NR153" s="176"/>
      <c r="NS153" s="176"/>
      <c r="NT153" s="176"/>
      <c r="NU153" s="176"/>
      <c r="NV153" s="176"/>
      <c r="NW153" s="176"/>
      <c r="NX153" s="176"/>
      <c r="NY153" s="176"/>
      <c r="NZ153" s="176"/>
      <c r="OA153" s="176"/>
      <c r="OB153" s="176"/>
      <c r="OC153" s="176"/>
      <c r="OD153" s="176"/>
      <c r="OE153" s="176"/>
      <c r="OF153" s="176"/>
      <c r="OG153" s="176"/>
      <c r="OH153" s="176"/>
      <c r="OI153" s="176"/>
      <c r="OJ153" s="176"/>
      <c r="OK153" s="176"/>
      <c r="OL153" s="176"/>
      <c r="OM153" s="176"/>
      <c r="ON153" s="176"/>
      <c r="OO153" s="176"/>
      <c r="OP153" s="176"/>
      <c r="OQ153" s="176"/>
      <c r="OR153" s="176"/>
      <c r="OS153" s="176"/>
      <c r="OT153" s="176"/>
      <c r="OU153" s="176"/>
      <c r="OV153" s="176"/>
      <c r="OW153" s="176"/>
      <c r="OX153" s="176"/>
      <c r="OY153" s="176"/>
      <c r="OZ153" s="176"/>
      <c r="PA153" s="176"/>
      <c r="PB153" s="176"/>
      <c r="PC153" s="176"/>
      <c r="PD153" s="176"/>
      <c r="PE153" s="176"/>
      <c r="PF153" s="176"/>
      <c r="PG153" s="176"/>
      <c r="PH153" s="176"/>
      <c r="PI153" s="176"/>
      <c r="PJ153" s="176"/>
      <c r="PK153" s="176"/>
      <c r="PL153" s="176"/>
      <c r="PM153" s="176"/>
      <c r="PN153" s="176"/>
      <c r="PO153" s="176"/>
      <c r="PP153" s="176"/>
      <c r="PQ153" s="176"/>
      <c r="PR153" s="176"/>
      <c r="PS153" s="176"/>
      <c r="PT153" s="176"/>
      <c r="PU153" s="176"/>
      <c r="PV153" s="176"/>
      <c r="PW153" s="176"/>
      <c r="PX153" s="176"/>
      <c r="PY153" s="176"/>
      <c r="PZ153" s="176"/>
      <c r="QA153" s="176"/>
      <c r="QB153" s="176"/>
      <c r="QC153" s="176"/>
      <c r="QD153" s="176"/>
      <c r="QE153" s="176"/>
      <c r="QF153" s="176"/>
      <c r="QG153" s="176"/>
      <c r="QH153" s="176"/>
      <c r="QI153" s="176"/>
      <c r="QJ153" s="176"/>
      <c r="QK153" s="176"/>
      <c r="QL153" s="176"/>
      <c r="QM153" s="176"/>
      <c r="QN153" s="176"/>
      <c r="QO153" s="176"/>
      <c r="QP153" s="176"/>
      <c r="QQ153" s="176"/>
      <c r="QR153" s="176"/>
      <c r="QS153" s="176"/>
      <c r="QT153" s="176"/>
      <c r="QU153" s="176"/>
      <c r="QV153" s="176"/>
      <c r="QW153" s="176"/>
      <c r="QX153" s="176"/>
      <c r="QY153" s="176"/>
      <c r="QZ153" s="176"/>
      <c r="RA153" s="176"/>
      <c r="RB153" s="176"/>
      <c r="RC153" s="176"/>
      <c r="RD153" s="176"/>
      <c r="RE153" s="176"/>
      <c r="RF153" s="176"/>
      <c r="RG153" s="176"/>
      <c r="RH153" s="176"/>
      <c r="RI153" s="176"/>
      <c r="RJ153" s="176"/>
      <c r="RK153" s="176"/>
      <c r="RL153" s="176"/>
      <c r="RM153" s="176"/>
      <c r="RN153" s="176"/>
      <c r="RO153" s="176"/>
      <c r="RP153" s="176"/>
      <c r="RQ153" s="176"/>
      <c r="RR153" s="176"/>
      <c r="RS153" s="176"/>
      <c r="RT153" s="176"/>
      <c r="RU153" s="176"/>
      <c r="RV153" s="176"/>
      <c r="RW153" s="176"/>
      <c r="RX153" s="176"/>
      <c r="RY153" s="176"/>
      <c r="RZ153" s="176"/>
      <c r="SA153" s="176"/>
      <c r="SB153" s="176"/>
      <c r="SC153" s="176"/>
      <c r="SD153" s="176"/>
      <c r="SE153" s="176"/>
      <c r="SF153" s="176"/>
      <c r="SG153" s="176"/>
      <c r="SH153" s="176"/>
      <c r="SI153" s="176"/>
      <c r="SJ153" s="176"/>
      <c r="SK153" s="176"/>
      <c r="SL153" s="176"/>
      <c r="SM153" s="176"/>
      <c r="SN153" s="176"/>
      <c r="SO153" s="176"/>
      <c r="SP153" s="176"/>
      <c r="SQ153" s="176"/>
      <c r="SR153" s="176"/>
      <c r="SS153" s="176"/>
      <c r="ST153" s="176"/>
      <c r="SU153" s="176"/>
      <c r="SV153" s="176"/>
      <c r="SW153" s="176"/>
      <c r="SX153" s="176"/>
      <c r="SY153" s="176"/>
      <c r="SZ153" s="176"/>
      <c r="TA153" s="176"/>
      <c r="TB153" s="176"/>
      <c r="TC153" s="176"/>
      <c r="TD153" s="176"/>
      <c r="TE153" s="176"/>
      <c r="TF153" s="176"/>
      <c r="TG153" s="176"/>
      <c r="TH153" s="176"/>
      <c r="TI153" s="176"/>
      <c r="TJ153" s="176"/>
      <c r="TK153" s="176"/>
      <c r="TL153" s="176"/>
      <c r="TM153" s="176"/>
      <c r="TN153" s="176"/>
      <c r="TO153" s="176"/>
      <c r="TP153" s="176"/>
      <c r="TQ153" s="176"/>
      <c r="TR153" s="176"/>
      <c r="TS153" s="176"/>
      <c r="TT153" s="176"/>
      <c r="TU153" s="176"/>
      <c r="TV153" s="176"/>
      <c r="TW153" s="176"/>
      <c r="TX153" s="176"/>
      <c r="TY153" s="176"/>
      <c r="TZ153" s="176"/>
      <c r="UA153" s="176"/>
      <c r="UB153" s="176"/>
      <c r="UC153" s="176"/>
      <c r="UD153" s="176"/>
      <c r="UE153" s="176"/>
      <c r="UF153" s="176"/>
      <c r="UG153" s="176"/>
      <c r="UH153" s="176"/>
      <c r="UI153" s="176"/>
      <c r="UJ153" s="176"/>
      <c r="UK153" s="176"/>
      <c r="UL153" s="176"/>
      <c r="UM153" s="176"/>
      <c r="UN153" s="176"/>
      <c r="UO153" s="176"/>
      <c r="UP153" s="176"/>
      <c r="UQ153" s="176"/>
      <c r="UR153" s="176"/>
      <c r="US153" s="176"/>
      <c r="UT153" s="176"/>
      <c r="UU153" s="176"/>
      <c r="UV153" s="176"/>
      <c r="UW153" s="176"/>
      <c r="UX153" s="176"/>
      <c r="UY153" s="176"/>
      <c r="UZ153" s="176"/>
      <c r="VA153" s="176"/>
      <c r="VB153" s="176"/>
      <c r="VC153" s="176"/>
      <c r="VD153" s="176"/>
      <c r="VE153" s="176"/>
      <c r="VF153" s="176"/>
      <c r="VG153" s="176"/>
      <c r="VH153" s="176"/>
      <c r="VI153" s="176"/>
      <c r="VJ153" s="176"/>
      <c r="VK153" s="176"/>
      <c r="VL153" s="176"/>
      <c r="VM153" s="176"/>
      <c r="VN153" s="176"/>
      <c r="VO153" s="176"/>
      <c r="VP153" s="176"/>
      <c r="VQ153" s="176"/>
      <c r="VR153" s="176"/>
      <c r="VS153" s="176"/>
      <c r="VT153" s="176"/>
      <c r="VU153" s="176"/>
      <c r="VV153" s="176"/>
      <c r="VW153" s="176"/>
      <c r="VX153" s="176"/>
      <c r="VY153" s="176"/>
      <c r="VZ153" s="176"/>
      <c r="WA153" s="176"/>
      <c r="WB153" s="176"/>
      <c r="WC153" s="176"/>
      <c r="WD153" s="176"/>
      <c r="WE153" s="176"/>
      <c r="WF153" s="176"/>
      <c r="WG153" s="176"/>
      <c r="WH153" s="176"/>
      <c r="WI153" s="176"/>
      <c r="WJ153" s="176"/>
      <c r="WK153" s="176"/>
      <c r="WL153" s="176"/>
      <c r="WM153" s="176"/>
      <c r="WN153" s="176"/>
      <c r="WO153" s="176"/>
      <c r="WP153" s="176"/>
      <c r="WQ153" s="176"/>
      <c r="WR153" s="176"/>
      <c r="WS153" s="176"/>
      <c r="WT153" s="176"/>
      <c r="WU153" s="176"/>
      <c r="WV153" s="176"/>
      <c r="WW153" s="176"/>
      <c r="WX153" s="176"/>
      <c r="WY153" s="176"/>
      <c r="WZ153" s="176"/>
      <c r="XA153" s="176"/>
      <c r="XB153" s="176"/>
      <c r="XC153" s="176"/>
      <c r="XD153" s="176"/>
      <c r="XE153" s="176"/>
      <c r="XF153" s="176"/>
      <c r="XG153" s="176"/>
      <c r="XH153" s="176"/>
      <c r="XI153" s="176"/>
      <c r="XJ153" s="176"/>
      <c r="XK153" s="176"/>
      <c r="XL153" s="176"/>
      <c r="XM153" s="176"/>
      <c r="XN153" s="176"/>
      <c r="XO153" s="176"/>
      <c r="XP153" s="176"/>
      <c r="XQ153" s="176"/>
      <c r="XR153" s="176"/>
      <c r="XS153" s="176"/>
      <c r="XT153" s="176"/>
      <c r="XU153" s="176"/>
      <c r="XV153" s="176"/>
      <c r="XW153" s="176"/>
      <c r="XX153" s="176"/>
      <c r="XY153" s="176"/>
      <c r="XZ153" s="176"/>
      <c r="YA153" s="176"/>
      <c r="YB153" s="176"/>
      <c r="YC153" s="176"/>
      <c r="YD153" s="176"/>
      <c r="YE153" s="176"/>
      <c r="YF153" s="176"/>
      <c r="YG153" s="176"/>
      <c r="YH153" s="176"/>
      <c r="YI153" s="176"/>
      <c r="YJ153" s="176"/>
      <c r="YK153" s="176"/>
      <c r="YL153" s="176"/>
      <c r="YM153" s="176"/>
      <c r="YN153" s="176"/>
      <c r="YO153" s="176"/>
      <c r="YP153" s="176"/>
      <c r="YQ153" s="176"/>
      <c r="YR153" s="176"/>
      <c r="YS153" s="176"/>
      <c r="YT153" s="176"/>
      <c r="YU153" s="176"/>
      <c r="YV153" s="176"/>
      <c r="YW153" s="176"/>
      <c r="YX153" s="176"/>
      <c r="YY153" s="176"/>
      <c r="YZ153" s="176"/>
      <c r="ZA153" s="176"/>
      <c r="ZB153" s="176"/>
      <c r="ZC153" s="176"/>
      <c r="ZD153" s="176"/>
      <c r="ZE153" s="176"/>
      <c r="ZF153" s="176"/>
      <c r="ZG153" s="176"/>
      <c r="ZH153" s="176"/>
      <c r="ZI153" s="176"/>
      <c r="ZJ153" s="176"/>
      <c r="ZK153" s="176"/>
      <c r="ZL153" s="176"/>
      <c r="ZM153" s="176"/>
      <c r="ZN153" s="176"/>
      <c r="ZO153" s="176"/>
      <c r="ZP153" s="176"/>
      <c r="ZQ153" s="176"/>
      <c r="ZR153" s="176"/>
      <c r="ZS153" s="176"/>
      <c r="ZT153" s="176"/>
      <c r="ZU153" s="176"/>
      <c r="ZV153" s="176"/>
      <c r="ZW153" s="176"/>
      <c r="ZX153" s="176"/>
      <c r="ZY153" s="176"/>
      <c r="ZZ153" s="176"/>
      <c r="AAA153" s="176"/>
      <c r="AAB153" s="176"/>
      <c r="AAC153" s="176"/>
      <c r="AAD153" s="176"/>
      <c r="AAE153" s="176"/>
      <c r="AAF153" s="176"/>
      <c r="AAG153" s="176"/>
      <c r="AAH153" s="176"/>
      <c r="AAI153" s="176"/>
      <c r="AAJ153" s="176"/>
      <c r="AAK153" s="176"/>
      <c r="AAL153" s="176"/>
      <c r="AAM153" s="176"/>
      <c r="AAN153" s="176"/>
      <c r="AAO153" s="176"/>
      <c r="AAP153" s="176"/>
      <c r="AAQ153" s="176"/>
      <c r="AAR153" s="176"/>
      <c r="AAS153" s="176"/>
      <c r="AAT153" s="176"/>
      <c r="AAU153" s="176"/>
      <c r="AAV153" s="176"/>
      <c r="AAW153" s="176"/>
      <c r="AAX153" s="176"/>
      <c r="AAY153" s="176"/>
      <c r="AAZ153" s="176"/>
      <c r="ABA153" s="176"/>
      <c r="ABB153" s="176"/>
      <c r="ABC153" s="176"/>
      <c r="ABD153" s="176"/>
      <c r="ABE153" s="176"/>
      <c r="ABF153" s="176"/>
      <c r="ABG153" s="176"/>
      <c r="ABH153" s="176"/>
      <c r="ABI153" s="176"/>
      <c r="ABJ153" s="176"/>
      <c r="ABK153" s="176"/>
      <c r="ABL153" s="176"/>
      <c r="ABM153" s="176"/>
      <c r="ABN153" s="176"/>
      <c r="ABO153" s="176"/>
      <c r="ABP153" s="176"/>
      <c r="ABQ153" s="176"/>
      <c r="ABR153" s="176"/>
      <c r="ABS153" s="176"/>
      <c r="ABT153" s="176"/>
      <c r="ABU153" s="176"/>
      <c r="ABV153" s="176"/>
      <c r="ABW153" s="176"/>
      <c r="ABX153" s="176"/>
      <c r="ABY153" s="176"/>
      <c r="ABZ153" s="176"/>
      <c r="ACA153" s="176"/>
      <c r="ACB153" s="176"/>
      <c r="ACC153" s="176"/>
      <c r="ACD153" s="176"/>
      <c r="ACE153" s="176"/>
      <c r="ACF153" s="176"/>
      <c r="ACG153" s="176"/>
      <c r="ACH153" s="176"/>
      <c r="ACI153" s="176"/>
      <c r="ACJ153" s="176"/>
      <c r="ACK153" s="176"/>
      <c r="ACL153" s="176"/>
      <c r="ACM153" s="176"/>
      <c r="ACN153" s="176"/>
      <c r="ACO153" s="176"/>
      <c r="ACP153" s="176"/>
      <c r="ACQ153" s="176"/>
      <c r="ACR153" s="176"/>
      <c r="ACS153" s="176"/>
      <c r="ACT153" s="176"/>
      <c r="ACU153" s="176"/>
      <c r="ACV153" s="176"/>
      <c r="ACW153" s="176"/>
      <c r="ACX153" s="176"/>
      <c r="ACY153" s="176"/>
      <c r="ACZ153" s="176"/>
      <c r="ADA153" s="176"/>
      <c r="ADB153" s="176"/>
      <c r="ADC153" s="176"/>
      <c r="ADD153" s="176"/>
      <c r="ADE153" s="176"/>
      <c r="ADF153" s="176"/>
      <c r="ADG153" s="176"/>
      <c r="ADH153" s="176"/>
      <c r="ADI153" s="176"/>
      <c r="ADJ153" s="176"/>
      <c r="ADK153" s="176"/>
      <c r="ADL153" s="176"/>
      <c r="ADM153" s="176"/>
      <c r="ADN153" s="176"/>
      <c r="ADO153" s="176"/>
      <c r="ADP153" s="176"/>
      <c r="ADQ153" s="176"/>
      <c r="ADR153" s="176"/>
      <c r="ADS153" s="176"/>
      <c r="ADT153" s="176"/>
      <c r="ADU153" s="176"/>
      <c r="ADV153" s="176"/>
      <c r="ADW153" s="176"/>
      <c r="ADX153" s="176"/>
      <c r="ADY153" s="176"/>
      <c r="ADZ153" s="176"/>
      <c r="AEA153" s="176"/>
      <c r="AEB153" s="176"/>
      <c r="AEC153" s="176"/>
      <c r="AED153" s="176"/>
      <c r="AEE153" s="176"/>
      <c r="AEF153" s="176"/>
      <c r="AEG153" s="176"/>
      <c r="AEH153" s="176"/>
      <c r="AEI153" s="176"/>
      <c r="AEJ153" s="176"/>
      <c r="AEK153" s="176"/>
      <c r="AEL153" s="176"/>
      <c r="AEM153" s="176"/>
      <c r="AEN153" s="176"/>
      <c r="AEO153" s="176"/>
      <c r="AEP153" s="176"/>
      <c r="AEQ153" s="176"/>
      <c r="AER153" s="176"/>
      <c r="AES153" s="176"/>
      <c r="AET153" s="176"/>
      <c r="AEU153" s="176"/>
      <c r="AEV153" s="176"/>
      <c r="AEW153" s="176"/>
      <c r="AEX153" s="176"/>
      <c r="AEY153" s="176"/>
      <c r="AEZ153" s="176"/>
      <c r="AFA153" s="176"/>
      <c r="AFB153" s="176"/>
      <c r="AFC153" s="176"/>
      <c r="AFD153" s="176"/>
      <c r="AFE153" s="176"/>
      <c r="AFF153" s="176"/>
      <c r="AFG153" s="176"/>
      <c r="AFH153" s="176"/>
      <c r="AFI153" s="176"/>
      <c r="AFJ153" s="176"/>
      <c r="AFK153" s="176"/>
      <c r="AFL153" s="176"/>
      <c r="AFM153" s="176"/>
      <c r="AFN153" s="176"/>
      <c r="AFO153" s="176"/>
      <c r="AFP153" s="176"/>
      <c r="AFQ153" s="176"/>
      <c r="AFR153" s="176"/>
      <c r="AFS153" s="176"/>
      <c r="AFT153" s="176"/>
      <c r="AFU153" s="176"/>
      <c r="AFV153" s="176"/>
      <c r="AFW153" s="176"/>
      <c r="AFX153" s="176"/>
      <c r="AFY153" s="176"/>
      <c r="AFZ153" s="176"/>
      <c r="AGA153" s="176"/>
      <c r="AGB153" s="176"/>
      <c r="AGC153" s="176"/>
      <c r="AGD153" s="176"/>
      <c r="AGE153" s="176"/>
      <c r="AGF153" s="176"/>
      <c r="AGG153" s="176"/>
      <c r="AGH153" s="176"/>
      <c r="AGI153" s="176"/>
      <c r="AGJ153" s="176"/>
      <c r="AGK153" s="176"/>
      <c r="AGL153" s="176"/>
      <c r="AGM153" s="176"/>
      <c r="AGN153" s="176"/>
      <c r="AGO153" s="176"/>
      <c r="AGP153" s="176"/>
      <c r="AGQ153" s="176"/>
      <c r="AGR153" s="176"/>
      <c r="AGS153" s="176"/>
      <c r="AGT153" s="176"/>
      <c r="AGU153" s="176"/>
      <c r="AGV153" s="176"/>
      <c r="AGW153" s="176"/>
      <c r="AGX153" s="176"/>
      <c r="AGY153" s="176"/>
      <c r="AGZ153" s="176"/>
      <c r="AHA153" s="176"/>
      <c r="AHB153" s="176"/>
      <c r="AHC153" s="176"/>
      <c r="AHD153" s="176"/>
      <c r="AHE153" s="176"/>
      <c r="AHF153" s="176"/>
      <c r="AHG153" s="176"/>
      <c r="AHH153" s="176"/>
      <c r="AHI153" s="176"/>
      <c r="AHJ153" s="176"/>
      <c r="AHK153" s="176"/>
      <c r="AHL153" s="176"/>
      <c r="AHM153" s="176"/>
      <c r="AHN153" s="176"/>
      <c r="AHO153" s="176"/>
      <c r="AHP153" s="176"/>
      <c r="AHQ153" s="176"/>
      <c r="AHR153" s="176"/>
      <c r="AHS153" s="176"/>
      <c r="AHT153" s="176"/>
      <c r="AHU153" s="176"/>
      <c r="AHV153" s="176"/>
      <c r="AHW153" s="176"/>
      <c r="AHX153" s="176"/>
      <c r="AHY153" s="176"/>
      <c r="AHZ153" s="176"/>
      <c r="AIA153" s="176"/>
      <c r="AIB153" s="176"/>
      <c r="AIC153" s="176"/>
      <c r="AID153" s="176"/>
      <c r="AIE153" s="176"/>
      <c r="AIF153" s="176"/>
      <c r="AIG153" s="176"/>
      <c r="AIH153" s="176"/>
      <c r="AII153" s="176"/>
      <c r="AIJ153" s="176"/>
      <c r="AIK153" s="176"/>
      <c r="AIL153" s="176"/>
      <c r="AIM153" s="176"/>
      <c r="AIN153" s="176"/>
      <c r="AIO153" s="176"/>
      <c r="AIP153" s="176"/>
      <c r="AIQ153" s="176"/>
      <c r="AIR153" s="176"/>
      <c r="AIS153" s="176"/>
      <c r="AIT153" s="176"/>
      <c r="AIU153" s="176"/>
      <c r="AIV153" s="176"/>
      <c r="AIW153" s="176"/>
      <c r="AIX153" s="176"/>
      <c r="AIY153" s="176"/>
      <c r="AIZ153" s="176"/>
      <c r="AJA153" s="176"/>
      <c r="AJB153" s="176"/>
      <c r="AJC153" s="176"/>
      <c r="AJD153" s="176"/>
      <c r="AJE153" s="176"/>
      <c r="AJF153" s="176"/>
      <c r="AJG153" s="176"/>
      <c r="AJH153" s="176"/>
      <c r="AJI153" s="176"/>
      <c r="AJJ153" s="176"/>
      <c r="AJK153" s="176"/>
      <c r="AJL153" s="176"/>
      <c r="AJM153" s="176"/>
      <c r="AJN153" s="176"/>
      <c r="AJO153" s="176"/>
      <c r="AJP153" s="176"/>
      <c r="AJQ153" s="176"/>
      <c r="AJR153" s="176"/>
      <c r="AJS153" s="176"/>
      <c r="AJT153" s="176"/>
      <c r="AJU153" s="176"/>
      <c r="AJV153" s="176"/>
      <c r="AJW153" s="176"/>
      <c r="AJX153" s="176"/>
      <c r="AJY153" s="176"/>
      <c r="AJZ153" s="176"/>
      <c r="AKA153" s="176"/>
      <c r="AKB153" s="176"/>
      <c r="AKC153" s="176"/>
      <c r="AKD153" s="176"/>
      <c r="AKE153" s="176"/>
      <c r="AKF153" s="176"/>
      <c r="AKG153" s="176"/>
      <c r="AKH153" s="176"/>
      <c r="AKI153" s="176"/>
      <c r="AKJ153" s="176"/>
      <c r="AKK153" s="176"/>
      <c r="AKL153" s="176"/>
      <c r="AKM153" s="176"/>
      <c r="AKN153" s="176"/>
      <c r="AKO153" s="176"/>
      <c r="AKP153" s="176"/>
      <c r="AKQ153" s="176"/>
      <c r="AKR153" s="176"/>
      <c r="AKS153" s="176"/>
      <c r="AKT153" s="176"/>
      <c r="AKU153" s="176"/>
      <c r="AKV153" s="176"/>
      <c r="AKW153" s="176"/>
      <c r="AKX153" s="176"/>
      <c r="AKY153" s="176"/>
      <c r="AKZ153" s="176"/>
      <c r="ALA153" s="176"/>
      <c r="ALB153" s="176"/>
      <c r="ALC153" s="176"/>
      <c r="ALD153" s="176"/>
      <c r="ALE153" s="176"/>
      <c r="ALF153" s="176"/>
      <c r="ALG153" s="176"/>
      <c r="ALH153" s="176"/>
      <c r="ALI153" s="176"/>
      <c r="ALJ153" s="176"/>
      <c r="ALK153" s="176"/>
      <c r="ALL153" s="176"/>
      <c r="ALM153" s="176"/>
      <c r="ALN153" s="176"/>
      <c r="ALO153" s="176"/>
      <c r="ALP153" s="176"/>
      <c r="ALQ153" s="176"/>
      <c r="ALR153" s="176"/>
      <c r="ALS153" s="176"/>
      <c r="ALT153" s="176"/>
      <c r="ALU153" s="176"/>
      <c r="ALV153" s="176"/>
      <c r="ALW153" s="176"/>
      <c r="ALX153" s="176"/>
      <c r="ALY153" s="176"/>
      <c r="ALZ153" s="176"/>
      <c r="AMA153" s="176"/>
      <c r="AMB153" s="176"/>
      <c r="AMC153" s="176"/>
      <c r="AMD153" s="176"/>
      <c r="AME153" s="176"/>
      <c r="AMF153" s="176"/>
      <c r="AMG153" s="176"/>
      <c r="AMH153" s="176"/>
      <c r="AMI153" s="176"/>
      <c r="AMJ153" s="176"/>
    </row>
    <row r="154" spans="1:1024" ht="14.5" x14ac:dyDescent="0.35">
      <c r="F154" s="190"/>
      <c r="H154" s="178"/>
    </row>
    <row r="155" spans="1:1024" ht="14.25" customHeight="1" x14ac:dyDescent="0.35">
      <c r="A155" s="1" t="s">
        <v>292</v>
      </c>
      <c r="B155" s="179" t="s">
        <v>293</v>
      </c>
      <c r="C155" s="180" t="s">
        <v>294</v>
      </c>
      <c r="D155" s="153" t="s">
        <v>215</v>
      </c>
      <c r="E155" s="181" t="s">
        <v>295</v>
      </c>
      <c r="F155" s="134"/>
      <c r="G155" s="59">
        <f>F155*E155</f>
        <v>0</v>
      </c>
    </row>
    <row r="156" spans="1:1024" ht="14.5" x14ac:dyDescent="0.35">
      <c r="A156" s="1"/>
      <c r="B156" s="182" t="s">
        <v>296</v>
      </c>
      <c r="C156" s="180" t="s">
        <v>297</v>
      </c>
      <c r="D156" s="153" t="s">
        <v>215</v>
      </c>
      <c r="E156" s="181" t="s">
        <v>248</v>
      </c>
      <c r="F156" s="134"/>
      <c r="G156" s="59">
        <f>F156*E156</f>
        <v>0</v>
      </c>
    </row>
    <row r="157" spans="1:1024" ht="14.5" x14ac:dyDescent="0.35">
      <c r="A157" s="162" t="s">
        <v>174</v>
      </c>
      <c r="B157" s="183"/>
      <c r="C157" s="184"/>
      <c r="D157" s="185"/>
      <c r="E157" s="186"/>
      <c r="F157" s="191" t="s">
        <v>67</v>
      </c>
      <c r="G157" s="104">
        <f>MIN(25,SUM(G155:G156))</f>
        <v>0</v>
      </c>
    </row>
    <row r="158" spans="1:1024" ht="14.5" x14ac:dyDescent="0.35">
      <c r="F158" s="192" t="s">
        <v>298</v>
      </c>
      <c r="G158" s="59">
        <f>G157+G153+G137+G132+G127+G120</f>
        <v>0</v>
      </c>
    </row>
    <row r="159" spans="1:1024" ht="14.25" customHeight="1" x14ac:dyDescent="0.35">
      <c r="F159" s="190"/>
    </row>
    <row r="160" spans="1:1024" ht="18.5" x14ac:dyDescent="0.45">
      <c r="F160" s="200" t="s">
        <v>299</v>
      </c>
      <c r="G160" s="187">
        <f>10%*G158+G112*30%+G82*60%</f>
        <v>0</v>
      </c>
    </row>
    <row r="161" spans="6:6" ht="14.25" customHeight="1" x14ac:dyDescent="0.35">
      <c r="F161" s="190"/>
    </row>
    <row r="162" spans="6:6" ht="14.25" customHeight="1" x14ac:dyDescent="0.35">
      <c r="F162" s="190"/>
    </row>
    <row r="163" spans="6:6" ht="14.25" customHeight="1" x14ac:dyDescent="0.35">
      <c r="F163" s="190"/>
    </row>
    <row r="164" spans="6:6" ht="14.25" customHeight="1" x14ac:dyDescent="0.35">
      <c r="F164" s="190"/>
    </row>
    <row r="165" spans="6:6" ht="14.25" customHeight="1" x14ac:dyDescent="0.35">
      <c r="F165" s="190"/>
    </row>
    <row r="166" spans="6:6" ht="14.25" customHeight="1" x14ac:dyDescent="0.35">
      <c r="F166" s="190"/>
    </row>
    <row r="167" spans="6:6" ht="14.25" customHeight="1" x14ac:dyDescent="0.35">
      <c r="F167" s="190"/>
    </row>
    <row r="168" spans="6:6" ht="14.25" customHeight="1" x14ac:dyDescent="0.35">
      <c r="F168" s="190"/>
    </row>
    <row r="169" spans="6:6" ht="14.25" customHeight="1" x14ac:dyDescent="0.35">
      <c r="F169" s="190"/>
    </row>
    <row r="170" spans="6:6" ht="14.25" customHeight="1" x14ac:dyDescent="0.35">
      <c r="F170" s="190"/>
    </row>
    <row r="171" spans="6:6" ht="14.25" customHeight="1" x14ac:dyDescent="0.35">
      <c r="F171" s="190"/>
    </row>
    <row r="172" spans="6:6" ht="14.25" customHeight="1" x14ac:dyDescent="0.35">
      <c r="F172" s="190"/>
    </row>
    <row r="173" spans="6:6" ht="14.25" customHeight="1" x14ac:dyDescent="0.35">
      <c r="F173" s="190"/>
    </row>
    <row r="174" spans="6:6" ht="14.25" customHeight="1" x14ac:dyDescent="0.35">
      <c r="F174" s="190"/>
    </row>
    <row r="175" spans="6:6" ht="14.25" customHeight="1" x14ac:dyDescent="0.35">
      <c r="F175" s="190"/>
    </row>
    <row r="176" spans="6:6" ht="14.25" customHeight="1" x14ac:dyDescent="0.35">
      <c r="F176" s="190"/>
    </row>
    <row r="177" spans="6:6" ht="14.25" customHeight="1" x14ac:dyDescent="0.35">
      <c r="F177" s="190"/>
    </row>
    <row r="178" spans="6:6" ht="14.25" customHeight="1" x14ac:dyDescent="0.35">
      <c r="F178" s="190"/>
    </row>
    <row r="179" spans="6:6" ht="14.25" customHeight="1" x14ac:dyDescent="0.35">
      <c r="F179" s="190"/>
    </row>
    <row r="180" spans="6:6" ht="14.25" customHeight="1" x14ac:dyDescent="0.35">
      <c r="F180" s="190"/>
    </row>
    <row r="181" spans="6:6" ht="14.25" customHeight="1" x14ac:dyDescent="0.35">
      <c r="F181" s="190"/>
    </row>
    <row r="182" spans="6:6" ht="14.25" customHeight="1" x14ac:dyDescent="0.35">
      <c r="F182" s="190"/>
    </row>
    <row r="183" spans="6:6" ht="14.25" customHeight="1" x14ac:dyDescent="0.35">
      <c r="F183" s="190"/>
    </row>
    <row r="184" spans="6:6" ht="14.25" customHeight="1" x14ac:dyDescent="0.35">
      <c r="F184" s="190"/>
    </row>
    <row r="185" spans="6:6" ht="14.25" customHeight="1" x14ac:dyDescent="0.35">
      <c r="F185" s="190"/>
    </row>
    <row r="186" spans="6:6" ht="14.25" customHeight="1" x14ac:dyDescent="0.35">
      <c r="F186" s="190"/>
    </row>
    <row r="187" spans="6:6" ht="14.25" customHeight="1" x14ac:dyDescent="0.35">
      <c r="F187" s="190"/>
    </row>
    <row r="188" spans="6:6" ht="14.25" customHeight="1" x14ac:dyDescent="0.35">
      <c r="F188" s="190"/>
    </row>
    <row r="189" spans="6:6" ht="14.25" customHeight="1" x14ac:dyDescent="0.35">
      <c r="F189" s="190"/>
    </row>
    <row r="190" spans="6:6" ht="14.25" customHeight="1" x14ac:dyDescent="0.35">
      <c r="F190" s="190"/>
    </row>
    <row r="191" spans="6:6" ht="14.25" customHeight="1" x14ac:dyDescent="0.35">
      <c r="F191" s="190"/>
    </row>
    <row r="192" spans="6:6" ht="14.25" customHeight="1" x14ac:dyDescent="0.35">
      <c r="F192" s="190"/>
    </row>
    <row r="193" spans="6:6" ht="14.25" customHeight="1" x14ac:dyDescent="0.35">
      <c r="F193" s="190"/>
    </row>
    <row r="194" spans="6:6" ht="14.25" customHeight="1" x14ac:dyDescent="0.35">
      <c r="F194" s="190"/>
    </row>
    <row r="195" spans="6:6" ht="14.25" customHeight="1" x14ac:dyDescent="0.35">
      <c r="F195" s="190"/>
    </row>
    <row r="196" spans="6:6" ht="14.25" customHeight="1" x14ac:dyDescent="0.35">
      <c r="F196" s="190"/>
    </row>
    <row r="197" spans="6:6" ht="14.25" customHeight="1" x14ac:dyDescent="0.35">
      <c r="F197" s="190"/>
    </row>
    <row r="198" spans="6:6" ht="14.25" customHeight="1" x14ac:dyDescent="0.35">
      <c r="F198" s="190"/>
    </row>
    <row r="199" spans="6:6" ht="14.25" customHeight="1" x14ac:dyDescent="0.35">
      <c r="F199" s="190"/>
    </row>
    <row r="200" spans="6:6" ht="14.25" customHeight="1" x14ac:dyDescent="0.35">
      <c r="F200" s="190"/>
    </row>
    <row r="201" spans="6:6" ht="14.25" customHeight="1" x14ac:dyDescent="0.35">
      <c r="F201" s="190"/>
    </row>
    <row r="202" spans="6:6" ht="14.25" customHeight="1" x14ac:dyDescent="0.35">
      <c r="F202" s="190"/>
    </row>
    <row r="203" spans="6:6" ht="14.25" customHeight="1" x14ac:dyDescent="0.35">
      <c r="F203" s="190"/>
    </row>
    <row r="204" spans="6:6" ht="14.25" customHeight="1" x14ac:dyDescent="0.35">
      <c r="F204" s="190"/>
    </row>
    <row r="205" spans="6:6" ht="14.25" customHeight="1" x14ac:dyDescent="0.35">
      <c r="F205" s="190"/>
    </row>
    <row r="206" spans="6:6" ht="14.25" customHeight="1" x14ac:dyDescent="0.35">
      <c r="F206" s="190"/>
    </row>
    <row r="207" spans="6:6" ht="14.25" customHeight="1" x14ac:dyDescent="0.35">
      <c r="F207" s="190"/>
    </row>
    <row r="208" spans="6:6" ht="14.25" customHeight="1" x14ac:dyDescent="0.35">
      <c r="F208" s="190"/>
    </row>
    <row r="209" spans="6:6" ht="14.25" customHeight="1" x14ac:dyDescent="0.35">
      <c r="F209" s="190"/>
    </row>
    <row r="210" spans="6:6" ht="14.25" customHeight="1" x14ac:dyDescent="0.35">
      <c r="F210" s="190"/>
    </row>
    <row r="211" spans="6:6" ht="14.25" customHeight="1" x14ac:dyDescent="0.35">
      <c r="F211" s="190"/>
    </row>
    <row r="212" spans="6:6" ht="14.25" customHeight="1" x14ac:dyDescent="0.35">
      <c r="F212" s="190"/>
    </row>
    <row r="213" spans="6:6" ht="14.25" customHeight="1" x14ac:dyDescent="0.35">
      <c r="F213" s="190"/>
    </row>
    <row r="214" spans="6:6" ht="14.25" customHeight="1" x14ac:dyDescent="0.35">
      <c r="F214" s="190"/>
    </row>
    <row r="215" spans="6:6" ht="14.25" customHeight="1" x14ac:dyDescent="0.35">
      <c r="F215" s="190"/>
    </row>
    <row r="216" spans="6:6" ht="14.25" customHeight="1" x14ac:dyDescent="0.35">
      <c r="F216" s="190"/>
    </row>
    <row r="217" spans="6:6" ht="14.25" customHeight="1" x14ac:dyDescent="0.35">
      <c r="F217" s="190"/>
    </row>
    <row r="218" spans="6:6" ht="14.25" customHeight="1" x14ac:dyDescent="0.35">
      <c r="F218" s="190"/>
    </row>
    <row r="219" spans="6:6" ht="14.25" customHeight="1" x14ac:dyDescent="0.35">
      <c r="F219" s="190"/>
    </row>
    <row r="220" spans="6:6" ht="14.25" customHeight="1" x14ac:dyDescent="0.35">
      <c r="F220" s="190"/>
    </row>
    <row r="221" spans="6:6" ht="14.25" customHeight="1" x14ac:dyDescent="0.35">
      <c r="F221" s="190"/>
    </row>
    <row r="222" spans="6:6" ht="14.25" customHeight="1" x14ac:dyDescent="0.35">
      <c r="F222" s="190"/>
    </row>
    <row r="223" spans="6:6" ht="14.25" customHeight="1" x14ac:dyDescent="0.35">
      <c r="F223" s="190"/>
    </row>
    <row r="224" spans="6:6" ht="14.25" customHeight="1" x14ac:dyDescent="0.35">
      <c r="F224" s="190"/>
    </row>
    <row r="225" spans="6:6" ht="14.25" customHeight="1" x14ac:dyDescent="0.35">
      <c r="F225" s="190"/>
    </row>
    <row r="226" spans="6:6" ht="14.25" customHeight="1" x14ac:dyDescent="0.35">
      <c r="F226" s="190"/>
    </row>
    <row r="227" spans="6:6" ht="14.25" customHeight="1" x14ac:dyDescent="0.35">
      <c r="F227" s="190"/>
    </row>
    <row r="228" spans="6:6" ht="14.25" customHeight="1" x14ac:dyDescent="0.35">
      <c r="F228" s="190"/>
    </row>
    <row r="229" spans="6:6" ht="14.25" customHeight="1" x14ac:dyDescent="0.35">
      <c r="F229" s="190"/>
    </row>
    <row r="230" spans="6:6" ht="14.25" customHeight="1" x14ac:dyDescent="0.35">
      <c r="F230" s="190"/>
    </row>
    <row r="231" spans="6:6" ht="14.25" customHeight="1" x14ac:dyDescent="0.35">
      <c r="F231" s="190"/>
    </row>
    <row r="232" spans="6:6" ht="14.25" customHeight="1" x14ac:dyDescent="0.35">
      <c r="F232" s="190"/>
    </row>
    <row r="233" spans="6:6" ht="14.25" customHeight="1" x14ac:dyDescent="0.35">
      <c r="F233" s="190"/>
    </row>
    <row r="234" spans="6:6" ht="14.25" customHeight="1" x14ac:dyDescent="0.35">
      <c r="F234" s="190"/>
    </row>
    <row r="235" spans="6:6" ht="14.25" customHeight="1" x14ac:dyDescent="0.35">
      <c r="F235" s="190"/>
    </row>
    <row r="236" spans="6:6" ht="14.25" customHeight="1" x14ac:dyDescent="0.35">
      <c r="F236" s="190"/>
    </row>
    <row r="237" spans="6:6" ht="14.25" customHeight="1" x14ac:dyDescent="0.35">
      <c r="F237" s="190"/>
    </row>
    <row r="238" spans="6:6" ht="14.25" customHeight="1" x14ac:dyDescent="0.35">
      <c r="F238" s="190"/>
    </row>
    <row r="239" spans="6:6" ht="14.25" customHeight="1" x14ac:dyDescent="0.35">
      <c r="F239" s="190"/>
    </row>
    <row r="240" spans="6:6" ht="14.25" customHeight="1" x14ac:dyDescent="0.35">
      <c r="F240" s="190"/>
    </row>
    <row r="241" spans="6:6" ht="14.25" customHeight="1" x14ac:dyDescent="0.35">
      <c r="F241" s="190"/>
    </row>
    <row r="242" spans="6:6" ht="14.25" customHeight="1" x14ac:dyDescent="0.35">
      <c r="F242" s="190"/>
    </row>
    <row r="243" spans="6:6" ht="14.25" customHeight="1" x14ac:dyDescent="0.35">
      <c r="F243" s="190"/>
    </row>
    <row r="244" spans="6:6" ht="14.25" customHeight="1" x14ac:dyDescent="0.35">
      <c r="F244" s="190"/>
    </row>
    <row r="245" spans="6:6" ht="14.25" customHeight="1" x14ac:dyDescent="0.35">
      <c r="F245" s="190"/>
    </row>
    <row r="246" spans="6:6" ht="14.25" customHeight="1" x14ac:dyDescent="0.35">
      <c r="F246" s="190"/>
    </row>
    <row r="247" spans="6:6" ht="14.25" customHeight="1" x14ac:dyDescent="0.35">
      <c r="F247" s="190"/>
    </row>
    <row r="248" spans="6:6" ht="14.25" customHeight="1" x14ac:dyDescent="0.35">
      <c r="F248" s="190"/>
    </row>
    <row r="249" spans="6:6" ht="14.25" customHeight="1" x14ac:dyDescent="0.35">
      <c r="F249" s="190"/>
    </row>
    <row r="250" spans="6:6" ht="14.25" customHeight="1" x14ac:dyDescent="0.35">
      <c r="F250" s="190"/>
    </row>
    <row r="251" spans="6:6" ht="14.25" customHeight="1" x14ac:dyDescent="0.35">
      <c r="F251" s="190"/>
    </row>
    <row r="252" spans="6:6" ht="14.25" customHeight="1" x14ac:dyDescent="0.35">
      <c r="F252" s="190"/>
    </row>
    <row r="253" spans="6:6" ht="14.25" customHeight="1" x14ac:dyDescent="0.35">
      <c r="F253" s="190"/>
    </row>
    <row r="254" spans="6:6" ht="14.25" customHeight="1" x14ac:dyDescent="0.35">
      <c r="F254" s="190"/>
    </row>
    <row r="255" spans="6:6" ht="14.25" customHeight="1" x14ac:dyDescent="0.35">
      <c r="F255" s="190"/>
    </row>
    <row r="256" spans="6:6" ht="14.25" customHeight="1" x14ac:dyDescent="0.35">
      <c r="F256" s="190"/>
    </row>
    <row r="257" spans="6:6" ht="14.25" customHeight="1" x14ac:dyDescent="0.35">
      <c r="F257" s="190"/>
    </row>
    <row r="258" spans="6:6" ht="14.25" customHeight="1" x14ac:dyDescent="0.35">
      <c r="F258" s="190"/>
    </row>
    <row r="259" spans="6:6" ht="14.25" customHeight="1" x14ac:dyDescent="0.35">
      <c r="F259" s="190"/>
    </row>
    <row r="260" spans="6:6" ht="14.25" customHeight="1" x14ac:dyDescent="0.35">
      <c r="F260" s="190"/>
    </row>
    <row r="261" spans="6:6" ht="14.25" customHeight="1" x14ac:dyDescent="0.35">
      <c r="F261" s="190"/>
    </row>
    <row r="262" spans="6:6" ht="14.25" customHeight="1" x14ac:dyDescent="0.35">
      <c r="F262" s="190"/>
    </row>
    <row r="263" spans="6:6" ht="14.25" customHeight="1" x14ac:dyDescent="0.35">
      <c r="F263" s="190"/>
    </row>
    <row r="264" spans="6:6" ht="14.25" customHeight="1" x14ac:dyDescent="0.35">
      <c r="F264" s="190"/>
    </row>
    <row r="265" spans="6:6" ht="14.25" customHeight="1" x14ac:dyDescent="0.35">
      <c r="F265" s="190"/>
    </row>
    <row r="266" spans="6:6" ht="14.25" customHeight="1" x14ac:dyDescent="0.35">
      <c r="F266" s="190"/>
    </row>
    <row r="267" spans="6:6" ht="14.25" customHeight="1" x14ac:dyDescent="0.35">
      <c r="F267" s="190"/>
    </row>
    <row r="268" spans="6:6" ht="14.25" customHeight="1" x14ac:dyDescent="0.35">
      <c r="F268" s="190"/>
    </row>
    <row r="269" spans="6:6" ht="14.25" customHeight="1" x14ac:dyDescent="0.35">
      <c r="F269" s="190"/>
    </row>
    <row r="270" spans="6:6" ht="14.25" customHeight="1" x14ac:dyDescent="0.35">
      <c r="F270" s="190"/>
    </row>
    <row r="271" spans="6:6" ht="14.25" customHeight="1" x14ac:dyDescent="0.35">
      <c r="F271" s="190"/>
    </row>
    <row r="272" spans="6:6" ht="14.25" customHeight="1" x14ac:dyDescent="0.35">
      <c r="F272" s="190"/>
    </row>
    <row r="273" spans="6:6" ht="14.25" customHeight="1" x14ac:dyDescent="0.35">
      <c r="F273" s="190"/>
    </row>
    <row r="274" spans="6:6" ht="14.25" customHeight="1" x14ac:dyDescent="0.35">
      <c r="F274" s="190"/>
    </row>
    <row r="275" spans="6:6" ht="14.25" customHeight="1" x14ac:dyDescent="0.35">
      <c r="F275" s="190"/>
    </row>
    <row r="276" spans="6:6" ht="14.25" customHeight="1" x14ac:dyDescent="0.35">
      <c r="F276" s="190"/>
    </row>
    <row r="277" spans="6:6" ht="14.25" customHeight="1" x14ac:dyDescent="0.35">
      <c r="F277" s="190"/>
    </row>
    <row r="278" spans="6:6" ht="14.25" customHeight="1" x14ac:dyDescent="0.35">
      <c r="F278" s="190"/>
    </row>
    <row r="279" spans="6:6" ht="14.25" customHeight="1" x14ac:dyDescent="0.35">
      <c r="F279" s="190"/>
    </row>
    <row r="280" spans="6:6" ht="14.25" customHeight="1" x14ac:dyDescent="0.35">
      <c r="F280" s="190"/>
    </row>
    <row r="281" spans="6:6" ht="14.25" customHeight="1" x14ac:dyDescent="0.35">
      <c r="F281" s="190"/>
    </row>
    <row r="282" spans="6:6" ht="14.25" customHeight="1" x14ac:dyDescent="0.35">
      <c r="F282" s="190"/>
    </row>
    <row r="283" spans="6:6" ht="14.25" customHeight="1" x14ac:dyDescent="0.35">
      <c r="F283" s="190"/>
    </row>
    <row r="284" spans="6:6" ht="14.25" customHeight="1" x14ac:dyDescent="0.35">
      <c r="F284" s="190"/>
    </row>
    <row r="285" spans="6:6" ht="14.25" customHeight="1" x14ac:dyDescent="0.35">
      <c r="F285" s="190"/>
    </row>
    <row r="286" spans="6:6" ht="14.25" customHeight="1" x14ac:dyDescent="0.35">
      <c r="F286" s="190"/>
    </row>
    <row r="287" spans="6:6" ht="14.25" customHeight="1" x14ac:dyDescent="0.35">
      <c r="F287" s="190"/>
    </row>
    <row r="288" spans="6:6" ht="14.25" customHeight="1" x14ac:dyDescent="0.35">
      <c r="F288" s="190"/>
    </row>
    <row r="289" spans="6:6" ht="14.25" customHeight="1" x14ac:dyDescent="0.35">
      <c r="F289" s="190"/>
    </row>
    <row r="290" spans="6:6" ht="14.25" customHeight="1" x14ac:dyDescent="0.35">
      <c r="F290" s="190"/>
    </row>
    <row r="291" spans="6:6" ht="14.25" customHeight="1" x14ac:dyDescent="0.35">
      <c r="F291" s="190"/>
    </row>
    <row r="292" spans="6:6" ht="14.25" customHeight="1" x14ac:dyDescent="0.35">
      <c r="F292" s="190"/>
    </row>
    <row r="293" spans="6:6" ht="14.25" customHeight="1" x14ac:dyDescent="0.35">
      <c r="F293" s="190"/>
    </row>
    <row r="294" spans="6:6" ht="14.25" customHeight="1" x14ac:dyDescent="0.35">
      <c r="F294" s="190"/>
    </row>
    <row r="295" spans="6:6" ht="14.25" customHeight="1" x14ac:dyDescent="0.35">
      <c r="F295" s="190"/>
    </row>
    <row r="296" spans="6:6" ht="14.25" customHeight="1" x14ac:dyDescent="0.35">
      <c r="F296" s="190"/>
    </row>
    <row r="297" spans="6:6" ht="14.25" customHeight="1" x14ac:dyDescent="0.35">
      <c r="F297" s="190"/>
    </row>
    <row r="298" spans="6:6" ht="14.25" customHeight="1" x14ac:dyDescent="0.35">
      <c r="F298" s="190"/>
    </row>
    <row r="299" spans="6:6" ht="14.25" customHeight="1" x14ac:dyDescent="0.35">
      <c r="F299" s="190"/>
    </row>
    <row r="300" spans="6:6" ht="14.25" customHeight="1" x14ac:dyDescent="0.35">
      <c r="F300" s="190"/>
    </row>
    <row r="301" spans="6:6" ht="14.25" customHeight="1" x14ac:dyDescent="0.35">
      <c r="F301" s="190"/>
    </row>
    <row r="302" spans="6:6" ht="14.25" customHeight="1" x14ac:dyDescent="0.35">
      <c r="F302" s="190"/>
    </row>
    <row r="303" spans="6:6" ht="14.25" customHeight="1" x14ac:dyDescent="0.35">
      <c r="F303" s="190"/>
    </row>
    <row r="304" spans="6:6" ht="14.25" customHeight="1" x14ac:dyDescent="0.35">
      <c r="F304" s="190"/>
    </row>
    <row r="305" spans="6:6" ht="14.25" customHeight="1" x14ac:dyDescent="0.35">
      <c r="F305" s="190"/>
    </row>
    <row r="306" spans="6:6" ht="14.25" customHeight="1" x14ac:dyDescent="0.35">
      <c r="F306" s="190"/>
    </row>
    <row r="307" spans="6:6" ht="14.25" customHeight="1" x14ac:dyDescent="0.35">
      <c r="F307" s="190"/>
    </row>
    <row r="308" spans="6:6" ht="14.25" customHeight="1" x14ac:dyDescent="0.35">
      <c r="F308" s="190"/>
    </row>
    <row r="309" spans="6:6" ht="14.25" customHeight="1" x14ac:dyDescent="0.35">
      <c r="F309" s="190"/>
    </row>
    <row r="310" spans="6:6" ht="14.25" customHeight="1" x14ac:dyDescent="0.35">
      <c r="F310" s="190"/>
    </row>
    <row r="311" spans="6:6" ht="14.25" customHeight="1" x14ac:dyDescent="0.35">
      <c r="F311" s="190"/>
    </row>
    <row r="312" spans="6:6" ht="14.25" customHeight="1" x14ac:dyDescent="0.35">
      <c r="F312" s="190"/>
    </row>
    <row r="313" spans="6:6" ht="14.25" customHeight="1" x14ac:dyDescent="0.35">
      <c r="F313" s="190"/>
    </row>
    <row r="314" spans="6:6" ht="14.25" customHeight="1" x14ac:dyDescent="0.35">
      <c r="F314" s="190"/>
    </row>
    <row r="315" spans="6:6" ht="14.25" customHeight="1" x14ac:dyDescent="0.35">
      <c r="F315" s="190"/>
    </row>
    <row r="316" spans="6:6" ht="14.25" customHeight="1" x14ac:dyDescent="0.35">
      <c r="F316" s="190"/>
    </row>
    <row r="317" spans="6:6" ht="14.25" customHeight="1" x14ac:dyDescent="0.35">
      <c r="F317" s="190"/>
    </row>
    <row r="318" spans="6:6" ht="14.25" customHeight="1" x14ac:dyDescent="0.35">
      <c r="F318" s="190"/>
    </row>
    <row r="319" spans="6:6" ht="14.25" customHeight="1" x14ac:dyDescent="0.35">
      <c r="F319" s="190"/>
    </row>
    <row r="320" spans="6:6" ht="14.25" customHeight="1" x14ac:dyDescent="0.35">
      <c r="F320" s="190"/>
    </row>
    <row r="321" spans="6:6" ht="14.25" customHeight="1" x14ac:dyDescent="0.35">
      <c r="F321" s="190"/>
    </row>
    <row r="322" spans="6:6" ht="14.25" customHeight="1" x14ac:dyDescent="0.35">
      <c r="F322" s="190"/>
    </row>
    <row r="323" spans="6:6" ht="14.25" customHeight="1" x14ac:dyDescent="0.35">
      <c r="F323" s="190"/>
    </row>
    <row r="324" spans="6:6" ht="14.25" customHeight="1" x14ac:dyDescent="0.35">
      <c r="F324" s="190"/>
    </row>
    <row r="325" spans="6:6" ht="14.25" customHeight="1" x14ac:dyDescent="0.35">
      <c r="F325" s="190"/>
    </row>
    <row r="326" spans="6:6" ht="14.25" customHeight="1" x14ac:dyDescent="0.35">
      <c r="F326" s="190"/>
    </row>
    <row r="327" spans="6:6" ht="14.25" customHeight="1" x14ac:dyDescent="0.35">
      <c r="F327" s="190"/>
    </row>
    <row r="328" spans="6:6" ht="14.25" customHeight="1" x14ac:dyDescent="0.35">
      <c r="F328" s="190"/>
    </row>
    <row r="329" spans="6:6" ht="14.25" customHeight="1" x14ac:dyDescent="0.35">
      <c r="F329" s="190"/>
    </row>
    <row r="330" spans="6:6" ht="14.25" customHeight="1" x14ac:dyDescent="0.35">
      <c r="F330" s="190"/>
    </row>
    <row r="331" spans="6:6" ht="14.25" customHeight="1" x14ac:dyDescent="0.35">
      <c r="F331" s="190"/>
    </row>
    <row r="332" spans="6:6" ht="14.25" customHeight="1" x14ac:dyDescent="0.35">
      <c r="F332" s="190"/>
    </row>
    <row r="333" spans="6:6" ht="14.25" customHeight="1" x14ac:dyDescent="0.35">
      <c r="F333" s="190"/>
    </row>
    <row r="334" spans="6:6" ht="14.25" customHeight="1" x14ac:dyDescent="0.35">
      <c r="F334" s="190"/>
    </row>
    <row r="335" spans="6:6" ht="14.25" customHeight="1" x14ac:dyDescent="0.35">
      <c r="F335" s="190"/>
    </row>
    <row r="336" spans="6:6" ht="14.25" customHeight="1" x14ac:dyDescent="0.35">
      <c r="F336" s="190"/>
    </row>
    <row r="337" spans="6:6" ht="14.25" customHeight="1" x14ac:dyDescent="0.35">
      <c r="F337" s="190"/>
    </row>
    <row r="338" spans="6:6" ht="14.25" customHeight="1" x14ac:dyDescent="0.35">
      <c r="F338" s="190"/>
    </row>
    <row r="339" spans="6:6" ht="14.25" customHeight="1" x14ac:dyDescent="0.35">
      <c r="F339" s="190"/>
    </row>
    <row r="340" spans="6:6" ht="14.25" customHeight="1" x14ac:dyDescent="0.35">
      <c r="F340" s="190"/>
    </row>
    <row r="341" spans="6:6" ht="14.25" customHeight="1" x14ac:dyDescent="0.35">
      <c r="F341" s="190"/>
    </row>
    <row r="342" spans="6:6" ht="14.25" customHeight="1" x14ac:dyDescent="0.35">
      <c r="F342" s="190"/>
    </row>
    <row r="343" spans="6:6" ht="14.25" customHeight="1" x14ac:dyDescent="0.35">
      <c r="F343" s="190"/>
    </row>
    <row r="344" spans="6:6" ht="14.25" customHeight="1" x14ac:dyDescent="0.35">
      <c r="F344" s="190"/>
    </row>
    <row r="1048576" ht="14.5" x14ac:dyDescent="0.35"/>
  </sheetData>
  <sheetProtection password="C907" sheet="1" objects="1" scenarios="1"/>
  <mergeCells count="6">
    <mergeCell ref="A155:A156"/>
    <mergeCell ref="B6:C6"/>
    <mergeCell ref="F6:G6"/>
    <mergeCell ref="B84:C84"/>
    <mergeCell ref="A98:A104"/>
    <mergeCell ref="B113:C11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</vt:lpstr>
      <vt:lpstr>application_form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Conceição</dc:creator>
  <dc:description/>
  <cp:lastModifiedBy>Maria Inês de Almeida</cp:lastModifiedBy>
  <cp:revision>5</cp:revision>
  <dcterms:created xsi:type="dcterms:W3CDTF">2020-10-21T20:36:30Z</dcterms:created>
  <dcterms:modified xsi:type="dcterms:W3CDTF">2025-07-02T16:05:50Z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