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Docentes\2025\ISEC\PRPD-6-2025_Prof Adjunto_Eng -Sist Energia_1p\4.Edital e formulário\"/>
    </mc:Choice>
  </mc:AlternateContent>
  <bookViews>
    <workbookView xWindow="0" yWindow="0" windowWidth="28800" windowHeight="11870"/>
  </bookViews>
  <sheets>
    <sheet name="Identification" sheetId="5" r:id="rId1"/>
    <sheet name="application form" sheetId="3" r:id="rId2"/>
    <sheet name="Score" sheetId="4" r:id="rId3"/>
  </sheets>
  <calcPr calcId="162913"/>
</workbook>
</file>

<file path=xl/calcChain.xml><?xml version="1.0" encoding="utf-8"?>
<calcChain xmlns="http://schemas.openxmlformats.org/spreadsheetml/2006/main">
  <c r="C8" i="4" l="1"/>
  <c r="D8" i="4" s="1"/>
  <c r="C7" i="4"/>
  <c r="D7" i="4" s="1"/>
  <c r="K43" i="3" l="1"/>
  <c r="E43" i="3"/>
  <c r="K78" i="3"/>
  <c r="E78" i="3"/>
  <c r="L77" i="3"/>
  <c r="L76" i="3"/>
  <c r="L75" i="3"/>
  <c r="L74" i="3"/>
  <c r="L73" i="3"/>
  <c r="L72" i="3"/>
  <c r="L71" i="3"/>
  <c r="L70" i="3"/>
  <c r="L69" i="3"/>
  <c r="L68" i="3"/>
  <c r="M68" i="3" s="1"/>
  <c r="L67" i="3"/>
  <c r="L66" i="3"/>
  <c r="L65" i="3"/>
  <c r="L64" i="3"/>
  <c r="L63" i="3"/>
  <c r="L62" i="3"/>
  <c r="L61" i="3"/>
  <c r="L60" i="3"/>
  <c r="L59" i="3"/>
  <c r="L58" i="3"/>
  <c r="K57" i="3"/>
  <c r="E57" i="3"/>
  <c r="L56" i="3"/>
  <c r="M56" i="3" s="1"/>
  <c r="L55" i="3"/>
  <c r="M55" i="3" s="1"/>
  <c r="L54" i="3"/>
  <c r="M54" i="3" s="1"/>
  <c r="L53" i="3"/>
  <c r="L52" i="3"/>
  <c r="L51" i="3"/>
  <c r="L50" i="3"/>
  <c r="L49" i="3"/>
  <c r="L48" i="3"/>
  <c r="L47" i="3"/>
  <c r="L45" i="3"/>
  <c r="M45" i="3" s="1"/>
  <c r="L44" i="3"/>
  <c r="M44" i="3" s="1"/>
  <c r="M42" i="3"/>
  <c r="L42" i="3"/>
  <c r="L41" i="3"/>
  <c r="M41" i="3" s="1"/>
  <c r="L40" i="3"/>
  <c r="M40" i="3" s="1"/>
  <c r="L39" i="3"/>
  <c r="L38" i="3"/>
  <c r="L37" i="3"/>
  <c r="L36" i="3"/>
  <c r="M36" i="3" s="1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M20" i="3" s="1"/>
  <c r="L19" i="3"/>
  <c r="L18" i="3"/>
  <c r="L17" i="3"/>
  <c r="L16" i="3"/>
  <c r="L15" i="3"/>
  <c r="L14" i="3"/>
  <c r="L13" i="3"/>
  <c r="L12" i="3"/>
  <c r="L11" i="3"/>
  <c r="L10" i="3"/>
  <c r="L9" i="3"/>
  <c r="L8" i="3"/>
  <c r="M8" i="3" s="1"/>
  <c r="M29" i="3" l="1"/>
  <c r="M76" i="3"/>
  <c r="M22" i="3"/>
  <c r="L78" i="3"/>
  <c r="M10" i="3"/>
  <c r="M43" i="3" s="1"/>
  <c r="C6" i="4" s="1"/>
  <c r="D6" i="4" s="1"/>
  <c r="M47" i="3"/>
  <c r="M57" i="3" s="1"/>
  <c r="M65" i="3"/>
  <c r="M78" i="3" s="1"/>
  <c r="B78" i="3" s="1"/>
  <c r="M33" i="3"/>
  <c r="M58" i="3"/>
  <c r="L57" i="3"/>
  <c r="L43" i="3"/>
  <c r="B57" i="3" l="1"/>
</calcChain>
</file>

<file path=xl/comments1.xml><?xml version="1.0" encoding="utf-8"?>
<comments xmlns="http://schemas.openxmlformats.org/spreadsheetml/2006/main">
  <authors>
    <author>Jose Marinho</author>
  </authors>
  <commentList>
    <comment ref="D20" authorId="0" shapeId="0">
      <text>
        <r>
          <rPr>
            <b/>
            <sz val="9"/>
            <color indexed="81"/>
            <rFont val="Tahoma"/>
            <family val="2"/>
          </rPr>
          <t>Jose Marinho:</t>
        </r>
        <r>
          <rPr>
            <sz val="9"/>
            <color indexed="81"/>
            <rFont val="Tahoma"/>
            <family val="2"/>
          </rPr>
          <t xml:space="preserve">
Licenciaturas?</t>
        </r>
      </text>
    </comment>
  </commentList>
</comments>
</file>

<file path=xl/sharedStrings.xml><?xml version="1.0" encoding="utf-8"?>
<sst xmlns="http://schemas.openxmlformats.org/spreadsheetml/2006/main" count="212" uniqueCount="162">
  <si>
    <t>Pts</t>
  </si>
  <si>
    <t>por orientação</t>
  </si>
  <si>
    <t>Sub-Total 1</t>
  </si>
  <si>
    <t>Sub-Total 2</t>
  </si>
  <si>
    <t>Sub-Total 3</t>
  </si>
  <si>
    <t>NF</t>
  </si>
  <si>
    <t xml:space="preserve">Estágios ou Projetos de  bacharelato, Licenciatura </t>
  </si>
  <si>
    <t>PRPD/6/2025</t>
  </si>
  <si>
    <t>ANNEX I - CANDIDATE EVALUATION FORM</t>
  </si>
  <si>
    <t xml:space="preserve">
Institution where the Degree was awarded</t>
  </si>
  <si>
    <t>Score</t>
  </si>
  <si>
    <t xml:space="preserve">Pontuation </t>
  </si>
  <si>
    <t>Units</t>
  </si>
  <si>
    <t>Number of elements</t>
  </si>
  <si>
    <t>Value obtained</t>
  </si>
  <si>
    <t>Score obtained</t>
  </si>
  <si>
    <t>Criteria</t>
  </si>
  <si>
    <t>Area</t>
  </si>
  <si>
    <t>Subarea</t>
  </si>
  <si>
    <t>Weighting</t>
  </si>
  <si>
    <t>Jury Member</t>
  </si>
  <si>
    <t>Candidate</t>
  </si>
  <si>
    <t>Reference</t>
  </si>
  <si>
    <t>Technical-Scientific and Professional Performance</t>
  </si>
  <si>
    <t>Pedagogical Capacity</t>
  </si>
  <si>
    <t>Other activities relevant to the Institution</t>
  </si>
  <si>
    <t>Academic/Professional Training (degrees and titles)</t>
  </si>
  <si>
    <t>Scientific Production</t>
  </si>
  <si>
    <t>Publications</t>
  </si>
  <si>
    <t>Adviser</t>
  </si>
  <si>
    <t>Adviser, Jury participation, R&amp;D Projects, Awards, Patents and Scientific Recognition</t>
  </si>
  <si>
    <t>Projets</t>
  </si>
  <si>
    <t>Awards</t>
  </si>
  <si>
    <t>Patents</t>
  </si>
  <si>
    <t>Scientific Recognition</t>
  </si>
  <si>
    <t xml:space="preserve"> Professional experience relevant to the subject areas in the competition</t>
  </si>
  <si>
    <t>Scientific Project</t>
  </si>
  <si>
    <t>Experience and Dedication to Teaching</t>
  </si>
  <si>
    <t>Teaching Activity</t>
  </si>
  <si>
    <t>Curricular Units</t>
  </si>
  <si>
    <t>Preparation of Teaching Material</t>
  </si>
  <si>
    <t>Frequency of training or actualization courses</t>
  </si>
  <si>
    <t>Participation in academic activities</t>
  </si>
  <si>
    <t>Contribution to academic success</t>
  </si>
  <si>
    <t>Student Adviser</t>
  </si>
  <si>
    <t>Pedagogical Project</t>
  </si>
  <si>
    <t>Participation in collegiate bodies and academic responsibility</t>
  </si>
  <si>
    <t>Provision of services, other activities such as research grants</t>
  </si>
  <si>
    <t>Studies/projects or opinions prepared or similar, evaluator</t>
  </si>
  <si>
    <t>Laboratory Responsible</t>
  </si>
  <si>
    <t>Divulgation</t>
  </si>
  <si>
    <t>Participation in Congresses, Scientific and Academic Events, Seminars</t>
  </si>
  <si>
    <t>Other activities</t>
  </si>
  <si>
    <t>Doctorate/ Specialist Title (DL 206/2009) Related area</t>
  </si>
  <si>
    <t>Doctorate / Specialist Title (DL 206/2009)</t>
  </si>
  <si>
    <t xml:space="preserve">In the area </t>
  </si>
  <si>
    <t>In related areas</t>
  </si>
  <si>
    <t>Book author with ISBN</t>
  </si>
  <si>
    <t>Book author without ISBN</t>
  </si>
  <si>
    <t>Co-author of book or author/co-author of chapter(s)</t>
  </si>
  <si>
    <t>Editor or co-editor of works/proceedings/journals</t>
  </si>
  <si>
    <t>Completed Master's Thesis/Project/Internship/Report (individual or co-supervised)</t>
  </si>
  <si>
    <t>Completed PhD Thesis (individual or co-supervised)</t>
  </si>
  <si>
    <t>Pedagogical Aptitude Tests (Professional Schools)</t>
  </si>
  <si>
    <t>CTeSP Exams</t>
  </si>
  <si>
    <t>Master's Exams Arguente</t>
  </si>
  <si>
    <t>Doctoral or Specialist Examinations (Defendant)</t>
  </si>
  <si>
    <t>Habilitation Exam</t>
  </si>
  <si>
    <t>Polytechnic or university teaching staff competitions</t>
  </si>
  <si>
    <t>Bachelor's and Degree Arguente</t>
  </si>
  <si>
    <t>Project manager with funding</t>
  </si>
  <si>
    <t>Funded Project Collaborator</t>
  </si>
  <si>
    <t>Member of a Research Center accredited by FCT (Excellent Rating)</t>
  </si>
  <si>
    <t>Member of a Research Center accredited by FCT</t>
  </si>
  <si>
    <t>Index -h (highest value in Wos or Scopus)</t>
  </si>
  <si>
    <t>International Award or Distinction</t>
  </si>
  <si>
    <t>National Award or Distinction</t>
  </si>
  <si>
    <t>Participation in Competitions in the area or related area</t>
  </si>
  <si>
    <t>International registered patents</t>
  </si>
  <si>
    <t>National registered patents</t>
  </si>
  <si>
    <t xml:space="preserve">Utility Model/Patent Application </t>
  </si>
  <si>
    <t>Application for registration of national Design</t>
  </si>
  <si>
    <t>Professional experience in polytechnic or university higher education</t>
  </si>
  <si>
    <t xml:space="preserve">Number of distinct Curricular Units </t>
  </si>
  <si>
    <t>Manuals and texts to support teaching, printed notes, exercise books, software, laboratory practice manual, etc.</t>
  </si>
  <si>
    <t>Course duration ≥ 50 hours</t>
  </si>
  <si>
    <t>Course duration &lt; 50 hours</t>
  </si>
  <si>
    <t>Participation in the development of curricular unit programs</t>
  </si>
  <si>
    <t>Creation of Courses in the Area or Related Area</t>
  </si>
  <si>
    <t>Organization of study visits</t>
  </si>
  <si>
    <t>Implementation of pedagogical methodologies with a positive impact on teaching and improving academic success</t>
  </si>
  <si>
    <t>Technological course internships</t>
  </si>
  <si>
    <t>Evaluation of the Cientific Project document</t>
  </si>
  <si>
    <t>Evaluation of the Pedagogical Project document</t>
  </si>
  <si>
    <t>Number of documents / Classification of technical-scientific and professional performance / Final classification (%)</t>
  </si>
  <si>
    <t>Number of documents / Pedagogical Capacity Classification / Final Classification (%)</t>
  </si>
  <si>
    <t>Member of statutory bodies</t>
  </si>
  <si>
    <t>Vice-President of statutory bodies (CC or CTC, CP; Student Provider, etc.) and coordinator of Technical-Scientific Commissions</t>
  </si>
  <si>
    <t>President of statutory bodies (CC or CTC, CP; Student provider, etc.)</t>
  </si>
  <si>
    <t>President of scientific area or department, Course Coordinator or person responsible for the Erasmus+ programme</t>
  </si>
  <si>
    <t>Vice President of Scientific Area or Vice President of Department</t>
  </si>
  <si>
    <t>Member of a committee</t>
  </si>
  <si>
    <t>Member of a Course Committee</t>
  </si>
  <si>
    <t>Responsible</t>
  </si>
  <si>
    <t>Team member</t>
  </si>
  <si>
    <t>Laboratory Responsible in the area or related areas</t>
  </si>
  <si>
    <t>Member of the scientific committee</t>
  </si>
  <si>
    <t>Oral communication</t>
  </si>
  <si>
    <t>Poster communication</t>
  </si>
  <si>
    <t>Seminars</t>
  </si>
  <si>
    <t>Responsible for organizing scientific events</t>
  </si>
  <si>
    <t>Participation in the organization of scientific events</t>
  </si>
  <si>
    <t>Participation in institutional promotion and dissemination actions</t>
  </si>
  <si>
    <t>Others</t>
  </si>
  <si>
    <t>Member of scientific and business societies</t>
  </si>
  <si>
    <t>Number of documents / Classification of activities relevant to the Institution / Final Classification (%)</t>
  </si>
  <si>
    <t xml:space="preserve"> Count only the highest</t>
  </si>
  <si>
    <t>Papers in indexed publications (Wos, Scopus, Dblp)</t>
  </si>
  <si>
    <t>Papers in publications with referees</t>
  </si>
  <si>
    <t>Papers in publications without referees</t>
  </si>
  <si>
    <t>Per paper</t>
  </si>
  <si>
    <t>Per book</t>
  </si>
  <si>
    <t>Per supervised</t>
  </si>
  <si>
    <t>Per participation</t>
  </si>
  <si>
    <t>Per project</t>
  </si>
  <si>
    <t>Current situation</t>
  </si>
  <si>
    <t>Per award</t>
  </si>
  <si>
    <t xml:space="preserve"> Per participation</t>
  </si>
  <si>
    <t>Per patent</t>
  </si>
  <si>
    <t>Per request</t>
  </si>
  <si>
    <t>Per registration</t>
  </si>
  <si>
    <t>Per year</t>
  </si>
  <si>
    <t xml:space="preserve"> 360h /Year</t>
  </si>
  <si>
    <t>Per Curricular Unit</t>
  </si>
  <si>
    <t>Per manual</t>
  </si>
  <si>
    <t>Per couse</t>
  </si>
  <si>
    <t>Per Visit</t>
  </si>
  <si>
    <t>Per action</t>
  </si>
  <si>
    <t>Per supervision</t>
  </si>
  <si>
    <t>Evaluation of the document</t>
  </si>
  <si>
    <t>Per full year</t>
  </si>
  <si>
    <t>Per activity</t>
  </si>
  <si>
    <t>Per invitation</t>
  </si>
  <si>
    <t>Per presentation</t>
  </si>
  <si>
    <t>Per event</t>
  </si>
  <si>
    <t>Communication by invitation</t>
  </si>
  <si>
    <t xml:space="preserve">Scientific Area of </t>
  </si>
  <si>
    <t>Degree/ titke awarding institution</t>
  </si>
  <si>
    <t>Jury</t>
  </si>
  <si>
    <t>Scientific Area</t>
  </si>
  <si>
    <t>Assessment</t>
  </si>
  <si>
    <t>Candidate’s name</t>
  </si>
  <si>
    <t>e-mail:</t>
  </si>
  <si>
    <t>Academic Qualifications</t>
  </si>
  <si>
    <t>Disciplinary field</t>
  </si>
  <si>
    <t>Specialty</t>
  </si>
  <si>
    <t>Institution</t>
  </si>
  <si>
    <t>Year</t>
  </si>
  <si>
    <t>Specialist Title</t>
  </si>
  <si>
    <t>Current employment status:</t>
  </si>
  <si>
    <t>PhD:</t>
  </si>
  <si>
    <t>International competition | Adjunct Professor for the disciplinary area of Energy Systems, sector of disciplinary areas of Electrical Engineering | PRPD/6/2025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</si>
</sst>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4">
    <font>
      <sz val="11"/>
      <color rgb="FF000000"/>
      <name val="Aptos Narrow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2"/>
      <color rgb="FF000000"/>
      <name val="Arial"/>
      <family val="2"/>
    </font>
    <font>
      <sz val="16"/>
      <color rgb="FF000000"/>
      <name val="Arial"/>
      <family val="2"/>
    </font>
    <font>
      <sz val="10"/>
      <color rgb="FF0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Arial"/>
      <family val="2"/>
    </font>
    <font>
      <sz val="11"/>
      <color rgb="FF000000"/>
      <name val="Aptos Narrow"/>
    </font>
    <font>
      <sz val="11"/>
      <color rgb="FF000000"/>
      <name val="Arial"/>
      <family val="2"/>
    </font>
    <font>
      <sz val="16"/>
      <color rgb="FFFF0000"/>
      <name val="Arial"/>
      <family val="2"/>
    </font>
    <font>
      <b/>
      <i/>
      <sz val="12"/>
      <color rgb="FF000000"/>
      <name val="Arial"/>
      <family val="2"/>
    </font>
    <font>
      <b/>
      <sz val="11"/>
      <color rgb="FF000000"/>
      <name val="Arial"/>
      <family val="2"/>
    </font>
    <font>
      <sz val="16"/>
      <color rgb="FFFFFFFF"/>
      <name val="Arial"/>
      <family val="2"/>
    </font>
    <font>
      <b/>
      <sz val="16"/>
      <color rgb="FFFFFFFF"/>
      <name val="Arial"/>
      <family val="2"/>
    </font>
    <font>
      <sz val="16"/>
      <color theme="0"/>
      <name val="Arial"/>
      <family val="2"/>
    </font>
    <font>
      <sz val="14"/>
      <color rgb="FF00000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215C98"/>
        <bgColor rgb="FF215C98"/>
      </patternFill>
    </fill>
    <fill>
      <patternFill patternType="solid">
        <fgColor rgb="FF70A8E0"/>
        <bgColor rgb="FF70A8E0"/>
      </patternFill>
    </fill>
    <fill>
      <patternFill patternType="solid">
        <fgColor rgb="FFFBE2D5"/>
        <bgColor rgb="FFFBE2D5"/>
      </patternFill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2F2F2"/>
        <bgColor rgb="FFE2F0D9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</borders>
  <cellStyleXfs count="5">
    <xf numFmtId="0" fontId="0" fillId="0" borderId="0"/>
    <xf numFmtId="0" fontId="10" fillId="0" borderId="0"/>
    <xf numFmtId="0" fontId="19" fillId="0" borderId="0"/>
    <xf numFmtId="0" fontId="20" fillId="0" borderId="0"/>
    <xf numFmtId="0" fontId="20" fillId="0" borderId="0"/>
  </cellStyleXfs>
  <cellXfs count="187">
    <xf numFmtId="0" fontId="0" fillId="0" borderId="0" xfId="0"/>
    <xf numFmtId="0" fontId="1" fillId="3" borderId="6" xfId="0" applyFont="1" applyFill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left" vertical="center" wrapText="1"/>
    </xf>
    <xf numFmtId="0" fontId="4" fillId="7" borderId="21" xfId="0" applyFont="1" applyFill="1" applyBorder="1" applyAlignment="1">
      <alignment horizontal="center" vertical="center"/>
    </xf>
    <xf numFmtId="0" fontId="3" fillId="10" borderId="6" xfId="0" applyFont="1" applyFill="1" applyBorder="1" applyAlignment="1">
      <alignment horizontal="center" vertical="center" wrapText="1"/>
    </xf>
    <xf numFmtId="0" fontId="3" fillId="10" borderId="16" xfId="0" applyFont="1" applyFill="1" applyBorder="1" applyAlignment="1">
      <alignment horizontal="center" vertical="center" wrapText="1"/>
    </xf>
    <xf numFmtId="0" fontId="2" fillId="10" borderId="6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2" fillId="11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 applyProtection="1">
      <alignment horizontal="center" vertical="center"/>
      <protection locked="0"/>
    </xf>
    <xf numFmtId="0" fontId="4" fillId="7" borderId="2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5" fillId="0" borderId="0" xfId="0" applyFont="1"/>
    <xf numFmtId="0" fontId="11" fillId="0" borderId="0" xfId="0" applyFont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2" borderId="3" xfId="0" applyFont="1" applyFill="1" applyBorder="1"/>
    <xf numFmtId="0" fontId="5" fillId="2" borderId="4" xfId="0" applyFont="1" applyFill="1" applyBorder="1"/>
    <xf numFmtId="0" fontId="5" fillId="0" borderId="5" xfId="0" applyFont="1" applyBorder="1"/>
    <xf numFmtId="0" fontId="5" fillId="0" borderId="4" xfId="0" applyFont="1" applyBorder="1"/>
    <xf numFmtId="0" fontId="12" fillId="0" borderId="4" xfId="0" applyFont="1" applyBorder="1"/>
    <xf numFmtId="0" fontId="11" fillId="0" borderId="4" xfId="0" applyFont="1" applyBorder="1"/>
    <xf numFmtId="0" fontId="5" fillId="0" borderId="6" xfId="0" applyFont="1" applyBorder="1"/>
    <xf numFmtId="0" fontId="11" fillId="0" borderId="5" xfId="0" applyFont="1" applyBorder="1" applyAlignment="1">
      <alignment vertical="center"/>
    </xf>
    <xf numFmtId="0" fontId="13" fillId="3" borderId="7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/>
    </xf>
    <xf numFmtId="0" fontId="2" fillId="10" borderId="6" xfId="0" applyFont="1" applyFill="1" applyBorder="1" applyAlignment="1">
      <alignment horizontal="center" vertical="center"/>
    </xf>
    <xf numFmtId="0" fontId="11" fillId="4" borderId="8" xfId="0" applyFont="1" applyFill="1" applyBorder="1" applyAlignment="1" applyProtection="1">
      <alignment horizontal="center" vertical="center"/>
      <protection locked="0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14" fillId="8" borderId="5" xfId="0" applyFont="1" applyFill="1" applyBorder="1" applyAlignment="1">
      <alignment horizontal="center" vertical="center"/>
    </xf>
    <xf numFmtId="2" fontId="4" fillId="7" borderId="14" xfId="0" applyNumberFormat="1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/>
    </xf>
    <xf numFmtId="0" fontId="14" fillId="8" borderId="12" xfId="0" applyFont="1" applyFill="1" applyBorder="1" applyAlignment="1">
      <alignment horizontal="center" vertical="center"/>
    </xf>
    <xf numFmtId="0" fontId="15" fillId="9" borderId="0" xfId="0" applyFont="1" applyFill="1" applyAlignment="1">
      <alignment vertical="center"/>
    </xf>
    <xf numFmtId="0" fontId="16" fillId="9" borderId="22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7" fillId="0" borderId="27" xfId="1" applyFont="1" applyBorder="1"/>
    <xf numFmtId="0" fontId="11" fillId="0" borderId="5" xfId="1" applyFont="1" applyBorder="1"/>
    <xf numFmtId="0" fontId="11" fillId="0" borderId="5" xfId="1" applyFont="1" applyBorder="1" applyAlignment="1">
      <alignment horizontal="center" vertical="center"/>
    </xf>
    <xf numFmtId="2" fontId="11" fillId="0" borderId="5" xfId="1" applyNumberFormat="1" applyFont="1" applyBorder="1" applyAlignment="1">
      <alignment horizontal="center"/>
    </xf>
    <xf numFmtId="164" fontId="11" fillId="0" borderId="16" xfId="1" applyNumberFormat="1" applyFont="1" applyBorder="1" applyAlignment="1">
      <alignment horizontal="center" vertical="center"/>
    </xf>
    <xf numFmtId="0" fontId="11" fillId="0" borderId="5" xfId="1" applyFont="1" applyBorder="1" applyAlignment="1">
      <alignment horizontal="center"/>
    </xf>
    <xf numFmtId="0" fontId="11" fillId="0" borderId="0" xfId="1" applyFont="1"/>
    <xf numFmtId="0" fontId="18" fillId="0" borderId="0" xfId="1" applyFont="1"/>
    <xf numFmtId="0" fontId="21" fillId="0" borderId="0" xfId="2" applyFont="1"/>
    <xf numFmtId="0" fontId="22" fillId="0" borderId="0" xfId="3" applyFont="1" applyAlignment="1">
      <alignment horizontal="right" vertical="center"/>
    </xf>
    <xf numFmtId="0" fontId="22" fillId="0" borderId="0" xfId="4" applyFont="1" applyAlignment="1">
      <alignment horizontal="right"/>
    </xf>
    <xf numFmtId="0" fontId="13" fillId="12" borderId="32" xfId="4" applyFont="1" applyFill="1" applyBorder="1" applyAlignment="1" applyProtection="1">
      <alignment horizontal="center" vertical="center" wrapText="1"/>
      <protection hidden="1"/>
    </xf>
    <xf numFmtId="0" fontId="13" fillId="12" borderId="32" xfId="4" applyFont="1" applyFill="1" applyBorder="1" applyAlignment="1" applyProtection="1">
      <alignment horizontal="center" vertical="center"/>
      <protection hidden="1"/>
    </xf>
    <xf numFmtId="0" fontId="22" fillId="0" borderId="0" xfId="4" applyFont="1"/>
    <xf numFmtId="0" fontId="13" fillId="12" borderId="32" xfId="4" applyFont="1" applyFill="1" applyBorder="1" applyAlignment="1" applyProtection="1">
      <alignment horizontal="right"/>
      <protection hidden="1"/>
    </xf>
    <xf numFmtId="0" fontId="22" fillId="0" borderId="32" xfId="4" applyFont="1" applyBorder="1" applyProtection="1">
      <protection locked="0"/>
    </xf>
    <xf numFmtId="0" fontId="22" fillId="0" borderId="0" xfId="4" applyFont="1" applyProtection="1">
      <protection hidden="1"/>
    </xf>
    <xf numFmtId="0" fontId="4" fillId="0" borderId="0" xfId="4" applyFont="1" applyAlignment="1" applyProtection="1">
      <alignment horizontal="right"/>
      <protection hidden="1"/>
    </xf>
    <xf numFmtId="0" fontId="22" fillId="0" borderId="0" xfId="4" applyFont="1" applyAlignment="1" applyProtection="1">
      <alignment horizontal="right"/>
      <protection hidden="1"/>
    </xf>
    <xf numFmtId="0" fontId="23" fillId="0" borderId="0" xfId="3" applyFont="1" applyBorder="1" applyAlignment="1">
      <alignment horizontal="center" vertical="center" wrapText="1"/>
    </xf>
    <xf numFmtId="0" fontId="22" fillId="0" borderId="32" xfId="3" applyFont="1" applyBorder="1" applyAlignment="1" applyProtection="1">
      <alignment horizontal="left" vertical="center"/>
      <protection locked="0"/>
    </xf>
    <xf numFmtId="0" fontId="22" fillId="0" borderId="32" xfId="4" applyFont="1" applyBorder="1" applyAlignment="1" applyProtection="1">
      <alignment horizontal="center"/>
      <protection locked="0"/>
    </xf>
    <xf numFmtId="0" fontId="5" fillId="0" borderId="23" xfId="0" applyFont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11" fillId="0" borderId="5" xfId="0" applyFont="1" applyBorder="1"/>
    <xf numFmtId="0" fontId="13" fillId="0" borderId="5" xfId="0" applyFont="1" applyBorder="1" applyAlignment="1">
      <alignment horizontal="center"/>
    </xf>
    <xf numFmtId="0" fontId="13" fillId="3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9" fillId="0" borderId="13" xfId="0" applyFont="1" applyBorder="1" applyAlignment="1">
      <alignment wrapText="1"/>
    </xf>
    <xf numFmtId="0" fontId="9" fillId="0" borderId="21" xfId="0" applyFont="1" applyBorder="1" applyAlignment="1">
      <alignment wrapText="1"/>
    </xf>
    <xf numFmtId="0" fontId="9" fillId="0" borderId="12" xfId="0" applyFont="1" applyBorder="1" applyAlignment="1">
      <alignment wrapText="1"/>
    </xf>
    <xf numFmtId="0" fontId="14" fillId="0" borderId="5" xfId="0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textRotation="90"/>
    </xf>
    <xf numFmtId="9" fontId="6" fillId="0" borderId="5" xfId="0" applyNumberFormat="1" applyFont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2" fillId="0" borderId="13" xfId="0" applyFont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left" vertical="center" wrapText="1"/>
    </xf>
    <xf numFmtId="0" fontId="2" fillId="0" borderId="26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/>
    </xf>
    <xf numFmtId="0" fontId="2" fillId="0" borderId="1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6" borderId="5" xfId="0" applyFont="1" applyFill="1" applyBorder="1" applyAlignment="1">
      <alignment horizontal="left" vertical="center" wrapText="1"/>
    </xf>
    <xf numFmtId="0" fontId="11" fillId="7" borderId="5" xfId="0" applyFont="1" applyFill="1" applyBorder="1"/>
    <xf numFmtId="0" fontId="14" fillId="7" borderId="5" xfId="0" applyFont="1" applyFill="1" applyBorder="1" applyAlignment="1">
      <alignment horizontal="center" vertical="center" wrapText="1"/>
    </xf>
    <xf numFmtId="0" fontId="5" fillId="0" borderId="24" xfId="0" applyFont="1" applyBorder="1" applyAlignment="1">
      <alignment vertical="center" textRotation="90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/>
    </xf>
    <xf numFmtId="0" fontId="2" fillId="0" borderId="2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10" borderId="23" xfId="0" applyFont="1" applyFill="1" applyBorder="1" applyAlignment="1">
      <alignment horizontal="center" vertical="center" wrapText="1"/>
    </xf>
    <xf numFmtId="0" fontId="2" fillId="10" borderId="1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10" borderId="23" xfId="0" applyFont="1" applyFill="1" applyBorder="1" applyAlignment="1">
      <alignment horizontal="center" vertical="center" wrapText="1"/>
    </xf>
    <xf numFmtId="0" fontId="3" fillId="10" borderId="11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 applyProtection="1">
      <alignment horizontal="center" vertical="center"/>
      <protection locked="0"/>
    </xf>
    <xf numFmtId="0" fontId="11" fillId="4" borderId="29" xfId="0" applyFont="1" applyFill="1" applyBorder="1" applyAlignment="1" applyProtection="1">
      <alignment horizontal="center" vertical="center"/>
      <protection locked="0"/>
    </xf>
    <xf numFmtId="0" fontId="11" fillId="3" borderId="30" xfId="0" applyFont="1" applyFill="1" applyBorder="1" applyAlignment="1">
      <alignment horizontal="center" vertical="center"/>
    </xf>
    <xf numFmtId="0" fontId="11" fillId="3" borderId="31" xfId="0" applyFont="1" applyFill="1" applyBorder="1" applyAlignment="1">
      <alignment horizontal="center" vertical="center"/>
    </xf>
    <xf numFmtId="0" fontId="2" fillId="10" borderId="5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5" fillId="0" borderId="5" xfId="0" applyFont="1" applyBorder="1" applyAlignment="1">
      <alignment vertical="center" textRotation="90"/>
    </xf>
    <xf numFmtId="0" fontId="2" fillId="0" borderId="5" xfId="0" applyFont="1" applyBorder="1" applyAlignment="1">
      <alignment horizontal="left" wrapText="1"/>
    </xf>
    <xf numFmtId="0" fontId="14" fillId="7" borderId="26" xfId="0" applyFont="1" applyFill="1" applyBorder="1" applyAlignment="1">
      <alignment horizontal="center" vertical="center"/>
    </xf>
    <xf numFmtId="0" fontId="14" fillId="7" borderId="27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11" fillId="7" borderId="25" xfId="0" applyFont="1" applyFill="1" applyBorder="1"/>
    <xf numFmtId="0" fontId="14" fillId="7" borderId="5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/>
    </xf>
    <xf numFmtId="164" fontId="11" fillId="0" borderId="5" xfId="1" applyNumberFormat="1" applyFont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left" vertical="center"/>
    </xf>
    <xf numFmtId="0" fontId="14" fillId="0" borderId="5" xfId="1" applyFont="1" applyBorder="1" applyAlignment="1">
      <alignment horizontal="center" vertical="center" wrapText="1"/>
    </xf>
  </cellXfs>
  <cellStyles count="5">
    <cellStyle name="Normal" xfId="0" builtinId="0" customBuiltin="1"/>
    <cellStyle name="Normal 2" xfId="1"/>
    <cellStyle name="Normal 2 2" xfId="3"/>
    <cellStyle name="Normal 3" xfId="4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90" zoomScaleNormal="90" workbookViewId="0">
      <selection activeCell="C42" sqref="C42"/>
    </sheetView>
  </sheetViews>
  <sheetFormatPr defaultColWidth="31.6640625" defaultRowHeight="14"/>
  <cols>
    <col min="1" max="1" width="5.75" customWidth="1"/>
    <col min="2" max="2" width="12.1640625" customWidth="1"/>
    <col min="3" max="3" width="28" customWidth="1"/>
    <col min="4" max="4" width="25.83203125" customWidth="1"/>
  </cols>
  <sheetData>
    <row r="1" spans="1:7" ht="48.5" customHeight="1">
      <c r="A1" s="88" t="s">
        <v>161</v>
      </c>
      <c r="B1" s="88"/>
      <c r="C1" s="88"/>
      <c r="D1" s="88"/>
      <c r="E1" s="88"/>
      <c r="F1" s="88"/>
      <c r="G1" s="88"/>
    </row>
    <row r="2" spans="1:7" ht="15.5">
      <c r="A2" s="77"/>
      <c r="B2" s="77"/>
      <c r="C2" s="77"/>
      <c r="D2" s="77"/>
      <c r="E2" s="77"/>
      <c r="F2" s="77"/>
      <c r="G2" s="77"/>
    </row>
    <row r="3" spans="1:7" ht="15.5">
      <c r="A3" s="77"/>
      <c r="B3" s="78" t="s">
        <v>151</v>
      </c>
      <c r="C3" s="89"/>
      <c r="D3" s="89"/>
      <c r="E3" s="89"/>
      <c r="F3" s="89"/>
      <c r="G3" s="89"/>
    </row>
    <row r="4" spans="1:7" ht="15.5">
      <c r="A4" s="77"/>
      <c r="B4" s="77"/>
      <c r="C4" s="77"/>
      <c r="D4" s="77"/>
      <c r="E4" s="77"/>
      <c r="F4" s="77"/>
      <c r="G4" s="77"/>
    </row>
    <row r="5" spans="1:7" ht="15.5">
      <c r="A5" s="77"/>
      <c r="B5" s="78" t="s">
        <v>152</v>
      </c>
      <c r="C5" s="89"/>
      <c r="D5" s="89"/>
      <c r="E5" s="89"/>
      <c r="F5" s="89"/>
      <c r="G5" s="89"/>
    </row>
    <row r="6" spans="1:7" ht="15.5">
      <c r="A6" s="77"/>
      <c r="B6" s="77"/>
      <c r="C6" s="77"/>
      <c r="D6" s="77"/>
      <c r="E6" s="77"/>
      <c r="F6" s="77"/>
      <c r="G6" s="77"/>
    </row>
    <row r="7" spans="1:7" ht="15.5">
      <c r="A7" s="79"/>
      <c r="B7" s="77"/>
      <c r="C7" s="80" t="s">
        <v>153</v>
      </c>
      <c r="D7" s="81" t="s">
        <v>154</v>
      </c>
      <c r="E7" s="81" t="s">
        <v>155</v>
      </c>
      <c r="F7" s="81" t="s">
        <v>156</v>
      </c>
      <c r="G7" s="81" t="s">
        <v>157</v>
      </c>
    </row>
    <row r="8" spans="1:7" ht="15.5">
      <c r="A8" s="82"/>
      <c r="B8" s="77"/>
      <c r="C8" s="83" t="s">
        <v>160</v>
      </c>
      <c r="D8" s="84"/>
      <c r="E8" s="84"/>
      <c r="F8" s="84"/>
      <c r="G8" s="84"/>
    </row>
    <row r="9" spans="1:7" ht="15.5">
      <c r="A9" s="82"/>
      <c r="B9" s="77"/>
      <c r="C9" s="85"/>
      <c r="D9" s="82"/>
      <c r="E9" s="82"/>
      <c r="F9" s="82"/>
      <c r="G9" s="82"/>
    </row>
    <row r="10" spans="1:7" ht="15.5">
      <c r="A10" s="79"/>
      <c r="B10" s="77"/>
      <c r="C10" s="83" t="s">
        <v>158</v>
      </c>
      <c r="D10" s="84"/>
      <c r="E10" s="84"/>
      <c r="F10" s="84"/>
      <c r="G10" s="84"/>
    </row>
    <row r="11" spans="1:7" ht="15.5">
      <c r="A11" s="82"/>
      <c r="B11" s="82"/>
      <c r="C11" s="82"/>
      <c r="D11" s="82"/>
      <c r="E11" s="82"/>
      <c r="F11" s="82"/>
      <c r="G11" s="82"/>
    </row>
    <row r="12" spans="1:7" ht="15.5">
      <c r="A12" s="77"/>
      <c r="B12" s="77"/>
      <c r="C12" s="86" t="s">
        <v>159</v>
      </c>
      <c r="D12" s="90"/>
      <c r="E12" s="90"/>
      <c r="F12" s="90"/>
      <c r="G12" s="90"/>
    </row>
    <row r="13" spans="1:7" ht="15.5">
      <c r="A13" s="77"/>
      <c r="B13" s="77"/>
      <c r="C13" s="87" t="s">
        <v>156</v>
      </c>
      <c r="D13" s="90"/>
      <c r="E13" s="90"/>
      <c r="F13" s="90"/>
      <c r="G13" s="90"/>
    </row>
  </sheetData>
  <sheetProtection password="EFCC" sheet="1" objects="1" scenarios="1"/>
  <mergeCells count="5">
    <mergeCell ref="A1:G1"/>
    <mergeCell ref="C3:G3"/>
    <mergeCell ref="C5:G5"/>
    <mergeCell ref="D12:G12"/>
    <mergeCell ref="D13:G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79"/>
  <sheetViews>
    <sheetView zoomScale="80" zoomScaleNormal="80" workbookViewId="0">
      <selection activeCell="C5" sqref="C5:G5"/>
    </sheetView>
  </sheetViews>
  <sheetFormatPr defaultColWidth="10.58203125" defaultRowHeight="14"/>
  <cols>
    <col min="1" max="1" width="10.58203125" style="36"/>
    <col min="2" max="2" width="24.08203125" style="36" customWidth="1"/>
    <col min="3" max="3" width="26" style="36" customWidth="1"/>
    <col min="4" max="4" width="22.5" style="36" customWidth="1"/>
    <col min="5" max="5" width="18.08203125" style="36" customWidth="1"/>
    <col min="6" max="6" width="6.83203125" style="36" customWidth="1"/>
    <col min="7" max="7" width="17.83203125" style="36" customWidth="1"/>
    <col min="8" max="8" width="31.5" style="36" customWidth="1"/>
    <col min="9" max="9" width="10.58203125" style="68"/>
    <col min="10" max="10" width="24.83203125" style="68" customWidth="1"/>
    <col min="11" max="11" width="17.83203125" style="36" customWidth="1"/>
    <col min="12" max="12" width="10.58203125" style="36"/>
    <col min="13" max="13" width="14.58203125" style="36" customWidth="1"/>
    <col min="14" max="16384" width="10.58203125" style="36"/>
  </cols>
  <sheetData>
    <row r="1" spans="1:14" ht="20">
      <c r="A1" s="91" t="s">
        <v>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35"/>
    </row>
    <row r="2" spans="1:14" ht="20.5" thickBot="1">
      <c r="A2" s="37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  <c r="N2" s="35"/>
    </row>
    <row r="3" spans="1:14" ht="20.5" thickBot="1">
      <c r="A3" s="40" t="s">
        <v>22</v>
      </c>
      <c r="B3" s="41"/>
      <c r="C3" s="42" t="s">
        <v>7</v>
      </c>
      <c r="D3" s="43"/>
      <c r="E3" s="43"/>
      <c r="F3" s="43"/>
      <c r="G3" s="43"/>
      <c r="H3" s="44"/>
      <c r="I3" s="44"/>
      <c r="J3" s="44"/>
      <c r="K3" s="45"/>
      <c r="L3" s="43"/>
      <c r="M3" s="46"/>
      <c r="N3" s="35"/>
    </row>
    <row r="4" spans="1:14" ht="20.5" thickBot="1">
      <c r="A4" s="92" t="s">
        <v>21</v>
      </c>
      <c r="B4" s="92"/>
      <c r="C4" s="93"/>
      <c r="D4" s="93"/>
      <c r="E4" s="93"/>
      <c r="F4" s="93"/>
      <c r="G4" s="93"/>
      <c r="H4" s="94" t="s">
        <v>146</v>
      </c>
      <c r="I4" s="94"/>
      <c r="J4" s="93"/>
      <c r="K4" s="93"/>
      <c r="L4" s="93"/>
      <c r="M4" s="93"/>
      <c r="N4" s="35"/>
    </row>
    <row r="5" spans="1:14" ht="71.150000000000006" customHeight="1" thickBot="1">
      <c r="A5" s="95" t="s">
        <v>20</v>
      </c>
      <c r="B5" s="95"/>
      <c r="C5" s="96"/>
      <c r="D5" s="96"/>
      <c r="E5" s="96"/>
      <c r="F5" s="96"/>
      <c r="G5" s="96"/>
      <c r="H5" s="97" t="s">
        <v>9</v>
      </c>
      <c r="I5" s="98"/>
      <c r="J5" s="47"/>
      <c r="K5" s="48" t="s">
        <v>147</v>
      </c>
      <c r="L5" s="93"/>
      <c r="M5" s="93"/>
      <c r="N5" s="35"/>
    </row>
    <row r="6" spans="1:14" ht="14.5" customHeight="1" thickBot="1">
      <c r="A6" s="118" t="s">
        <v>17</v>
      </c>
      <c r="B6" s="118" t="s">
        <v>19</v>
      </c>
      <c r="C6" s="118" t="s">
        <v>18</v>
      </c>
      <c r="D6" s="118" t="s">
        <v>16</v>
      </c>
      <c r="E6" s="118"/>
      <c r="F6" s="118"/>
      <c r="G6" s="118"/>
      <c r="H6" s="118"/>
      <c r="I6" s="119" t="s">
        <v>10</v>
      </c>
      <c r="J6" s="119"/>
      <c r="K6" s="118" t="s">
        <v>11</v>
      </c>
      <c r="L6" s="118"/>
      <c r="M6" s="106" t="s">
        <v>15</v>
      </c>
    </row>
    <row r="7" spans="1:14" ht="28.4" customHeight="1" thickBot="1">
      <c r="A7" s="118"/>
      <c r="B7" s="118"/>
      <c r="C7" s="118"/>
      <c r="D7" s="118"/>
      <c r="E7" s="118"/>
      <c r="F7" s="118"/>
      <c r="G7" s="118"/>
      <c r="H7" s="118"/>
      <c r="I7" s="1" t="s">
        <v>0</v>
      </c>
      <c r="J7" s="49" t="s">
        <v>12</v>
      </c>
      <c r="K7" s="23" t="s">
        <v>13</v>
      </c>
      <c r="L7" s="23" t="s">
        <v>14</v>
      </c>
      <c r="M7" s="106"/>
    </row>
    <row r="8" spans="1:14" ht="15" customHeight="1" thickBot="1">
      <c r="A8" s="107" t="s">
        <v>23</v>
      </c>
      <c r="B8" s="108">
        <v>0.5</v>
      </c>
      <c r="C8" s="110" t="s">
        <v>26</v>
      </c>
      <c r="D8" s="110"/>
      <c r="E8" s="111">
        <v>10</v>
      </c>
      <c r="F8" s="112" t="s">
        <v>53</v>
      </c>
      <c r="G8" s="113"/>
      <c r="H8" s="114"/>
      <c r="I8" s="50">
        <v>10</v>
      </c>
      <c r="J8" s="110" t="s">
        <v>116</v>
      </c>
      <c r="K8" s="51">
        <v>1</v>
      </c>
      <c r="L8" s="52">
        <f t="shared" ref="L8:L42" si="0">K8*I8</f>
        <v>10</v>
      </c>
      <c r="M8" s="101">
        <f>IF(SUM(K8:K9)=1,MAX(L8,L9),"ERRO")</f>
        <v>10</v>
      </c>
    </row>
    <row r="9" spans="1:14" ht="14.5" thickBot="1">
      <c r="A9" s="107"/>
      <c r="B9" s="109"/>
      <c r="C9" s="110"/>
      <c r="D9" s="110"/>
      <c r="E9" s="111"/>
      <c r="F9" s="115" t="s">
        <v>54</v>
      </c>
      <c r="G9" s="116"/>
      <c r="H9" s="117"/>
      <c r="I9" s="50">
        <v>8</v>
      </c>
      <c r="J9" s="110"/>
      <c r="K9" s="51">
        <v>0</v>
      </c>
      <c r="L9" s="53">
        <f t="shared" si="0"/>
        <v>0</v>
      </c>
      <c r="M9" s="101"/>
    </row>
    <row r="10" spans="1:14" ht="14.5" customHeight="1" thickBot="1">
      <c r="A10" s="107"/>
      <c r="B10" s="109"/>
      <c r="C10" s="110" t="s">
        <v>27</v>
      </c>
      <c r="D10" s="123" t="s">
        <v>28</v>
      </c>
      <c r="E10" s="123">
        <v>20</v>
      </c>
      <c r="F10" s="129" t="s">
        <v>117</v>
      </c>
      <c r="G10" s="130"/>
      <c r="H10" s="33" t="s">
        <v>55</v>
      </c>
      <c r="I10" s="2">
        <v>4</v>
      </c>
      <c r="J10" s="99" t="s">
        <v>120</v>
      </c>
      <c r="K10" s="51">
        <v>0</v>
      </c>
      <c r="L10" s="53">
        <f t="shared" si="0"/>
        <v>0</v>
      </c>
      <c r="M10" s="101">
        <f>IF(SUM(L10:L19)&gt;E10,E10,SUM(L10:L19))</f>
        <v>0</v>
      </c>
    </row>
    <row r="11" spans="1:14" ht="14.5" thickBot="1">
      <c r="A11" s="107"/>
      <c r="B11" s="109"/>
      <c r="C11" s="110"/>
      <c r="D11" s="123"/>
      <c r="E11" s="123"/>
      <c r="F11" s="131"/>
      <c r="G11" s="132"/>
      <c r="H11" s="34" t="s">
        <v>56</v>
      </c>
      <c r="I11" s="3">
        <v>1</v>
      </c>
      <c r="J11" s="100"/>
      <c r="K11" s="51">
        <v>0</v>
      </c>
      <c r="L11" s="53">
        <f t="shared" si="0"/>
        <v>0</v>
      </c>
      <c r="M11" s="101"/>
    </row>
    <row r="12" spans="1:14" ht="14.5" customHeight="1" thickBot="1">
      <c r="A12" s="107"/>
      <c r="B12" s="109"/>
      <c r="C12" s="110"/>
      <c r="D12" s="123"/>
      <c r="E12" s="123"/>
      <c r="F12" s="102" t="s">
        <v>118</v>
      </c>
      <c r="G12" s="102"/>
      <c r="H12" s="33" t="s">
        <v>55</v>
      </c>
      <c r="I12" s="4">
        <v>1</v>
      </c>
      <c r="J12" s="99" t="s">
        <v>120</v>
      </c>
      <c r="K12" s="51">
        <v>0</v>
      </c>
      <c r="L12" s="53">
        <f t="shared" si="0"/>
        <v>0</v>
      </c>
      <c r="M12" s="101"/>
    </row>
    <row r="13" spans="1:14" ht="14.5" thickBot="1">
      <c r="A13" s="107"/>
      <c r="B13" s="109"/>
      <c r="C13" s="110"/>
      <c r="D13" s="123"/>
      <c r="E13" s="123"/>
      <c r="F13" s="102"/>
      <c r="G13" s="102"/>
      <c r="H13" s="34" t="s">
        <v>56</v>
      </c>
      <c r="I13" s="4">
        <v>0.25</v>
      </c>
      <c r="J13" s="100"/>
      <c r="K13" s="51">
        <v>0</v>
      </c>
      <c r="L13" s="53">
        <f t="shared" si="0"/>
        <v>0</v>
      </c>
      <c r="M13" s="101"/>
    </row>
    <row r="14" spans="1:14" ht="14.5" thickBot="1">
      <c r="A14" s="107"/>
      <c r="B14" s="109"/>
      <c r="C14" s="110"/>
      <c r="D14" s="123"/>
      <c r="E14" s="123"/>
      <c r="F14" s="102" t="s">
        <v>119</v>
      </c>
      <c r="G14" s="102"/>
      <c r="H14" s="33" t="s">
        <v>55</v>
      </c>
      <c r="I14" s="4">
        <v>2</v>
      </c>
      <c r="J14" s="99" t="s">
        <v>120</v>
      </c>
      <c r="K14" s="51">
        <v>0</v>
      </c>
      <c r="L14" s="53">
        <f t="shared" si="0"/>
        <v>0</v>
      </c>
      <c r="M14" s="101"/>
    </row>
    <row r="15" spans="1:14" ht="14.5" thickBot="1">
      <c r="A15" s="107"/>
      <c r="B15" s="109"/>
      <c r="C15" s="110"/>
      <c r="D15" s="123"/>
      <c r="E15" s="123"/>
      <c r="F15" s="102"/>
      <c r="G15" s="102"/>
      <c r="H15" s="34" t="s">
        <v>56</v>
      </c>
      <c r="I15" s="5">
        <v>0.5</v>
      </c>
      <c r="J15" s="100"/>
      <c r="K15" s="51">
        <v>0</v>
      </c>
      <c r="L15" s="53">
        <f t="shared" si="0"/>
        <v>0</v>
      </c>
      <c r="M15" s="101"/>
    </row>
    <row r="16" spans="1:14" ht="14.5" customHeight="1" thickBot="1">
      <c r="A16" s="107"/>
      <c r="B16" s="109"/>
      <c r="C16" s="110"/>
      <c r="D16" s="123"/>
      <c r="E16" s="123"/>
      <c r="F16" s="103" t="s">
        <v>57</v>
      </c>
      <c r="G16" s="104"/>
      <c r="H16" s="105"/>
      <c r="I16" s="5">
        <v>6</v>
      </c>
      <c r="J16" s="10" t="s">
        <v>121</v>
      </c>
      <c r="K16" s="51">
        <v>0</v>
      </c>
      <c r="L16" s="53">
        <f t="shared" si="0"/>
        <v>0</v>
      </c>
      <c r="M16" s="101"/>
    </row>
    <row r="17" spans="1:13" ht="14.5" customHeight="1" thickBot="1">
      <c r="A17" s="107"/>
      <c r="B17" s="109"/>
      <c r="C17" s="110"/>
      <c r="D17" s="123"/>
      <c r="E17" s="123"/>
      <c r="F17" s="103" t="s">
        <v>58</v>
      </c>
      <c r="G17" s="104"/>
      <c r="H17" s="105"/>
      <c r="I17" s="5">
        <v>4</v>
      </c>
      <c r="J17" s="10" t="s">
        <v>121</v>
      </c>
      <c r="K17" s="51">
        <v>0</v>
      </c>
      <c r="L17" s="53">
        <f t="shared" si="0"/>
        <v>0</v>
      </c>
      <c r="M17" s="101"/>
    </row>
    <row r="18" spans="1:13" ht="14.5" customHeight="1" thickBot="1">
      <c r="A18" s="107"/>
      <c r="B18" s="109"/>
      <c r="C18" s="110"/>
      <c r="D18" s="123"/>
      <c r="E18" s="123"/>
      <c r="F18" s="120" t="s">
        <v>59</v>
      </c>
      <c r="G18" s="121"/>
      <c r="H18" s="122"/>
      <c r="I18" s="5">
        <v>2</v>
      </c>
      <c r="J18" s="10" t="s">
        <v>121</v>
      </c>
      <c r="K18" s="51">
        <v>0</v>
      </c>
      <c r="L18" s="53">
        <f t="shared" si="0"/>
        <v>0</v>
      </c>
      <c r="M18" s="101"/>
    </row>
    <row r="19" spans="1:13" ht="14.5" customHeight="1" thickBot="1">
      <c r="A19" s="107"/>
      <c r="B19" s="109"/>
      <c r="C19" s="110"/>
      <c r="D19" s="123"/>
      <c r="E19" s="123"/>
      <c r="F19" s="120" t="s">
        <v>60</v>
      </c>
      <c r="G19" s="121"/>
      <c r="H19" s="122"/>
      <c r="I19" s="5">
        <v>1</v>
      </c>
      <c r="J19" s="10" t="s">
        <v>121</v>
      </c>
      <c r="K19" s="51">
        <v>0</v>
      </c>
      <c r="L19" s="53">
        <f t="shared" si="0"/>
        <v>0</v>
      </c>
      <c r="M19" s="101"/>
    </row>
    <row r="20" spans="1:13" ht="17.149999999999999" customHeight="1" thickBot="1">
      <c r="A20" s="107"/>
      <c r="B20" s="109"/>
      <c r="C20" s="110" t="s">
        <v>30</v>
      </c>
      <c r="D20" s="123" t="s">
        <v>29</v>
      </c>
      <c r="E20" s="123">
        <v>10</v>
      </c>
      <c r="F20" s="124" t="s">
        <v>61</v>
      </c>
      <c r="G20" s="125"/>
      <c r="H20" s="126"/>
      <c r="I20" s="5">
        <v>1</v>
      </c>
      <c r="J20" s="25" t="s">
        <v>122</v>
      </c>
      <c r="K20" s="51">
        <v>0</v>
      </c>
      <c r="L20" s="53">
        <f t="shared" si="0"/>
        <v>0</v>
      </c>
      <c r="M20" s="101">
        <f>IF(SUM(L20:L21)&gt;E20,E20,SUM(L20:L21))</f>
        <v>0</v>
      </c>
    </row>
    <row r="21" spans="1:13" ht="15" customHeight="1" thickBot="1">
      <c r="A21" s="107"/>
      <c r="B21" s="109"/>
      <c r="C21" s="110"/>
      <c r="D21" s="123"/>
      <c r="E21" s="123"/>
      <c r="F21" s="134" t="s">
        <v>62</v>
      </c>
      <c r="G21" s="135"/>
      <c r="H21" s="136"/>
      <c r="I21" s="24">
        <v>2</v>
      </c>
      <c r="J21" s="25" t="s">
        <v>122</v>
      </c>
      <c r="K21" s="51">
        <v>0</v>
      </c>
      <c r="L21" s="53">
        <f t="shared" si="0"/>
        <v>0</v>
      </c>
      <c r="M21" s="101"/>
    </row>
    <row r="22" spans="1:13" ht="15" customHeight="1" thickBot="1">
      <c r="A22" s="107"/>
      <c r="B22" s="109"/>
      <c r="C22" s="110"/>
      <c r="D22" s="123" t="s">
        <v>148</v>
      </c>
      <c r="E22" s="111">
        <v>10</v>
      </c>
      <c r="F22" s="128" t="s">
        <v>63</v>
      </c>
      <c r="G22" s="128"/>
      <c r="H22" s="128"/>
      <c r="I22" s="32">
        <v>0.1</v>
      </c>
      <c r="J22" s="10" t="s">
        <v>123</v>
      </c>
      <c r="K22" s="51">
        <v>0</v>
      </c>
      <c r="L22" s="53">
        <f t="shared" si="0"/>
        <v>0</v>
      </c>
      <c r="M22" s="101">
        <f>IF(SUM(L22:L28)&gt;E22,E22,SUM(L22:L28))</f>
        <v>0</v>
      </c>
    </row>
    <row r="23" spans="1:13" ht="15" customHeight="1" thickBot="1">
      <c r="A23" s="107"/>
      <c r="B23" s="109"/>
      <c r="C23" s="110"/>
      <c r="D23" s="123"/>
      <c r="E23" s="111"/>
      <c r="F23" s="128" t="s">
        <v>64</v>
      </c>
      <c r="G23" s="128"/>
      <c r="H23" s="128"/>
      <c r="I23" s="32">
        <v>0.2</v>
      </c>
      <c r="J23" s="10" t="s">
        <v>123</v>
      </c>
      <c r="K23" s="51">
        <v>0</v>
      </c>
      <c r="L23" s="53">
        <f t="shared" si="0"/>
        <v>0</v>
      </c>
      <c r="M23" s="101"/>
    </row>
    <row r="24" spans="1:13" ht="14.5" customHeight="1" thickBot="1">
      <c r="A24" s="107"/>
      <c r="B24" s="109"/>
      <c r="C24" s="110"/>
      <c r="D24" s="123"/>
      <c r="E24" s="111"/>
      <c r="F24" s="102" t="s">
        <v>69</v>
      </c>
      <c r="G24" s="102"/>
      <c r="H24" s="102"/>
      <c r="I24" s="32">
        <v>0.3</v>
      </c>
      <c r="J24" s="10" t="s">
        <v>123</v>
      </c>
      <c r="K24" s="51">
        <v>0</v>
      </c>
      <c r="L24" s="53">
        <f t="shared" si="0"/>
        <v>0</v>
      </c>
      <c r="M24" s="101"/>
    </row>
    <row r="25" spans="1:13" ht="15" customHeight="1" thickBot="1">
      <c r="A25" s="107"/>
      <c r="B25" s="109"/>
      <c r="C25" s="110"/>
      <c r="D25" s="123"/>
      <c r="E25" s="111"/>
      <c r="F25" s="127" t="s">
        <v>65</v>
      </c>
      <c r="G25" s="127"/>
      <c r="H25" s="127"/>
      <c r="I25" s="32">
        <v>0.4</v>
      </c>
      <c r="J25" s="10" t="s">
        <v>123</v>
      </c>
      <c r="K25" s="51">
        <v>0</v>
      </c>
      <c r="L25" s="53">
        <f t="shared" si="0"/>
        <v>0</v>
      </c>
      <c r="M25" s="101"/>
    </row>
    <row r="26" spans="1:13" ht="15" customHeight="1" thickBot="1">
      <c r="A26" s="107"/>
      <c r="B26" s="109"/>
      <c r="C26" s="110"/>
      <c r="D26" s="123"/>
      <c r="E26" s="111"/>
      <c r="F26" s="127" t="s">
        <v>66</v>
      </c>
      <c r="G26" s="127"/>
      <c r="H26" s="127"/>
      <c r="I26" s="32">
        <v>1</v>
      </c>
      <c r="J26" s="10" t="s">
        <v>123</v>
      </c>
      <c r="K26" s="51">
        <v>0</v>
      </c>
      <c r="L26" s="53">
        <f t="shared" si="0"/>
        <v>0</v>
      </c>
      <c r="M26" s="101"/>
    </row>
    <row r="27" spans="1:13" ht="15" customHeight="1" thickBot="1">
      <c r="A27" s="107"/>
      <c r="B27" s="109"/>
      <c r="C27" s="110"/>
      <c r="D27" s="123"/>
      <c r="E27" s="111"/>
      <c r="F27" s="127" t="s">
        <v>67</v>
      </c>
      <c r="G27" s="127"/>
      <c r="H27" s="127"/>
      <c r="I27" s="32">
        <v>1</v>
      </c>
      <c r="J27" s="10" t="s">
        <v>123</v>
      </c>
      <c r="K27" s="51">
        <v>0</v>
      </c>
      <c r="L27" s="53">
        <f t="shared" si="0"/>
        <v>0</v>
      </c>
      <c r="M27" s="101"/>
    </row>
    <row r="28" spans="1:13" ht="18.75" customHeight="1" thickBot="1">
      <c r="A28" s="107"/>
      <c r="B28" s="109"/>
      <c r="C28" s="110"/>
      <c r="D28" s="123"/>
      <c r="E28" s="111"/>
      <c r="F28" s="128" t="s">
        <v>68</v>
      </c>
      <c r="G28" s="128"/>
      <c r="H28" s="128"/>
      <c r="I28" s="32">
        <v>1</v>
      </c>
      <c r="J28" s="10" t="s">
        <v>123</v>
      </c>
      <c r="K28" s="51">
        <v>0</v>
      </c>
      <c r="L28" s="53">
        <f t="shared" si="0"/>
        <v>0</v>
      </c>
      <c r="M28" s="101"/>
    </row>
    <row r="29" spans="1:13" ht="21.5" customHeight="1" thickBot="1">
      <c r="A29" s="107"/>
      <c r="B29" s="109"/>
      <c r="C29" s="110"/>
      <c r="D29" s="123" t="s">
        <v>31</v>
      </c>
      <c r="E29" s="111">
        <v>10</v>
      </c>
      <c r="F29" s="102" t="s">
        <v>70</v>
      </c>
      <c r="G29" s="102"/>
      <c r="H29" s="102"/>
      <c r="I29" s="18">
        <v>5</v>
      </c>
      <c r="J29" s="32" t="s">
        <v>124</v>
      </c>
      <c r="K29" s="51">
        <v>0</v>
      </c>
      <c r="L29" s="53">
        <f t="shared" si="0"/>
        <v>0</v>
      </c>
      <c r="M29" s="101">
        <f>IF(SUM(L29:L32)&gt;E29,E29,SUM(L29:L32))</f>
        <v>0</v>
      </c>
    </row>
    <row r="30" spans="1:13" ht="16.5" customHeight="1" thickBot="1">
      <c r="A30" s="107"/>
      <c r="B30" s="109"/>
      <c r="C30" s="110"/>
      <c r="D30" s="123"/>
      <c r="E30" s="111"/>
      <c r="F30" s="102" t="s">
        <v>71</v>
      </c>
      <c r="G30" s="102"/>
      <c r="H30" s="102"/>
      <c r="I30" s="18">
        <v>1.5</v>
      </c>
      <c r="J30" s="32" t="s">
        <v>124</v>
      </c>
      <c r="K30" s="51">
        <v>0</v>
      </c>
      <c r="L30" s="53">
        <f t="shared" si="0"/>
        <v>0</v>
      </c>
      <c r="M30" s="101"/>
    </row>
    <row r="31" spans="1:13" ht="22" customHeight="1" thickBot="1">
      <c r="A31" s="107"/>
      <c r="B31" s="109"/>
      <c r="C31" s="110"/>
      <c r="D31" s="123"/>
      <c r="E31" s="111"/>
      <c r="F31" s="102" t="s">
        <v>72</v>
      </c>
      <c r="G31" s="102"/>
      <c r="H31" s="102"/>
      <c r="I31" s="32">
        <v>1</v>
      </c>
      <c r="J31" s="32" t="s">
        <v>125</v>
      </c>
      <c r="K31" s="51">
        <v>0</v>
      </c>
      <c r="L31" s="53">
        <f t="shared" si="0"/>
        <v>0</v>
      </c>
      <c r="M31" s="101"/>
    </row>
    <row r="32" spans="1:13" ht="20.5" customHeight="1" thickBot="1">
      <c r="A32" s="107"/>
      <c r="B32" s="109"/>
      <c r="C32" s="110"/>
      <c r="D32" s="123"/>
      <c r="E32" s="111"/>
      <c r="F32" s="102" t="s">
        <v>73</v>
      </c>
      <c r="G32" s="102"/>
      <c r="H32" s="102"/>
      <c r="I32" s="18">
        <v>0.5</v>
      </c>
      <c r="J32" s="32" t="s">
        <v>125</v>
      </c>
      <c r="K32" s="51">
        <v>0</v>
      </c>
      <c r="L32" s="53">
        <f t="shared" si="0"/>
        <v>0</v>
      </c>
      <c r="M32" s="101"/>
    </row>
    <row r="33" spans="1:13" ht="14.5" thickBot="1">
      <c r="A33" s="107"/>
      <c r="B33" s="109"/>
      <c r="C33" s="110"/>
      <c r="D33" s="123" t="s">
        <v>32</v>
      </c>
      <c r="E33" s="123">
        <v>5</v>
      </c>
      <c r="F33" s="127" t="s">
        <v>75</v>
      </c>
      <c r="G33" s="127"/>
      <c r="H33" s="127"/>
      <c r="I33" s="32">
        <v>1</v>
      </c>
      <c r="J33" s="10" t="s">
        <v>126</v>
      </c>
      <c r="K33" s="51">
        <v>0</v>
      </c>
      <c r="L33" s="53">
        <f t="shared" si="0"/>
        <v>0</v>
      </c>
      <c r="M33" s="101">
        <f>IF(SUM(L33:L35)&gt;E33,E33,SUM(L33:L35))</f>
        <v>0</v>
      </c>
    </row>
    <row r="34" spans="1:13" ht="14.5" thickBot="1">
      <c r="A34" s="107"/>
      <c r="B34" s="109"/>
      <c r="C34" s="110"/>
      <c r="D34" s="123"/>
      <c r="E34" s="123"/>
      <c r="F34" s="127" t="s">
        <v>76</v>
      </c>
      <c r="G34" s="127"/>
      <c r="H34" s="127"/>
      <c r="I34" s="32">
        <v>0.5</v>
      </c>
      <c r="J34" s="10" t="s">
        <v>126</v>
      </c>
      <c r="K34" s="51">
        <v>0</v>
      </c>
      <c r="L34" s="53">
        <f t="shared" si="0"/>
        <v>0</v>
      </c>
      <c r="M34" s="101"/>
    </row>
    <row r="35" spans="1:13" ht="14.5" thickBot="1">
      <c r="A35" s="107"/>
      <c r="B35" s="109"/>
      <c r="C35" s="110"/>
      <c r="D35" s="123"/>
      <c r="E35" s="123"/>
      <c r="F35" s="127" t="s">
        <v>77</v>
      </c>
      <c r="G35" s="127"/>
      <c r="H35" s="127"/>
      <c r="I35" s="32">
        <v>0.2</v>
      </c>
      <c r="J35" s="10" t="s">
        <v>127</v>
      </c>
      <c r="K35" s="51">
        <v>0</v>
      </c>
      <c r="L35" s="53">
        <f t="shared" si="0"/>
        <v>0</v>
      </c>
      <c r="M35" s="101"/>
    </row>
    <row r="36" spans="1:13" ht="14.5" customHeight="1" thickBot="1">
      <c r="A36" s="107"/>
      <c r="B36" s="109"/>
      <c r="C36" s="110"/>
      <c r="D36" s="123" t="s">
        <v>33</v>
      </c>
      <c r="E36" s="123">
        <v>2</v>
      </c>
      <c r="F36" s="124" t="s">
        <v>78</v>
      </c>
      <c r="G36" s="125"/>
      <c r="H36" s="126"/>
      <c r="I36" s="32">
        <v>2</v>
      </c>
      <c r="J36" s="10" t="s">
        <v>128</v>
      </c>
      <c r="K36" s="51">
        <v>0</v>
      </c>
      <c r="L36" s="53">
        <f t="shared" si="0"/>
        <v>0</v>
      </c>
      <c r="M36" s="101">
        <f>IF(SUM(L36:L39)&gt;E36,E36,SUM(L36:L39))</f>
        <v>0</v>
      </c>
    </row>
    <row r="37" spans="1:13" ht="15" customHeight="1" thickBot="1">
      <c r="A37" s="107"/>
      <c r="B37" s="109"/>
      <c r="C37" s="110"/>
      <c r="D37" s="123"/>
      <c r="E37" s="123"/>
      <c r="F37" s="124" t="s">
        <v>79</v>
      </c>
      <c r="G37" s="125"/>
      <c r="H37" s="126"/>
      <c r="I37" s="32">
        <v>2</v>
      </c>
      <c r="J37" s="10" t="s">
        <v>128</v>
      </c>
      <c r="K37" s="51">
        <v>0</v>
      </c>
      <c r="L37" s="53">
        <f t="shared" si="0"/>
        <v>0</v>
      </c>
      <c r="M37" s="101"/>
    </row>
    <row r="38" spans="1:13" ht="22.75" customHeight="1" thickBot="1">
      <c r="A38" s="107"/>
      <c r="B38" s="109"/>
      <c r="C38" s="110"/>
      <c r="D38" s="123"/>
      <c r="E38" s="123"/>
      <c r="F38" s="128" t="s">
        <v>80</v>
      </c>
      <c r="G38" s="128"/>
      <c r="H38" s="128"/>
      <c r="I38" s="32">
        <v>2</v>
      </c>
      <c r="J38" s="10" t="s">
        <v>129</v>
      </c>
      <c r="K38" s="51">
        <v>0</v>
      </c>
      <c r="L38" s="53">
        <f t="shared" si="0"/>
        <v>0</v>
      </c>
      <c r="M38" s="101"/>
    </row>
    <row r="39" spans="1:13" ht="22.75" customHeight="1" thickBot="1">
      <c r="A39" s="107"/>
      <c r="B39" s="109"/>
      <c r="C39" s="110"/>
      <c r="D39" s="123"/>
      <c r="E39" s="123"/>
      <c r="F39" s="124" t="s">
        <v>81</v>
      </c>
      <c r="G39" s="125"/>
      <c r="H39" s="126"/>
      <c r="I39" s="32">
        <v>1</v>
      </c>
      <c r="J39" s="10" t="s">
        <v>130</v>
      </c>
      <c r="K39" s="51">
        <v>0</v>
      </c>
      <c r="L39" s="53">
        <f t="shared" si="0"/>
        <v>0</v>
      </c>
      <c r="M39" s="101"/>
    </row>
    <row r="40" spans="1:13" ht="22" customHeight="1" thickBot="1">
      <c r="A40" s="107"/>
      <c r="B40" s="109"/>
      <c r="C40" s="110"/>
      <c r="D40" s="26" t="s">
        <v>34</v>
      </c>
      <c r="E40" s="6">
        <v>3</v>
      </c>
      <c r="F40" s="133" t="s">
        <v>74</v>
      </c>
      <c r="G40" s="133"/>
      <c r="H40" s="133"/>
      <c r="I40" s="7">
        <v>0.25</v>
      </c>
      <c r="J40" s="25" t="s">
        <v>74</v>
      </c>
      <c r="K40" s="51">
        <v>0</v>
      </c>
      <c r="L40" s="53">
        <f t="shared" si="0"/>
        <v>0</v>
      </c>
      <c r="M40" s="54">
        <f>IF(L40&gt;E40,E40,L40)</f>
        <v>0</v>
      </c>
    </row>
    <row r="41" spans="1:13" ht="22" customHeight="1" thickBot="1">
      <c r="A41" s="107"/>
      <c r="B41" s="109"/>
      <c r="C41" s="110" t="s">
        <v>35</v>
      </c>
      <c r="D41" s="110"/>
      <c r="E41" s="6">
        <v>10</v>
      </c>
      <c r="F41" s="133"/>
      <c r="G41" s="133"/>
      <c r="H41" s="133"/>
      <c r="I41" s="7">
        <v>1</v>
      </c>
      <c r="J41" s="25" t="s">
        <v>131</v>
      </c>
      <c r="K41" s="51">
        <v>0</v>
      </c>
      <c r="L41" s="53">
        <f t="shared" si="0"/>
        <v>0</v>
      </c>
      <c r="M41" s="54">
        <f>IF(L41&gt;E41,E41,L41)</f>
        <v>0</v>
      </c>
    </row>
    <row r="42" spans="1:13" ht="23.5" customHeight="1" thickBot="1">
      <c r="A42" s="107"/>
      <c r="B42" s="109"/>
      <c r="C42" s="110" t="s">
        <v>36</v>
      </c>
      <c r="D42" s="110"/>
      <c r="E42" s="22">
        <v>20</v>
      </c>
      <c r="F42" s="137" t="s">
        <v>92</v>
      </c>
      <c r="G42" s="137"/>
      <c r="H42" s="137"/>
      <c r="I42" s="8">
        <v>1</v>
      </c>
      <c r="J42" s="55" t="s">
        <v>139</v>
      </c>
      <c r="K42" s="51">
        <v>0</v>
      </c>
      <c r="L42" s="53">
        <f t="shared" si="0"/>
        <v>0</v>
      </c>
      <c r="M42" s="54">
        <f>IF(L42&gt;E42,E42,L42)</f>
        <v>0</v>
      </c>
    </row>
    <row r="43" spans="1:13" ht="31.5" thickBot="1">
      <c r="A43" s="9" t="s">
        <v>2</v>
      </c>
      <c r="B43" s="56"/>
      <c r="C43" s="138"/>
      <c r="D43" s="138"/>
      <c r="E43" s="57">
        <f>SUM(E8:E42)</f>
        <v>100</v>
      </c>
      <c r="F43" s="139" t="s">
        <v>94</v>
      </c>
      <c r="G43" s="139"/>
      <c r="H43" s="139"/>
      <c r="I43" s="139"/>
      <c r="J43" s="139"/>
      <c r="K43" s="29">
        <f>SUM(K8:K42)</f>
        <v>1</v>
      </c>
      <c r="L43" s="58">
        <f>SUM(L8:L42)</f>
        <v>10</v>
      </c>
      <c r="M43" s="59">
        <f>SUM(M8:M42)</f>
        <v>10</v>
      </c>
    </row>
    <row r="44" spans="1:13" ht="33" customHeight="1" thickBot="1">
      <c r="A44" s="140" t="s">
        <v>24</v>
      </c>
      <c r="B44" s="108">
        <v>0.4</v>
      </c>
      <c r="C44" s="110" t="s">
        <v>37</v>
      </c>
      <c r="D44" s="25" t="s">
        <v>38</v>
      </c>
      <c r="E44" s="10">
        <v>40</v>
      </c>
      <c r="F44" s="124" t="s">
        <v>82</v>
      </c>
      <c r="G44" s="125"/>
      <c r="H44" s="126"/>
      <c r="I44" s="16">
        <v>1.5</v>
      </c>
      <c r="J44" s="10" t="s">
        <v>132</v>
      </c>
      <c r="K44" s="51">
        <v>0</v>
      </c>
      <c r="L44" s="52">
        <f t="shared" ref="L44:L56" si="1">K44*I44</f>
        <v>0</v>
      </c>
      <c r="M44" s="54">
        <f>IF(L44&gt;E44,E44,L44)</f>
        <v>0</v>
      </c>
    </row>
    <row r="45" spans="1:13" ht="14.5" customHeight="1" thickBot="1">
      <c r="A45" s="140"/>
      <c r="B45" s="109"/>
      <c r="C45" s="110"/>
      <c r="D45" s="123" t="s">
        <v>39</v>
      </c>
      <c r="E45" s="111">
        <v>20</v>
      </c>
      <c r="F45" s="141" t="s">
        <v>83</v>
      </c>
      <c r="G45" s="142"/>
      <c r="H45" s="143"/>
      <c r="I45" s="155">
        <v>0.5</v>
      </c>
      <c r="J45" s="123" t="s">
        <v>133</v>
      </c>
      <c r="K45" s="157">
        <v>0</v>
      </c>
      <c r="L45" s="159">
        <f t="shared" si="1"/>
        <v>0</v>
      </c>
      <c r="M45" s="101">
        <f>IF(SUM(L45:L46)&gt;E45,E45,SUM(L45:L46))</f>
        <v>0</v>
      </c>
    </row>
    <row r="46" spans="1:13" ht="11.5" customHeight="1" thickBot="1">
      <c r="A46" s="140"/>
      <c r="B46" s="109"/>
      <c r="C46" s="110"/>
      <c r="D46" s="123"/>
      <c r="E46" s="111"/>
      <c r="F46" s="144"/>
      <c r="G46" s="145"/>
      <c r="H46" s="146"/>
      <c r="I46" s="156"/>
      <c r="J46" s="123"/>
      <c r="K46" s="158"/>
      <c r="L46" s="160"/>
      <c r="M46" s="101"/>
    </row>
    <row r="47" spans="1:13" ht="22.5" customHeight="1" thickBot="1">
      <c r="A47" s="140"/>
      <c r="B47" s="109"/>
      <c r="C47" s="123" t="s">
        <v>40</v>
      </c>
      <c r="D47" s="123"/>
      <c r="E47" s="161">
        <v>15</v>
      </c>
      <c r="F47" s="128" t="s">
        <v>84</v>
      </c>
      <c r="G47" s="128"/>
      <c r="H47" s="128"/>
      <c r="I47" s="16">
        <v>2</v>
      </c>
      <c r="J47" s="10" t="s">
        <v>134</v>
      </c>
      <c r="K47" s="51">
        <v>0</v>
      </c>
      <c r="L47" s="52">
        <f t="shared" si="1"/>
        <v>0</v>
      </c>
      <c r="M47" s="101">
        <f>IF(SUM(L47:L55)&gt;E47,E47,SUM(L47:L55))</f>
        <v>0</v>
      </c>
    </row>
    <row r="48" spans="1:13" ht="18.75" customHeight="1" thickBot="1">
      <c r="A48" s="140"/>
      <c r="B48" s="109"/>
      <c r="C48" s="110" t="s">
        <v>41</v>
      </c>
      <c r="D48" s="110"/>
      <c r="E48" s="161"/>
      <c r="F48" s="147" t="s">
        <v>85</v>
      </c>
      <c r="G48" s="147"/>
      <c r="H48" s="147"/>
      <c r="I48" s="11">
        <v>1</v>
      </c>
      <c r="J48" s="32" t="s">
        <v>135</v>
      </c>
      <c r="K48" s="51">
        <v>0</v>
      </c>
      <c r="L48" s="52">
        <f t="shared" si="1"/>
        <v>0</v>
      </c>
      <c r="M48" s="101"/>
    </row>
    <row r="49" spans="1:13" ht="14.5" thickBot="1">
      <c r="A49" s="140"/>
      <c r="B49" s="109"/>
      <c r="C49" s="110"/>
      <c r="D49" s="110"/>
      <c r="E49" s="161"/>
      <c r="F49" s="147" t="s">
        <v>86</v>
      </c>
      <c r="G49" s="147"/>
      <c r="H49" s="147"/>
      <c r="I49" s="11">
        <v>0.5</v>
      </c>
      <c r="J49" s="32" t="s">
        <v>135</v>
      </c>
      <c r="K49" s="51">
        <v>0</v>
      </c>
      <c r="L49" s="52">
        <f t="shared" si="1"/>
        <v>0</v>
      </c>
      <c r="M49" s="101"/>
    </row>
    <row r="50" spans="1:13" ht="14.5" thickBot="1">
      <c r="A50" s="140"/>
      <c r="B50" s="109"/>
      <c r="C50" s="148" t="s">
        <v>42</v>
      </c>
      <c r="D50" s="149"/>
      <c r="E50" s="161"/>
      <c r="F50" s="162" t="s">
        <v>88</v>
      </c>
      <c r="G50" s="163"/>
      <c r="H50" s="164"/>
      <c r="I50" s="11">
        <v>1</v>
      </c>
      <c r="J50" s="32" t="s">
        <v>135</v>
      </c>
      <c r="K50" s="51">
        <v>0</v>
      </c>
      <c r="L50" s="52">
        <f t="shared" si="1"/>
        <v>0</v>
      </c>
      <c r="M50" s="101"/>
    </row>
    <row r="51" spans="1:13" ht="15" customHeight="1" thickBot="1">
      <c r="A51" s="140"/>
      <c r="B51" s="109"/>
      <c r="C51" s="175"/>
      <c r="D51" s="176"/>
      <c r="E51" s="161"/>
      <c r="F51" s="133" t="s">
        <v>87</v>
      </c>
      <c r="G51" s="133"/>
      <c r="H51" s="133"/>
      <c r="I51" s="11">
        <v>0.5</v>
      </c>
      <c r="J51" s="10" t="s">
        <v>133</v>
      </c>
      <c r="K51" s="51">
        <v>0</v>
      </c>
      <c r="L51" s="52">
        <f t="shared" si="1"/>
        <v>0</v>
      </c>
      <c r="M51" s="101"/>
    </row>
    <row r="52" spans="1:13" ht="14.5" thickBot="1">
      <c r="A52" s="140"/>
      <c r="B52" s="109"/>
      <c r="C52" s="150"/>
      <c r="D52" s="151"/>
      <c r="E52" s="161"/>
      <c r="F52" s="133" t="s">
        <v>89</v>
      </c>
      <c r="G52" s="133"/>
      <c r="H52" s="133"/>
      <c r="I52" s="11">
        <v>0.2</v>
      </c>
      <c r="J52" s="10" t="s">
        <v>136</v>
      </c>
      <c r="K52" s="51">
        <v>0</v>
      </c>
      <c r="L52" s="52">
        <f t="shared" si="1"/>
        <v>0</v>
      </c>
      <c r="M52" s="101"/>
    </row>
    <row r="53" spans="1:13" ht="23.15" customHeight="1" thickBot="1">
      <c r="A53" s="140"/>
      <c r="B53" s="109"/>
      <c r="C53" s="110" t="s">
        <v>43</v>
      </c>
      <c r="D53" s="110"/>
      <c r="E53" s="161"/>
      <c r="F53" s="128" t="s">
        <v>90</v>
      </c>
      <c r="G53" s="128"/>
      <c r="H53" s="128"/>
      <c r="I53" s="23">
        <v>1</v>
      </c>
      <c r="J53" s="24" t="s">
        <v>137</v>
      </c>
      <c r="K53" s="51">
        <v>0</v>
      </c>
      <c r="L53" s="52">
        <f t="shared" si="1"/>
        <v>0</v>
      </c>
      <c r="M53" s="101"/>
    </row>
    <row r="54" spans="1:13" ht="30" customHeight="1" thickBot="1">
      <c r="A54" s="140"/>
      <c r="B54" s="109"/>
      <c r="C54" s="148" t="s">
        <v>44</v>
      </c>
      <c r="D54" s="149"/>
      <c r="E54" s="152">
        <v>5</v>
      </c>
      <c r="F54" s="128" t="s">
        <v>91</v>
      </c>
      <c r="G54" s="128"/>
      <c r="H54" s="128"/>
      <c r="I54" s="11">
        <v>0.2</v>
      </c>
      <c r="J54" s="10" t="s">
        <v>138</v>
      </c>
      <c r="K54" s="51">
        <v>0</v>
      </c>
      <c r="L54" s="52">
        <f t="shared" si="1"/>
        <v>0</v>
      </c>
      <c r="M54" s="54">
        <f>IF(L54&gt;E54,E54,L54)</f>
        <v>0</v>
      </c>
    </row>
    <row r="55" spans="1:13" ht="9" hidden="1" customHeight="1">
      <c r="A55" s="140"/>
      <c r="B55" s="109"/>
      <c r="C55" s="150"/>
      <c r="D55" s="151"/>
      <c r="E55" s="153"/>
      <c r="F55" s="128" t="s">
        <v>6</v>
      </c>
      <c r="G55" s="128"/>
      <c r="H55" s="128"/>
      <c r="I55" s="11">
        <v>0.4</v>
      </c>
      <c r="J55" s="10" t="s">
        <v>1</v>
      </c>
      <c r="K55" s="51">
        <v>0</v>
      </c>
      <c r="L55" s="52">
        <f t="shared" si="1"/>
        <v>0</v>
      </c>
      <c r="M55" s="54">
        <f>IF(L55&gt;E55,E55,L55)</f>
        <v>0</v>
      </c>
    </row>
    <row r="56" spans="1:13" ht="29.5" customHeight="1" thickBot="1">
      <c r="A56" s="140"/>
      <c r="B56" s="109"/>
      <c r="C56" s="154" t="s">
        <v>45</v>
      </c>
      <c r="D56" s="154"/>
      <c r="E56" s="17">
        <v>20</v>
      </c>
      <c r="F56" s="137" t="s">
        <v>93</v>
      </c>
      <c r="G56" s="137"/>
      <c r="H56" s="137"/>
      <c r="I56" s="12">
        <v>1</v>
      </c>
      <c r="J56" s="55" t="s">
        <v>139</v>
      </c>
      <c r="K56" s="51">
        <v>0</v>
      </c>
      <c r="L56" s="52">
        <f t="shared" si="1"/>
        <v>0</v>
      </c>
      <c r="M56" s="54">
        <f>IF(L56&gt;E56,E56,L56)</f>
        <v>0</v>
      </c>
    </row>
    <row r="57" spans="1:13" ht="40" customHeight="1" thickBot="1">
      <c r="A57" s="28" t="s">
        <v>3</v>
      </c>
      <c r="B57" s="56">
        <f>M57</f>
        <v>0</v>
      </c>
      <c r="C57" s="138"/>
      <c r="D57" s="138"/>
      <c r="E57" s="57">
        <f>SUM(E44:E56)</f>
        <v>100</v>
      </c>
      <c r="F57" s="167" t="s">
        <v>95</v>
      </c>
      <c r="G57" s="168"/>
      <c r="H57" s="168"/>
      <c r="I57" s="168"/>
      <c r="J57" s="169"/>
      <c r="K57" s="29">
        <f>SUM(K44:K56)</f>
        <v>0</v>
      </c>
      <c r="L57" s="30">
        <f>SUM(L44:L56)</f>
        <v>0</v>
      </c>
      <c r="M57" s="31">
        <f>SUM(M44:M56)</f>
        <v>0</v>
      </c>
    </row>
    <row r="58" spans="1:13" ht="25.4" customHeight="1" thickBot="1">
      <c r="A58" s="165" t="s">
        <v>25</v>
      </c>
      <c r="B58" s="108">
        <v>0.1</v>
      </c>
      <c r="C58" s="110" t="s">
        <v>46</v>
      </c>
      <c r="D58" s="110"/>
      <c r="E58" s="123">
        <v>25</v>
      </c>
      <c r="F58" s="128" t="s">
        <v>98</v>
      </c>
      <c r="G58" s="128"/>
      <c r="H58" s="124"/>
      <c r="I58" s="19">
        <v>5</v>
      </c>
      <c r="J58" s="27" t="s">
        <v>140</v>
      </c>
      <c r="K58" s="51">
        <v>0</v>
      </c>
      <c r="L58" s="60">
        <f t="shared" ref="L58:L77" si="2">K58*I58</f>
        <v>0</v>
      </c>
      <c r="M58" s="101">
        <f>IF(SUM(L58:L64)&gt;E58,E58,SUM(L58:L64))</f>
        <v>0</v>
      </c>
    </row>
    <row r="59" spans="1:13" ht="25.4" customHeight="1" thickBot="1">
      <c r="A59" s="165"/>
      <c r="B59" s="109"/>
      <c r="C59" s="110"/>
      <c r="D59" s="110"/>
      <c r="E59" s="123"/>
      <c r="F59" s="166" t="s">
        <v>97</v>
      </c>
      <c r="G59" s="166"/>
      <c r="H59" s="166"/>
      <c r="I59" s="13">
        <v>2.5</v>
      </c>
      <c r="J59" s="6" t="s">
        <v>140</v>
      </c>
      <c r="K59" s="51">
        <v>0</v>
      </c>
      <c r="L59" s="61">
        <f t="shared" si="2"/>
        <v>0</v>
      </c>
      <c r="M59" s="101"/>
    </row>
    <row r="60" spans="1:13" ht="25.4" customHeight="1" thickBot="1">
      <c r="A60" s="165"/>
      <c r="B60" s="109"/>
      <c r="C60" s="110"/>
      <c r="D60" s="110"/>
      <c r="E60" s="123"/>
      <c r="F60" s="128" t="s">
        <v>96</v>
      </c>
      <c r="G60" s="128"/>
      <c r="H60" s="128"/>
      <c r="I60" s="13">
        <v>1</v>
      </c>
      <c r="J60" s="6" t="s">
        <v>140</v>
      </c>
      <c r="K60" s="51">
        <v>0</v>
      </c>
      <c r="L60" s="61">
        <f t="shared" si="2"/>
        <v>0</v>
      </c>
      <c r="M60" s="101"/>
    </row>
    <row r="61" spans="1:13" ht="25.4" customHeight="1" thickBot="1">
      <c r="A61" s="165"/>
      <c r="B61" s="109"/>
      <c r="C61" s="110"/>
      <c r="D61" s="110"/>
      <c r="E61" s="123"/>
      <c r="F61" s="128" t="s">
        <v>99</v>
      </c>
      <c r="G61" s="128"/>
      <c r="H61" s="128"/>
      <c r="I61" s="13">
        <v>2</v>
      </c>
      <c r="J61" s="6" t="s">
        <v>140</v>
      </c>
      <c r="K61" s="51">
        <v>0</v>
      </c>
      <c r="L61" s="61">
        <f t="shared" si="2"/>
        <v>0</v>
      </c>
      <c r="M61" s="101"/>
    </row>
    <row r="62" spans="1:13" ht="25.4" customHeight="1" thickBot="1">
      <c r="A62" s="165"/>
      <c r="B62" s="109"/>
      <c r="C62" s="110"/>
      <c r="D62" s="110"/>
      <c r="E62" s="123"/>
      <c r="F62" s="128" t="s">
        <v>100</v>
      </c>
      <c r="G62" s="128"/>
      <c r="H62" s="128"/>
      <c r="I62" s="13">
        <v>1</v>
      </c>
      <c r="J62" s="62" t="s">
        <v>140</v>
      </c>
      <c r="K62" s="51">
        <v>0</v>
      </c>
      <c r="L62" s="61">
        <f t="shared" si="2"/>
        <v>0</v>
      </c>
      <c r="M62" s="101"/>
    </row>
    <row r="63" spans="1:13" ht="25.4" customHeight="1" thickBot="1">
      <c r="A63" s="165"/>
      <c r="B63" s="109"/>
      <c r="C63" s="110"/>
      <c r="D63" s="110"/>
      <c r="E63" s="123"/>
      <c r="F63" s="124" t="s">
        <v>102</v>
      </c>
      <c r="G63" s="125"/>
      <c r="H63" s="126"/>
      <c r="I63" s="13">
        <v>0.25</v>
      </c>
      <c r="J63" s="62" t="s">
        <v>140</v>
      </c>
      <c r="K63" s="51">
        <v>0</v>
      </c>
      <c r="L63" s="61">
        <f t="shared" si="2"/>
        <v>0</v>
      </c>
      <c r="M63" s="101"/>
    </row>
    <row r="64" spans="1:13" ht="25.4" customHeight="1" thickBot="1">
      <c r="A64" s="165"/>
      <c r="B64" s="109"/>
      <c r="C64" s="110"/>
      <c r="D64" s="110"/>
      <c r="E64" s="123"/>
      <c r="F64" s="170" t="s">
        <v>101</v>
      </c>
      <c r="G64" s="171"/>
      <c r="H64" s="172"/>
      <c r="I64" s="13">
        <v>0.5</v>
      </c>
      <c r="J64" s="62" t="s">
        <v>140</v>
      </c>
      <c r="K64" s="51">
        <v>0</v>
      </c>
      <c r="L64" s="61">
        <f t="shared" si="2"/>
        <v>0</v>
      </c>
      <c r="M64" s="101"/>
    </row>
    <row r="65" spans="1:13" ht="25.4" customHeight="1" thickBot="1">
      <c r="A65" s="165"/>
      <c r="B65" s="109"/>
      <c r="C65" s="110" t="s">
        <v>47</v>
      </c>
      <c r="D65" s="110" t="s">
        <v>48</v>
      </c>
      <c r="E65" s="110">
        <v>30</v>
      </c>
      <c r="F65" s="124" t="s">
        <v>103</v>
      </c>
      <c r="G65" s="125"/>
      <c r="H65" s="126"/>
      <c r="I65" s="20">
        <v>1</v>
      </c>
      <c r="J65" s="10" t="s">
        <v>141</v>
      </c>
      <c r="K65" s="51">
        <v>0</v>
      </c>
      <c r="L65" s="61">
        <f t="shared" si="2"/>
        <v>0</v>
      </c>
      <c r="M65" s="101">
        <f>IF(SUM(L65:L66)&gt;E65,E65,SUM(L65:L66))</f>
        <v>0</v>
      </c>
    </row>
    <row r="66" spans="1:13" ht="25.4" customHeight="1" thickBot="1">
      <c r="A66" s="165"/>
      <c r="B66" s="109"/>
      <c r="C66" s="110"/>
      <c r="D66" s="110"/>
      <c r="E66" s="110"/>
      <c r="F66" s="124" t="s">
        <v>104</v>
      </c>
      <c r="G66" s="125"/>
      <c r="H66" s="126"/>
      <c r="I66" s="21">
        <v>0.5</v>
      </c>
      <c r="J66" s="10" t="s">
        <v>141</v>
      </c>
      <c r="K66" s="51">
        <v>0</v>
      </c>
      <c r="L66" s="61">
        <f t="shared" si="2"/>
        <v>0</v>
      </c>
      <c r="M66" s="101"/>
    </row>
    <row r="67" spans="1:13" ht="25.4" customHeight="1" thickBot="1">
      <c r="A67" s="165"/>
      <c r="B67" s="109"/>
      <c r="C67" s="124" t="s">
        <v>49</v>
      </c>
      <c r="D67" s="126"/>
      <c r="E67" s="24">
        <v>10</v>
      </c>
      <c r="F67" s="128" t="s">
        <v>105</v>
      </c>
      <c r="G67" s="128"/>
      <c r="H67" s="128"/>
      <c r="I67" s="11">
        <v>1</v>
      </c>
      <c r="J67" s="62" t="s">
        <v>140</v>
      </c>
      <c r="K67" s="51">
        <v>0</v>
      </c>
      <c r="L67" s="61">
        <f t="shared" si="2"/>
        <v>0</v>
      </c>
      <c r="M67" s="54"/>
    </row>
    <row r="68" spans="1:13" ht="25.4" customHeight="1" thickBot="1">
      <c r="A68" s="165"/>
      <c r="B68" s="109"/>
      <c r="C68" s="110" t="s">
        <v>50</v>
      </c>
      <c r="D68" s="110" t="s">
        <v>51</v>
      </c>
      <c r="E68" s="110">
        <v>25</v>
      </c>
      <c r="F68" s="124" t="s">
        <v>106</v>
      </c>
      <c r="G68" s="125"/>
      <c r="H68" s="126"/>
      <c r="I68" s="13">
        <v>0.5</v>
      </c>
      <c r="J68" s="25" t="s">
        <v>123</v>
      </c>
      <c r="K68" s="51">
        <v>0</v>
      </c>
      <c r="L68" s="61">
        <f t="shared" si="2"/>
        <v>0</v>
      </c>
      <c r="M68" s="101">
        <f>IF(SUM(L68:L75)&gt;E68,E68,SUM(L68:L75))</f>
        <v>0</v>
      </c>
    </row>
    <row r="69" spans="1:13" ht="25.4" customHeight="1" thickBot="1">
      <c r="A69" s="165"/>
      <c r="B69" s="109"/>
      <c r="C69" s="110"/>
      <c r="D69" s="110"/>
      <c r="E69" s="110"/>
      <c r="F69" s="124" t="s">
        <v>145</v>
      </c>
      <c r="G69" s="125"/>
      <c r="H69" s="126"/>
      <c r="I69" s="11">
        <v>0.5</v>
      </c>
      <c r="J69" s="10" t="s">
        <v>142</v>
      </c>
      <c r="K69" s="51">
        <v>0</v>
      </c>
      <c r="L69" s="61">
        <f t="shared" si="2"/>
        <v>0</v>
      </c>
      <c r="M69" s="101"/>
    </row>
    <row r="70" spans="1:13" ht="25.4" customHeight="1" thickBot="1">
      <c r="A70" s="165"/>
      <c r="B70" s="109"/>
      <c r="C70" s="110"/>
      <c r="D70" s="110"/>
      <c r="E70" s="110"/>
      <c r="F70" s="124" t="s">
        <v>107</v>
      </c>
      <c r="G70" s="125"/>
      <c r="H70" s="126"/>
      <c r="I70" s="11">
        <v>0.5</v>
      </c>
      <c r="J70" s="32" t="s">
        <v>143</v>
      </c>
      <c r="K70" s="51">
        <v>0</v>
      </c>
      <c r="L70" s="53">
        <f t="shared" si="2"/>
        <v>0</v>
      </c>
      <c r="M70" s="101"/>
    </row>
    <row r="71" spans="1:13" ht="25.4" customHeight="1" thickBot="1">
      <c r="A71" s="165"/>
      <c r="B71" s="109"/>
      <c r="C71" s="110"/>
      <c r="D71" s="110"/>
      <c r="E71" s="110"/>
      <c r="F71" s="124" t="s">
        <v>108</v>
      </c>
      <c r="G71" s="125"/>
      <c r="H71" s="126"/>
      <c r="I71" s="11">
        <v>0.2</v>
      </c>
      <c r="J71" s="32" t="s">
        <v>143</v>
      </c>
      <c r="K71" s="51">
        <v>0</v>
      </c>
      <c r="L71" s="53">
        <f t="shared" si="2"/>
        <v>0</v>
      </c>
      <c r="M71" s="101"/>
    </row>
    <row r="72" spans="1:13" ht="25.4" customHeight="1" thickBot="1">
      <c r="A72" s="165"/>
      <c r="B72" s="109"/>
      <c r="C72" s="110"/>
      <c r="D72" s="110"/>
      <c r="E72" s="110"/>
      <c r="F72" s="128" t="s">
        <v>109</v>
      </c>
      <c r="G72" s="128"/>
      <c r="H72" s="128"/>
      <c r="I72" s="11">
        <v>0.1</v>
      </c>
      <c r="J72" s="32" t="s">
        <v>143</v>
      </c>
      <c r="K72" s="51">
        <v>0</v>
      </c>
      <c r="L72" s="53">
        <f t="shared" si="2"/>
        <v>0</v>
      </c>
      <c r="M72" s="101"/>
    </row>
    <row r="73" spans="1:13" ht="25.4" customHeight="1" thickBot="1">
      <c r="A73" s="165"/>
      <c r="B73" s="109"/>
      <c r="C73" s="110"/>
      <c r="D73" s="110"/>
      <c r="E73" s="110"/>
      <c r="F73" s="170" t="s">
        <v>110</v>
      </c>
      <c r="G73" s="171"/>
      <c r="H73" s="172"/>
      <c r="I73" s="11">
        <v>0.5</v>
      </c>
      <c r="J73" s="10" t="s">
        <v>144</v>
      </c>
      <c r="K73" s="51">
        <v>0</v>
      </c>
      <c r="L73" s="53">
        <f t="shared" si="2"/>
        <v>0</v>
      </c>
      <c r="M73" s="101"/>
    </row>
    <row r="74" spans="1:13" ht="25.4" customHeight="1" thickBot="1">
      <c r="A74" s="165"/>
      <c r="B74" s="109"/>
      <c r="C74" s="110"/>
      <c r="D74" s="110"/>
      <c r="E74" s="110"/>
      <c r="F74" s="170" t="s">
        <v>111</v>
      </c>
      <c r="G74" s="171"/>
      <c r="H74" s="172"/>
      <c r="I74" s="11">
        <v>0.2</v>
      </c>
      <c r="J74" s="10" t="s">
        <v>144</v>
      </c>
      <c r="K74" s="51">
        <v>0</v>
      </c>
      <c r="L74" s="53">
        <f t="shared" si="2"/>
        <v>0</v>
      </c>
      <c r="M74" s="101"/>
    </row>
    <row r="75" spans="1:13" ht="25.4" customHeight="1" thickBot="1">
      <c r="A75" s="165"/>
      <c r="B75" s="109"/>
      <c r="C75" s="110"/>
      <c r="D75" s="110"/>
      <c r="E75" s="110"/>
      <c r="F75" s="170" t="s">
        <v>112</v>
      </c>
      <c r="G75" s="171"/>
      <c r="H75" s="172"/>
      <c r="I75" s="11">
        <v>0.2</v>
      </c>
      <c r="J75" s="10" t="s">
        <v>144</v>
      </c>
      <c r="K75" s="51">
        <v>0</v>
      </c>
      <c r="L75" s="53">
        <f t="shared" si="2"/>
        <v>0</v>
      </c>
      <c r="M75" s="101"/>
    </row>
    <row r="76" spans="1:13" ht="32.5" customHeight="1" thickBot="1">
      <c r="A76" s="165"/>
      <c r="B76" s="109"/>
      <c r="C76" s="148" t="s">
        <v>52</v>
      </c>
      <c r="D76" s="149"/>
      <c r="E76" s="123">
        <v>10</v>
      </c>
      <c r="F76" s="128" t="s">
        <v>114</v>
      </c>
      <c r="G76" s="128"/>
      <c r="H76" s="128"/>
      <c r="I76" s="11">
        <v>0.2</v>
      </c>
      <c r="J76" s="24" t="s">
        <v>123</v>
      </c>
      <c r="K76" s="51">
        <v>0</v>
      </c>
      <c r="L76" s="63">
        <f t="shared" si="2"/>
        <v>0</v>
      </c>
      <c r="M76" s="101">
        <f>IF(SUM(L76:L77)&gt;$E$76,$E$76,SUM(L76:L77))</f>
        <v>0</v>
      </c>
    </row>
    <row r="77" spans="1:13" ht="27.75" customHeight="1" thickBot="1">
      <c r="A77" s="165"/>
      <c r="B77" s="109"/>
      <c r="C77" s="150"/>
      <c r="D77" s="151"/>
      <c r="E77" s="123"/>
      <c r="F77" s="128" t="s">
        <v>113</v>
      </c>
      <c r="G77" s="128"/>
      <c r="H77" s="128"/>
      <c r="I77" s="11">
        <v>0.2</v>
      </c>
      <c r="J77" s="10" t="s">
        <v>144</v>
      </c>
      <c r="K77" s="51">
        <v>0</v>
      </c>
      <c r="L77" s="63">
        <f t="shared" si="2"/>
        <v>0</v>
      </c>
      <c r="M77" s="101"/>
    </row>
    <row r="78" spans="1:13" ht="31.5" thickBot="1">
      <c r="A78" s="14" t="s">
        <v>4</v>
      </c>
      <c r="B78" s="64">
        <f>M78</f>
        <v>0</v>
      </c>
      <c r="C78" s="173"/>
      <c r="D78" s="173"/>
      <c r="E78" s="65">
        <f>SUM(E58:E77)</f>
        <v>100</v>
      </c>
      <c r="F78" s="174" t="s">
        <v>115</v>
      </c>
      <c r="G78" s="174"/>
      <c r="H78" s="174"/>
      <c r="I78" s="174"/>
      <c r="J78" s="174"/>
      <c r="K78" s="31">
        <f>SUM(K58:K77)</f>
        <v>0</v>
      </c>
      <c r="L78" s="15">
        <f>SUM(L58:L77)</f>
        <v>0</v>
      </c>
      <c r="M78" s="31">
        <f>SUM(M58:M77)</f>
        <v>0</v>
      </c>
    </row>
    <row r="79" spans="1:13" ht="20">
      <c r="A79" s="66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7"/>
    </row>
  </sheetData>
  <sheetProtection password="EFCC" sheet="1" objects="1" scenarios="1"/>
  <mergeCells count="153">
    <mergeCell ref="C78:D78"/>
    <mergeCell ref="F78:J78"/>
    <mergeCell ref="C50:D52"/>
    <mergeCell ref="E76:E77"/>
    <mergeCell ref="F76:H76"/>
    <mergeCell ref="M76:M77"/>
    <mergeCell ref="F77:H77"/>
    <mergeCell ref="F70:H70"/>
    <mergeCell ref="F71:H71"/>
    <mergeCell ref="F72:H72"/>
    <mergeCell ref="F73:H73"/>
    <mergeCell ref="F74:H74"/>
    <mergeCell ref="F75:H75"/>
    <mergeCell ref="M65:M66"/>
    <mergeCell ref="F66:H66"/>
    <mergeCell ref="C67:D67"/>
    <mergeCell ref="F67:H67"/>
    <mergeCell ref="C68:C75"/>
    <mergeCell ref="D68:D75"/>
    <mergeCell ref="E68:E75"/>
    <mergeCell ref="F68:H68"/>
    <mergeCell ref="M68:M75"/>
    <mergeCell ref="A58:A77"/>
    <mergeCell ref="B58:B77"/>
    <mergeCell ref="C58:D64"/>
    <mergeCell ref="E58:E64"/>
    <mergeCell ref="F58:H58"/>
    <mergeCell ref="M58:M64"/>
    <mergeCell ref="F59:H59"/>
    <mergeCell ref="F60:H60"/>
    <mergeCell ref="C57:D57"/>
    <mergeCell ref="F57:J57"/>
    <mergeCell ref="C76:D77"/>
    <mergeCell ref="F69:H69"/>
    <mergeCell ref="F61:H61"/>
    <mergeCell ref="F62:H62"/>
    <mergeCell ref="F63:H63"/>
    <mergeCell ref="F64:H64"/>
    <mergeCell ref="C65:C66"/>
    <mergeCell ref="D65:D66"/>
    <mergeCell ref="E65:E66"/>
    <mergeCell ref="F65:H65"/>
    <mergeCell ref="I45:I46"/>
    <mergeCell ref="J45:J46"/>
    <mergeCell ref="K45:K46"/>
    <mergeCell ref="L45:L46"/>
    <mergeCell ref="M45:M46"/>
    <mergeCell ref="C47:D47"/>
    <mergeCell ref="E47:E53"/>
    <mergeCell ref="F47:H47"/>
    <mergeCell ref="M47:M53"/>
    <mergeCell ref="C48:D49"/>
    <mergeCell ref="F50:H50"/>
    <mergeCell ref="F51:H51"/>
    <mergeCell ref="F52:H52"/>
    <mergeCell ref="C53:D53"/>
    <mergeCell ref="F53:H53"/>
    <mergeCell ref="A44:A56"/>
    <mergeCell ref="B44:B56"/>
    <mergeCell ref="C44:C46"/>
    <mergeCell ref="F44:H44"/>
    <mergeCell ref="D45:D46"/>
    <mergeCell ref="E45:E46"/>
    <mergeCell ref="F45:H46"/>
    <mergeCell ref="F48:H48"/>
    <mergeCell ref="F49:H49"/>
    <mergeCell ref="C54:D55"/>
    <mergeCell ref="E54:E55"/>
    <mergeCell ref="F54:H54"/>
    <mergeCell ref="F55:H55"/>
    <mergeCell ref="C56:D56"/>
    <mergeCell ref="F56:H56"/>
    <mergeCell ref="C41:D41"/>
    <mergeCell ref="F41:H41"/>
    <mergeCell ref="C42:D42"/>
    <mergeCell ref="F42:H42"/>
    <mergeCell ref="C43:D43"/>
    <mergeCell ref="F43:J43"/>
    <mergeCell ref="D36:D39"/>
    <mergeCell ref="E36:E39"/>
    <mergeCell ref="F36:H36"/>
    <mergeCell ref="M36:M39"/>
    <mergeCell ref="F37:H37"/>
    <mergeCell ref="F38:H38"/>
    <mergeCell ref="F39:H39"/>
    <mergeCell ref="D33:D35"/>
    <mergeCell ref="E33:E35"/>
    <mergeCell ref="F33:H33"/>
    <mergeCell ref="M33:M35"/>
    <mergeCell ref="F34:H34"/>
    <mergeCell ref="F35:H35"/>
    <mergeCell ref="M29:M32"/>
    <mergeCell ref="F30:H30"/>
    <mergeCell ref="F31:H31"/>
    <mergeCell ref="F32:H32"/>
    <mergeCell ref="M20:M21"/>
    <mergeCell ref="F21:H21"/>
    <mergeCell ref="D22:D28"/>
    <mergeCell ref="E22:E28"/>
    <mergeCell ref="F22:H22"/>
    <mergeCell ref="M22:M28"/>
    <mergeCell ref="F23:H23"/>
    <mergeCell ref="F24:H24"/>
    <mergeCell ref="F25:H25"/>
    <mergeCell ref="F26:H26"/>
    <mergeCell ref="F18:H18"/>
    <mergeCell ref="F19:H19"/>
    <mergeCell ref="C20:C40"/>
    <mergeCell ref="D20:D21"/>
    <mergeCell ref="E20:E21"/>
    <mergeCell ref="F20:H20"/>
    <mergeCell ref="F27:H27"/>
    <mergeCell ref="F28:H28"/>
    <mergeCell ref="D29:D32"/>
    <mergeCell ref="D10:D19"/>
    <mergeCell ref="E10:E19"/>
    <mergeCell ref="F10:G11"/>
    <mergeCell ref="E29:E32"/>
    <mergeCell ref="F29:H29"/>
    <mergeCell ref="F40:H40"/>
    <mergeCell ref="J10:J11"/>
    <mergeCell ref="M10:M19"/>
    <mergeCell ref="F12:G13"/>
    <mergeCell ref="J12:J13"/>
    <mergeCell ref="F14:G15"/>
    <mergeCell ref="J14:J15"/>
    <mergeCell ref="F16:H16"/>
    <mergeCell ref="M6:M7"/>
    <mergeCell ref="A8:A42"/>
    <mergeCell ref="B8:B42"/>
    <mergeCell ref="C8:D9"/>
    <mergeCell ref="E8:E9"/>
    <mergeCell ref="F8:H8"/>
    <mergeCell ref="J8:J9"/>
    <mergeCell ref="M8:M9"/>
    <mergeCell ref="F9:H9"/>
    <mergeCell ref="C10:C19"/>
    <mergeCell ref="A6:A7"/>
    <mergeCell ref="B6:B7"/>
    <mergeCell ref="C6:C7"/>
    <mergeCell ref="D6:H7"/>
    <mergeCell ref="I6:J6"/>
    <mergeCell ref="K6:L6"/>
    <mergeCell ref="F17:H17"/>
    <mergeCell ref="A1:M1"/>
    <mergeCell ref="A4:B4"/>
    <mergeCell ref="C4:G4"/>
    <mergeCell ref="H4:I4"/>
    <mergeCell ref="J4:M4"/>
    <mergeCell ref="A5:B5"/>
    <mergeCell ref="C5:G5"/>
    <mergeCell ref="H5:I5"/>
    <mergeCell ref="L5:M5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A18" sqref="A18"/>
    </sheetView>
  </sheetViews>
  <sheetFormatPr defaultRowHeight="14"/>
  <cols>
    <col min="1" max="1" width="65.9140625" customWidth="1"/>
    <col min="2" max="2" width="15.6640625" customWidth="1"/>
    <col min="3" max="3" width="27.1640625" customWidth="1"/>
    <col min="4" max="4" width="22.83203125" customWidth="1"/>
  </cols>
  <sheetData>
    <row r="1" spans="1:4" ht="20.5" thickBot="1">
      <c r="A1" s="76" t="s">
        <v>8</v>
      </c>
      <c r="B1" s="69"/>
      <c r="C1" s="179" t="s">
        <v>149</v>
      </c>
      <c r="D1" s="180"/>
    </row>
    <row r="2" spans="1:4" ht="16" thickBot="1">
      <c r="A2" s="185" t="s">
        <v>21</v>
      </c>
      <c r="B2" s="185"/>
      <c r="C2" s="181"/>
      <c r="D2" s="182"/>
    </row>
    <row r="3" spans="1:4" ht="16" thickBot="1">
      <c r="A3" s="185" t="s">
        <v>20</v>
      </c>
      <c r="B3" s="185"/>
      <c r="C3" s="183"/>
      <c r="D3" s="184"/>
    </row>
    <row r="4" spans="1:4" ht="14.5" thickBot="1">
      <c r="A4" s="177" t="s">
        <v>17</v>
      </c>
      <c r="B4" s="177" t="s">
        <v>19</v>
      </c>
      <c r="C4" s="177" t="s">
        <v>150</v>
      </c>
      <c r="D4" s="186" t="s">
        <v>15</v>
      </c>
    </row>
    <row r="5" spans="1:4" ht="14.5" thickBot="1">
      <c r="A5" s="177"/>
      <c r="B5" s="177"/>
      <c r="C5" s="177"/>
      <c r="D5" s="186"/>
    </row>
    <row r="6" spans="1:4" ht="14.5" thickBot="1">
      <c r="A6" s="70" t="s">
        <v>23</v>
      </c>
      <c r="B6" s="71">
        <v>50</v>
      </c>
      <c r="C6" s="72">
        <f>'application form'!M43</f>
        <v>10</v>
      </c>
      <c r="D6" s="73">
        <f>B6*C6/100</f>
        <v>5</v>
      </c>
    </row>
    <row r="7" spans="1:4" ht="14.5" thickBot="1">
      <c r="A7" s="70" t="s">
        <v>24</v>
      </c>
      <c r="B7" s="71">
        <v>40</v>
      </c>
      <c r="C7" s="72">
        <f>'application form'!M57</f>
        <v>0</v>
      </c>
      <c r="D7" s="73">
        <f>B7*C7/100</f>
        <v>0</v>
      </c>
    </row>
    <row r="8" spans="1:4" ht="14.5" thickBot="1">
      <c r="A8" s="70" t="s">
        <v>25</v>
      </c>
      <c r="B8" s="71">
        <v>10</v>
      </c>
      <c r="C8" s="74">
        <f>'application form'!M78</f>
        <v>0</v>
      </c>
      <c r="D8" s="73">
        <f t="shared" ref="D8" si="0">B8*C8/100</f>
        <v>0</v>
      </c>
    </row>
    <row r="9" spans="1:4" ht="14.5" thickBot="1">
      <c r="A9" s="75"/>
      <c r="B9" s="75"/>
      <c r="C9" s="177" t="s">
        <v>5</v>
      </c>
      <c r="D9" s="178">
        <v>0</v>
      </c>
    </row>
    <row r="10" spans="1:4" ht="14.5" thickBot="1">
      <c r="A10" s="75"/>
      <c r="B10" s="75"/>
      <c r="C10" s="177"/>
      <c r="D10" s="178"/>
    </row>
  </sheetData>
  <sheetProtection password="EFCC" sheet="1" objects="1" scenarios="1"/>
  <mergeCells count="9">
    <mergeCell ref="C9:C10"/>
    <mergeCell ref="D9:D10"/>
    <mergeCell ref="C1:D3"/>
    <mergeCell ref="A2:B2"/>
    <mergeCell ref="A3:B3"/>
    <mergeCell ref="A4:A5"/>
    <mergeCell ref="B4:B5"/>
    <mergeCell ref="C4:C5"/>
    <mergeCell ref="D4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Identification</vt:lpstr>
      <vt:lpstr>application form</vt:lpstr>
      <vt:lpstr>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Nuno Miguel Fonseca Ferreira</dc:creator>
  <cp:lastModifiedBy>Maria Inês de Almeida</cp:lastModifiedBy>
  <cp:lastPrinted>2024-11-01T13:52:52Z</cp:lastPrinted>
  <dcterms:created xsi:type="dcterms:W3CDTF">2024-10-06T11:37:34Z</dcterms:created>
  <dcterms:modified xsi:type="dcterms:W3CDTF">2025-07-17T14:56:24Z</dcterms:modified>
</cp:coreProperties>
</file>