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dgrh\Concursos\Docentes\2024\ESAC\PRPD-12-2024-2p_Ciências Zootécn e Vet\4.Edital e formulário\"/>
    </mc:Choice>
  </mc:AlternateContent>
  <bookViews>
    <workbookView xWindow="0" yWindow="0" windowWidth="28800" windowHeight="12160" tabRatio="500" activeTab="1"/>
  </bookViews>
  <sheets>
    <sheet name="Identificação" sheetId="3" r:id="rId1"/>
    <sheet name="formulário_candidatura" sheetId="1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7" i="1" l="1"/>
  <c r="G132" i="1"/>
  <c r="G64" i="1" l="1"/>
  <c r="G63" i="1"/>
  <c r="G62" i="1"/>
  <c r="G65" i="1" l="1"/>
  <c r="G99" i="1" l="1"/>
  <c r="G153" i="1"/>
  <c r="G152" i="1"/>
  <c r="G151" i="1"/>
  <c r="G150" i="1"/>
  <c r="G148" i="1"/>
  <c r="G147" i="1"/>
  <c r="G146" i="1"/>
  <c r="G144" i="1"/>
  <c r="G143" i="1"/>
  <c r="G142" i="1"/>
  <c r="G141" i="1"/>
  <c r="G140" i="1"/>
  <c r="G156" i="1"/>
  <c r="G158" i="1" s="1"/>
  <c r="G137" i="1"/>
  <c r="G136" i="1"/>
  <c r="G135" i="1"/>
  <c r="G131" i="1"/>
  <c r="G133" i="1" s="1"/>
  <c r="G130" i="1"/>
  <c r="G129" i="1"/>
  <c r="G127" i="1"/>
  <c r="G126" i="1"/>
  <c r="G124" i="1"/>
  <c r="G123" i="1"/>
  <c r="G120" i="1"/>
  <c r="G119" i="1"/>
  <c r="G118" i="1"/>
  <c r="G117" i="1"/>
  <c r="G116" i="1"/>
  <c r="G110" i="1"/>
  <c r="G109" i="1"/>
  <c r="G108" i="1"/>
  <c r="G107" i="1"/>
  <c r="G106" i="1"/>
  <c r="G104" i="1"/>
  <c r="G103" i="1"/>
  <c r="G102" i="1"/>
  <c r="G101" i="1"/>
  <c r="G100" i="1"/>
  <c r="G97" i="1"/>
  <c r="G96" i="1"/>
  <c r="G95" i="1"/>
  <c r="G91" i="1"/>
  <c r="G90" i="1"/>
  <c r="G89" i="1"/>
  <c r="G87" i="1"/>
  <c r="G92" i="1" s="1"/>
  <c r="G80" i="1"/>
  <c r="G81" i="1" s="1"/>
  <c r="G77" i="1"/>
  <c r="G76" i="1"/>
  <c r="G74" i="1"/>
  <c r="G73" i="1"/>
  <c r="G70" i="1"/>
  <c r="G69" i="1"/>
  <c r="G68" i="1"/>
  <c r="G67" i="1"/>
  <c r="G66" i="1"/>
  <c r="G59" i="1"/>
  <c r="G58" i="1"/>
  <c r="G57" i="1"/>
  <c r="G55" i="1"/>
  <c r="G54" i="1"/>
  <c r="G53" i="1"/>
  <c r="G51" i="1"/>
  <c r="G50" i="1"/>
  <c r="G48" i="1"/>
  <c r="G46" i="1"/>
  <c r="G45" i="1"/>
  <c r="G43" i="1"/>
  <c r="G42" i="1"/>
  <c r="G40" i="1"/>
  <c r="G39" i="1"/>
  <c r="G60" i="1" s="1"/>
  <c r="G35" i="1"/>
  <c r="G34" i="1"/>
  <c r="G32" i="1"/>
  <c r="G31" i="1"/>
  <c r="G30" i="1"/>
  <c r="G28" i="1"/>
  <c r="G27" i="1"/>
  <c r="G26" i="1"/>
  <c r="G24" i="1"/>
  <c r="G23" i="1"/>
  <c r="G21" i="1"/>
  <c r="G20" i="1"/>
  <c r="G18" i="1"/>
  <c r="G17" i="1"/>
  <c r="G14" i="1"/>
  <c r="G15" i="1"/>
  <c r="G12" i="1"/>
  <c r="G11" i="1"/>
  <c r="G121" i="1" l="1"/>
  <c r="G138" i="1"/>
  <c r="G105" i="1"/>
  <c r="G78" i="1"/>
  <c r="G71" i="1"/>
  <c r="G128" i="1"/>
  <c r="G111" i="1"/>
  <c r="G154" i="1"/>
  <c r="G36" i="1"/>
  <c r="G82" i="1" l="1"/>
  <c r="G159" i="1"/>
  <c r="G112" i="1"/>
  <c r="G161" i="1" l="1"/>
</calcChain>
</file>

<file path=xl/sharedStrings.xml><?xml version="1.0" encoding="utf-8"?>
<sst xmlns="http://schemas.openxmlformats.org/spreadsheetml/2006/main" count="424" uniqueCount="309">
  <si>
    <t>1 - COMPONENTE TÉCNICO-CIENTÍFICA (Ponderação 60%)</t>
  </si>
  <si>
    <t>Dimensão</t>
  </si>
  <si>
    <t xml:space="preserve"> Itens  </t>
  </si>
  <si>
    <t>Unidade</t>
  </si>
  <si>
    <t>Pontuação</t>
  </si>
  <si>
    <t xml:space="preserve">A.Graus e títulos académicos </t>
  </si>
  <si>
    <t>i) Doutoramento</t>
  </si>
  <si>
    <t>C1</t>
  </si>
  <si>
    <t xml:space="preserve"> - Na área das Ciências Veterinárias (CNAEF 64) </t>
  </si>
  <si>
    <t>grau</t>
  </si>
  <si>
    <t>C2</t>
  </si>
  <si>
    <t xml:space="preserve"> - Noutra área afim</t>
  </si>
  <si>
    <t>ii) Título de especialista (DL nº 206/2009 de 31 de Agosto)</t>
  </si>
  <si>
    <t>C3</t>
  </si>
  <si>
    <t>título</t>
  </si>
  <si>
    <t>C4</t>
  </si>
  <si>
    <t>iii) Mestrado Integrado -  não pontua em "vi) Licenciatura pós Bolonha"</t>
  </si>
  <si>
    <t>C5</t>
  </si>
  <si>
    <t xml:space="preserve"> - em Medicina Veterinária </t>
  </si>
  <si>
    <t>C6</t>
  </si>
  <si>
    <t xml:space="preserve"> - em áreas afim</t>
  </si>
  <si>
    <t>iv) Mestrado</t>
  </si>
  <si>
    <t>C7</t>
  </si>
  <si>
    <t>- área das Ciências Veterinárias</t>
  </si>
  <si>
    <t>I. Formação Académica e Outras formações</t>
  </si>
  <si>
    <t>C8</t>
  </si>
  <si>
    <t>MÁX 40 PTS</t>
  </si>
  <si>
    <t xml:space="preserve">v) Licenciatura pré Bolonha </t>
  </si>
  <si>
    <t>C9</t>
  </si>
  <si>
    <t>- Medicina Veterinária</t>
  </si>
  <si>
    <t>C10</t>
  </si>
  <si>
    <t>- em áreas afim</t>
  </si>
  <si>
    <t>vi) Licenciatura pós Bolonha</t>
  </si>
  <si>
    <t>C11</t>
  </si>
  <si>
    <t>- 1º ciclo do mestrado integrado em Medicina Veterinária</t>
  </si>
  <si>
    <t>C12</t>
  </si>
  <si>
    <t>- Enfermagem Veterinária</t>
  </si>
  <si>
    <t>C13</t>
  </si>
  <si>
    <t>vii) Outras formações em ensino superior</t>
  </si>
  <si>
    <t>C14</t>
  </si>
  <si>
    <t xml:space="preserve"> - Pós-graduação na área da medicina veterinária ou das ciências veterinárias (com 60 ou mais ECTs)</t>
  </si>
  <si>
    <t>curso</t>
  </si>
  <si>
    <t>C15</t>
  </si>
  <si>
    <t xml:space="preserve"> - Pós-graduação em áreas afim (com 60 ou mais ECTs)</t>
  </si>
  <si>
    <t>C16</t>
  </si>
  <si>
    <r>
      <rPr>
        <b/>
        <sz val="11"/>
        <color rgb="FF000000"/>
        <rFont val="Calibri"/>
        <family val="2"/>
        <charset val="1"/>
      </rPr>
      <t xml:space="preserve">viii) Especialista pelo </t>
    </r>
    <r>
      <rPr>
        <b/>
        <i/>
        <sz val="11"/>
        <color rgb="FF000000"/>
        <rFont val="Calibri"/>
        <family val="2"/>
        <charset val="1"/>
      </rPr>
      <t>European Board of Veterinary Specialization</t>
    </r>
    <r>
      <rPr>
        <b/>
        <sz val="11"/>
        <color rgb="FF000000"/>
        <rFont val="Calibri"/>
        <family val="2"/>
        <charset val="1"/>
      </rPr>
      <t xml:space="preserve"> ou entidade similar</t>
    </r>
  </si>
  <si>
    <t>título à data presente</t>
  </si>
  <si>
    <t>B. Outras formações (Máx. 5 PTS)</t>
  </si>
  <si>
    <t>C17</t>
  </si>
  <si>
    <r>
      <rPr>
        <sz val="10"/>
        <color rgb="FF000000"/>
        <rFont val="Calibri"/>
        <family val="2"/>
        <charset val="1"/>
      </rPr>
      <t>i) Curso de formação e atualização técnico-científica com duração igual ou superior a 35 horas (</t>
    </r>
    <r>
      <rPr>
        <b/>
        <sz val="10"/>
        <color rgb="FF000000"/>
        <rFont val="Calibri"/>
        <family val="2"/>
        <charset val="1"/>
      </rPr>
      <t xml:space="preserve">Máx. 2,5 Pts </t>
    </r>
    <r>
      <rPr>
        <sz val="10"/>
        <color rgb="FF000000"/>
        <rFont val="Calibri"/>
        <family val="2"/>
        <charset val="1"/>
      </rPr>
      <t xml:space="preserve">) </t>
    </r>
  </si>
  <si>
    <t>C18</t>
  </si>
  <si>
    <r>
      <rPr>
        <sz val="10"/>
        <color rgb="FF000000"/>
        <rFont val="Calibri"/>
        <family val="2"/>
        <charset val="1"/>
      </rPr>
      <t xml:space="preserve">ii) Curso de formação e atualização técnico-científica com duração inferior a 35 horas </t>
    </r>
    <r>
      <rPr>
        <b/>
        <sz val="10"/>
        <color rgb="FF000000"/>
        <rFont val="Calibri"/>
        <family val="2"/>
        <charset val="1"/>
      </rPr>
      <t>(Máx. 2,5 Pts</t>
    </r>
    <r>
      <rPr>
        <sz val="10"/>
        <color rgb="FF000000"/>
        <rFont val="Calibri"/>
        <family val="2"/>
        <charset val="1"/>
      </rPr>
      <t xml:space="preserve">) </t>
    </r>
  </si>
  <si>
    <t>C. Publicações técnico-científicas</t>
  </si>
  <si>
    <t>a) Em revistas</t>
  </si>
  <si>
    <t>C19</t>
  </si>
  <si>
    <t>i ) Artigo em revista científica indexada ao ISI/Scopus</t>
  </si>
  <si>
    <t xml:space="preserve"> artigo</t>
  </si>
  <si>
    <t>C20</t>
  </si>
  <si>
    <t>ii) Artigo em outra revista científica</t>
  </si>
  <si>
    <t>b) Em livro</t>
  </si>
  <si>
    <t>C21</t>
  </si>
  <si>
    <t>i) Autor/coautor de obra completa/livro editado</t>
  </si>
  <si>
    <t>livro</t>
  </si>
  <si>
    <t>C22</t>
  </si>
  <si>
    <t>iI)  Autor/coautor de capítulo de obra /livro editado</t>
  </si>
  <si>
    <t>capítulo</t>
  </si>
  <si>
    <t>c) Publicação de artigo em livro de atas de encontro científico</t>
  </si>
  <si>
    <t>C23</t>
  </si>
  <si>
    <t xml:space="preserve"> i) Artigo em atas de encontro científico internacional</t>
  </si>
  <si>
    <t>artigo</t>
  </si>
  <si>
    <t>C24</t>
  </si>
  <si>
    <t xml:space="preserve"> ii) Artigo em atas de encontro científico nacional </t>
  </si>
  <si>
    <t>II. Produção Técnico-Científica</t>
  </si>
  <si>
    <t>d) Publicação de resumo em atas de encontro científico</t>
  </si>
  <si>
    <t>(com relevância na área das Ciências Veterinárias)</t>
  </si>
  <si>
    <t>C25</t>
  </si>
  <si>
    <t xml:space="preserve">i ) Resumo em livro de encontro científico internacional /nacional </t>
  </si>
  <si>
    <t>resumo</t>
  </si>
  <si>
    <t>e) Apresentação de Palestra/Comunicação, como convidada(o)</t>
  </si>
  <si>
    <t>C26</t>
  </si>
  <si>
    <t>i) Evento técnico-científico internacional</t>
  </si>
  <si>
    <t xml:space="preserve"> palestra/comunicação </t>
  </si>
  <si>
    <t>C27</t>
  </si>
  <si>
    <t>ii) Evento técnico-científico nacional</t>
  </si>
  <si>
    <t>f) Apresentação de comunicação oral em eventos técnico-científicos</t>
  </si>
  <si>
    <t>C28</t>
  </si>
  <si>
    <t>i ) Evento técnico-científico internacional</t>
  </si>
  <si>
    <t>apresentação</t>
  </si>
  <si>
    <t>C29</t>
  </si>
  <si>
    <t>C30</t>
  </si>
  <si>
    <t>g) Apresentação de poster em evento técnico-científico internacional/nacional</t>
  </si>
  <si>
    <t>poster</t>
  </si>
  <si>
    <t>h) Revisão de artigos científicos</t>
  </si>
  <si>
    <t>C31</t>
  </si>
  <si>
    <t>i) Revistas ISI (listadas /citadas na Scopus ou no Web of Knowlegde)</t>
  </si>
  <si>
    <t>C32</t>
  </si>
  <si>
    <t xml:space="preserve">ii) Outras revistas </t>
  </si>
  <si>
    <t>C33</t>
  </si>
  <si>
    <t>III) Editor ou coeditor de obra científica multi-autor</t>
  </si>
  <si>
    <t>C34</t>
  </si>
  <si>
    <t>C35</t>
  </si>
  <si>
    <t>C36</t>
  </si>
  <si>
    <t>C37</t>
  </si>
  <si>
    <t>MÁX 15 PTS</t>
  </si>
  <si>
    <t>C38</t>
  </si>
  <si>
    <t>a) Bolsas de mérito</t>
  </si>
  <si>
    <t xml:space="preserve"> bolsa</t>
  </si>
  <si>
    <t>C39</t>
  </si>
  <si>
    <t>b) Prémios ou distinções internacionais (individual)</t>
  </si>
  <si>
    <t>prémio</t>
  </si>
  <si>
    <t>C40</t>
  </si>
  <si>
    <t>c) Prémio ou distinções nacionais (individual)</t>
  </si>
  <si>
    <t>C41</t>
  </si>
  <si>
    <t>d) Prémios ou distinções internacionais (equipa)</t>
  </si>
  <si>
    <t>C42</t>
  </si>
  <si>
    <t>e) Prémios ou distinções nacionais (equipa)</t>
  </si>
  <si>
    <t>a) Organização de eventos técnico-científicos</t>
  </si>
  <si>
    <t>técnico-científicos</t>
  </si>
  <si>
    <t>C43</t>
  </si>
  <si>
    <t>evento</t>
  </si>
  <si>
    <t>b) Participação em comissões científicas</t>
  </si>
  <si>
    <t>/ano</t>
  </si>
  <si>
    <t>MÁX 10 PTS</t>
  </si>
  <si>
    <t>2- COMPONENTE PEDAGÓGICA (Ponderação 30%)</t>
  </si>
  <si>
    <t>I - Experiência Profissional de Docência,</t>
  </si>
  <si>
    <t>P1</t>
  </si>
  <si>
    <t>a) Experiência pedagógica no ensino superior</t>
  </si>
  <si>
    <t>por ano letivo completo de docência</t>
  </si>
  <si>
    <t>Coordenação e Prática Pedagógica</t>
  </si>
  <si>
    <r>
      <rPr>
        <b/>
        <sz val="11"/>
        <color rgb="FF000000"/>
        <rFont val="Calibri"/>
        <family val="2"/>
        <charset val="1"/>
      </rPr>
      <t>b) Número médio de Regências ou Responsabilidade (Re) em Unidades Curriculares (U.C.) lecionadas no ensino superio</t>
    </r>
    <r>
      <rPr>
        <sz val="11"/>
        <color rgb="FF000000"/>
        <rFont val="Calibri"/>
        <family val="2"/>
        <charset val="1"/>
      </rPr>
      <t xml:space="preserve">r </t>
    </r>
    <r>
      <rPr>
        <i/>
        <sz val="10"/>
        <color rgb="FF000000"/>
        <rFont val="Calibri"/>
        <family val="2"/>
        <charset val="1"/>
      </rPr>
      <t>(Somatório do número de regências ou responsabilidade em U.C. ao longo dos anos de docência/Número de anos letivos completos de docência)</t>
    </r>
  </si>
  <si>
    <t>acumula com lecionação</t>
  </si>
  <si>
    <t>P2</t>
  </si>
  <si>
    <t>i) em cursos de doutoramento/mestrado</t>
  </si>
  <si>
    <t>Re/ano letivo</t>
  </si>
  <si>
    <t>P3</t>
  </si>
  <si>
    <t>ii) em cursos de licenciatura</t>
  </si>
  <si>
    <t>P4</t>
  </si>
  <si>
    <t>iii) em cursos técnicos superiores profissionais</t>
  </si>
  <si>
    <t>II - Orientações e argumentações de estágios</t>
  </si>
  <si>
    <t>(com relevância na área do concurso)</t>
  </si>
  <si>
    <t>P5</t>
  </si>
  <si>
    <t>estágio concluído</t>
  </si>
  <si>
    <t>MÁX 20 PTS</t>
  </si>
  <si>
    <t>P6</t>
  </si>
  <si>
    <t>P7</t>
  </si>
  <si>
    <t>P8</t>
  </si>
  <si>
    <t>júri</t>
  </si>
  <si>
    <t>P9</t>
  </si>
  <si>
    <t>P10</t>
  </si>
  <si>
    <t>P11</t>
  </si>
  <si>
    <t>P12</t>
  </si>
  <si>
    <t>estágio</t>
  </si>
  <si>
    <t>III - Outras Atividades de caráter pedagógico</t>
  </si>
  <si>
    <t>P13</t>
  </si>
  <si>
    <t xml:space="preserve">a) Lecionação de cursos de formação e outros não contabilizados como distribuição de serviço docente de ensino superior </t>
  </si>
  <si>
    <t>ação de 10 ou mais horas</t>
  </si>
  <si>
    <t>P14</t>
  </si>
  <si>
    <t>b) Certificação profissional de caráter pedagógico</t>
  </si>
  <si>
    <t>certificado</t>
  </si>
  <si>
    <t>P15</t>
  </si>
  <si>
    <t>laboratório</t>
  </si>
  <si>
    <t>P16</t>
  </si>
  <si>
    <t>d) Publicações de caráter pedagógico com ISBN</t>
  </si>
  <si>
    <t>publicação</t>
  </si>
  <si>
    <t>P17</t>
  </si>
  <si>
    <t>e) Lecionação no âmbito de Programas de Mobilidade de Ensino</t>
  </si>
  <si>
    <t>ação</t>
  </si>
  <si>
    <t>3 - OUTRAS ATIVIDADES RELEVANTES (Ponderação 10%)</t>
  </si>
  <si>
    <t>a) Dirigente em instituição de ensino superior</t>
  </si>
  <si>
    <t>ano completo</t>
  </si>
  <si>
    <t>I - Participação em órgãos de gestão em</t>
  </si>
  <si>
    <t>b) Coordenador de curso ou Presidente de Departamento em instituição do ensino superior</t>
  </si>
  <si>
    <t>instituições de ensino superior</t>
  </si>
  <si>
    <t>c) Presidente em órgãos de gestão colegiais estatutários de instituições de ensino superior</t>
  </si>
  <si>
    <t>a) Avaliação de desempenho de atividade docente (2010 - atualidade)</t>
  </si>
  <si>
    <t>OA6</t>
  </si>
  <si>
    <t>i) Classificação de "Excelente"</t>
  </si>
  <si>
    <t>ano</t>
  </si>
  <si>
    <t>II - Avaliação de desempenho</t>
  </si>
  <si>
    <t>OA7</t>
  </si>
  <si>
    <t>ii) Classificação de "Muito Bom"</t>
  </si>
  <si>
    <t>b) Avaliação de desempenho de atividade não docente (2010 - atualidade)</t>
  </si>
  <si>
    <t>OA8</t>
  </si>
  <si>
    <t>OA9</t>
  </si>
  <si>
    <t>III - Atividades de consultoria</t>
  </si>
  <si>
    <t>OA10</t>
  </si>
  <si>
    <t>a) Responsável/líder de trabalhos/projetos</t>
  </si>
  <si>
    <t xml:space="preserve"> trabalho/projeto</t>
  </si>
  <si>
    <t>MÁX 25 PTS</t>
  </si>
  <si>
    <t>OA11</t>
  </si>
  <si>
    <t>b) Membro equipa/co-autoria de trabalhos/projetos</t>
  </si>
  <si>
    <t>OA12</t>
  </si>
  <si>
    <t>c) Elaboração de pareceres</t>
  </si>
  <si>
    <t>parecer</t>
  </si>
  <si>
    <t>IV - Participação em júris e ações de</t>
  </si>
  <si>
    <t>a) Membro de júris de procedimentos</t>
  </si>
  <si>
    <t>divulgação</t>
  </si>
  <si>
    <t>OA13</t>
  </si>
  <si>
    <t>i) De recrutamento em processos concursais</t>
  </si>
  <si>
    <t>concurso</t>
  </si>
  <si>
    <t>OA14</t>
  </si>
  <si>
    <t>ii) De concursos públicos relativos a contratação pública (bens, serviços e empreitadas)</t>
  </si>
  <si>
    <t>OA15</t>
  </si>
  <si>
    <t>b) Participação em ações de divulgação técnica, científica ou institucional</t>
  </si>
  <si>
    <t>OA16</t>
  </si>
  <si>
    <t>i ) Membro de equipa de processo de acreditação ou auto avaliação de curso no ensino superior</t>
  </si>
  <si>
    <t>por curso</t>
  </si>
  <si>
    <t>OA17</t>
  </si>
  <si>
    <t>ii) Participação em auditorias na área científica das ciências veterinárias</t>
  </si>
  <si>
    <t>OA18</t>
  </si>
  <si>
    <t>b) Participação em grupos de trabalho/comissões de caráter técnico, por indicação de órgão competente</t>
  </si>
  <si>
    <t xml:space="preserve"> grupo/comissão</t>
  </si>
  <si>
    <t>V - Participaçãos em comissões, grupos de</t>
  </si>
  <si>
    <t>OA19</t>
  </si>
  <si>
    <t>c) Organização de cursos livres/cursos de formação contínua/outros cursos não conferentes de grau</t>
  </si>
  <si>
    <t>trabalho e outras ações de índole</t>
  </si>
  <si>
    <t>OA20</t>
  </si>
  <si>
    <t>d) Normas ou patentes registadas</t>
  </si>
  <si>
    <t xml:space="preserve"> norma/patente</t>
  </si>
  <si>
    <t>profissional</t>
  </si>
  <si>
    <t>e) Certificações profissionais</t>
  </si>
  <si>
    <t>OA21</t>
  </si>
  <si>
    <t>i) por entidade internacional</t>
  </si>
  <si>
    <t>certificação</t>
  </si>
  <si>
    <t>OA22</t>
  </si>
  <si>
    <t xml:space="preserve"> ii) por entidade nacional</t>
  </si>
  <si>
    <t>OA23</t>
  </si>
  <si>
    <t>f) Participação em programas de mobilidade internacional, com finalidade organizacional</t>
  </si>
  <si>
    <t>g) Participação em Unidades de Investigação</t>
  </si>
  <si>
    <t>OA24</t>
  </si>
  <si>
    <t xml:space="preserve">i ) Coordenador Científico da Unidade de Investigação </t>
  </si>
  <si>
    <t>OA25</t>
  </si>
  <si>
    <t>ii) Membro da Comissão Executiva de unidade de investigação não acumulativo com pontuação de membro</t>
  </si>
  <si>
    <t>OA26</t>
  </si>
  <si>
    <t>iii) Membro efetivo de unidade de investigação</t>
  </si>
  <si>
    <t>OA27</t>
  </si>
  <si>
    <t>iv) Membro não efetivo de unidade de investigação (mestre) ou colaborador (doutorado)</t>
  </si>
  <si>
    <t>OA28</t>
  </si>
  <si>
    <t>e) Membro em órgãos de gestão colegiais estatutários de instituições de ensino superior</t>
  </si>
  <si>
    <t>Elementos a considerar</t>
  </si>
  <si>
    <t>Pontuação candidato</t>
  </si>
  <si>
    <t>Autoavaliação do candidato</t>
  </si>
  <si>
    <t>Sub total</t>
  </si>
  <si>
    <t>Total Componente Técnico-Científica</t>
  </si>
  <si>
    <t>Total Componente Pedagógica</t>
  </si>
  <si>
    <t>Total Outras Atividades Relevantes</t>
  </si>
  <si>
    <t>Total</t>
  </si>
  <si>
    <t>Nome do Candidato:</t>
  </si>
  <si>
    <t>Nome do candidato:</t>
  </si>
  <si>
    <t>e-mail:</t>
  </si>
  <si>
    <t>MÁX 5 PTS</t>
  </si>
  <si>
    <t>2</t>
  </si>
  <si>
    <t>1</t>
  </si>
  <si>
    <t>1,5</t>
  </si>
  <si>
    <t>c) Criação ou responsabilidade na gestão de estruturas de apoio ao ensino (laboratórios)</t>
  </si>
  <si>
    <t>d) Secretário ou vice-presidente em órgãos de gestão colegiais estatutários de instituições de ensino superior</t>
  </si>
  <si>
    <t>d) Membro de ORBEA (Orgão para o Bem-estar Animal) ou de Comissão de Ética</t>
  </si>
  <si>
    <t>0,5</t>
  </si>
  <si>
    <t>OA1</t>
  </si>
  <si>
    <t>OA2</t>
  </si>
  <si>
    <t>OA3</t>
  </si>
  <si>
    <t>OA4</t>
  </si>
  <si>
    <t>OA5</t>
  </si>
  <si>
    <t xml:space="preserve"> - Na área das Ciências Veterinárias  </t>
  </si>
  <si>
    <t>MÁX 5PTS</t>
  </si>
  <si>
    <t>CRITÉRIOS DE SELEÇÃO E PONTUAÇÃO DOS ELEMENTOS CURRICULARES DOS CANDIDATOS</t>
  </si>
  <si>
    <t>Habilitações Académicas</t>
  </si>
  <si>
    <t>Área Disciplinar</t>
  </si>
  <si>
    <t>Especialidade</t>
  </si>
  <si>
    <t>Instituição</t>
  </si>
  <si>
    <t>Ano</t>
  </si>
  <si>
    <t>Doutoramento:</t>
  </si>
  <si>
    <t>Título de Especialista</t>
  </si>
  <si>
    <t>Situação profissional atual:</t>
  </si>
  <si>
    <t xml:space="preserve">Instituição </t>
  </si>
  <si>
    <t>a) Participação em processos de acreditação, avaliação e auditorias e no âmbito das Ciências Veterinárias</t>
  </si>
  <si>
    <t xml:space="preserve"> i ) em cursos de doutoramento</t>
  </si>
  <si>
    <t>dissertação concluída</t>
  </si>
  <si>
    <t>P18</t>
  </si>
  <si>
    <t>b) Arguente de tese dissertação /estágios/trabalhos de fim de curso em instituição de ensino superior</t>
  </si>
  <si>
    <t xml:space="preserve"> ii) em cursos de mestrado</t>
  </si>
  <si>
    <t xml:space="preserve">iii) em cursos de licenciatura </t>
  </si>
  <si>
    <t>iv) em cursos técnicos superiores profissionais</t>
  </si>
  <si>
    <t>a) Orientação ou co-orientação de estágios/trabalhos de fim de curso em instituição de ensino superior</t>
  </si>
  <si>
    <t>i)  em cursos de doutoramento</t>
  </si>
  <si>
    <t>ii)  em cursos de mestrado</t>
  </si>
  <si>
    <t xml:space="preserve"> iii) em cursos de licenciatura</t>
  </si>
  <si>
    <t xml:space="preserve"> iv) em cursos técnicos superiores profissionais</t>
  </si>
  <si>
    <t>P19</t>
  </si>
  <si>
    <t xml:space="preserve">Experiência profissional (comprovada) em clínica Médico-Veterinária em animais de produção </t>
  </si>
  <si>
    <t>c) Orientação/arguição de estágios intercalares curriculares estágios curriculares na área das Ciências Veterinárias</t>
  </si>
  <si>
    <t>d) Orientação/arguição de estágios profissionais em clinica medico-veterinária de animais de produção</t>
  </si>
  <si>
    <t xml:space="preserve"> MÁX 55 PTS</t>
  </si>
  <si>
    <t>III. Participação em projetos científico/pedagógicosde nível avançado</t>
  </si>
  <si>
    <t>b) Colaborador de projeto de I&amp;D nacional/internacional</t>
  </si>
  <si>
    <t>projecto</t>
  </si>
  <si>
    <t>c) Orientação ou Coorientação de doutoramento ou pós-doutoramento (concluído)</t>
  </si>
  <si>
    <t>tese</t>
  </si>
  <si>
    <t>d) Arguente de tese de doutoramento, provas de especialista ou outras provas em concursos de pessoal docente do ensino superior</t>
  </si>
  <si>
    <t>tese/prova</t>
  </si>
  <si>
    <t>IV. Reconhecimento de mérito/distinções</t>
  </si>
  <si>
    <t>V. Organização e colaboração em eventos</t>
  </si>
  <si>
    <t>VI. Experiência Profissional</t>
  </si>
  <si>
    <t>OA29</t>
  </si>
  <si>
    <t>a) Responsabilidade na gestão de empresa de prestação de serviços clinicos médico-veterinários em animais de produção</t>
  </si>
  <si>
    <t>a) Responsabilidade na gestão de Centro de Atendimento Médico-Veterinários (CAMV)</t>
  </si>
  <si>
    <t>5</t>
  </si>
  <si>
    <t>VI - Participação na gestão de empresas de serviços Médico-Veterinarios</t>
  </si>
  <si>
    <t>Concurso documental | Professor Adjunto na área disciplinar de Ciências Zootécnicas e Veterinárias  | ESAC
PRPD/12/2024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</si>
</sst>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548235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6"/>
      <color rgb="FF548235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2"/>
      <color rgb="FF548235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  <font>
      <b/>
      <sz val="11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i/>
      <sz val="10"/>
      <color rgb="FF000000"/>
      <name val="Calibri"/>
      <family val="2"/>
      <charset val="1"/>
    </font>
    <font>
      <b/>
      <sz val="11"/>
      <color rgb="FF548235"/>
      <name val="Calibri"/>
      <family val="2"/>
      <charset val="1"/>
    </font>
    <font>
      <b/>
      <sz val="12"/>
      <name val="Calibri"/>
      <family val="2"/>
      <charset val="1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14"/>
      <name val="Calibri"/>
      <family val="2"/>
    </font>
    <font>
      <sz val="8"/>
      <name val="Calibri"/>
      <family val="2"/>
      <charset val="1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name val="Calibri"/>
      <family val="2"/>
    </font>
    <font>
      <sz val="12"/>
      <color theme="1"/>
      <name val="Calibri"/>
      <family val="2"/>
      <charset val="1"/>
      <scheme val="minor"/>
    </font>
    <font>
      <b/>
      <i/>
      <sz val="12"/>
      <color rgb="FF000000"/>
      <name val="Arial Narrow"/>
      <family val="2"/>
    </font>
    <font>
      <sz val="11"/>
      <color rgb="FFFF0000"/>
      <name val="Calibri"/>
      <family val="2"/>
      <charset val="1"/>
    </font>
  </fonts>
  <fills count="17">
    <fill>
      <patternFill patternType="none"/>
    </fill>
    <fill>
      <patternFill patternType="gray125"/>
    </fill>
    <fill>
      <patternFill patternType="solid">
        <fgColor rgb="FFDEEBF7"/>
        <bgColor rgb="FFE2F0D9"/>
      </patternFill>
    </fill>
    <fill>
      <patternFill patternType="solid">
        <fgColor rgb="FFE2F0D9"/>
        <bgColor rgb="FFDEEBF7"/>
      </patternFill>
    </fill>
    <fill>
      <patternFill patternType="solid">
        <fgColor rgb="FFDBDBDB"/>
        <bgColor rgb="FFDEEBF7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rgb="FFE2F0D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rgb="FFE2F0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EEBF7"/>
      </patternFill>
    </fill>
    <fill>
      <patternFill patternType="solid">
        <fgColor theme="9" tint="0.79998168889431442"/>
        <bgColor rgb="FFDEEBF7"/>
      </patternFill>
    </fill>
    <fill>
      <patternFill patternType="solid">
        <fgColor theme="0"/>
        <bgColor rgb="FFE2F0D9"/>
      </patternFill>
    </fill>
    <fill>
      <patternFill patternType="solid">
        <fgColor theme="0" tint="-0.14999847407452621"/>
        <bgColor rgb="FFDEEBF7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21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/>
    </xf>
    <xf numFmtId="2" fontId="3" fillId="0" borderId="0" xfId="0" applyNumberFormat="1" applyFont="1"/>
    <xf numFmtId="49" fontId="4" fillId="0" borderId="0" xfId="0" applyNumberFormat="1" applyFont="1"/>
    <xf numFmtId="49" fontId="4" fillId="2" borderId="0" xfId="0" applyNumberFormat="1" applyFont="1" applyFill="1"/>
    <xf numFmtId="49" fontId="0" fillId="2" borderId="0" xfId="0" applyNumberFormat="1" applyFill="1" applyAlignment="1">
      <alignment horizontal="center"/>
    </xf>
    <xf numFmtId="2" fontId="5" fillId="0" borderId="0" xfId="0" applyNumberFormat="1" applyFont="1"/>
    <xf numFmtId="49" fontId="0" fillId="2" borderId="0" xfId="0" applyNumberFormat="1" applyFill="1" applyAlignment="1">
      <alignment horizontal="center" vertical="center"/>
    </xf>
    <xf numFmtId="49" fontId="0" fillId="2" borderId="0" xfId="0" applyNumberFormat="1" applyFill="1"/>
    <xf numFmtId="49" fontId="6" fillId="2" borderId="1" xfId="0" applyNumberFormat="1" applyFont="1" applyFill="1" applyBorder="1" applyAlignment="1">
      <alignment horizont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/>
    </xf>
    <xf numFmtId="49" fontId="6" fillId="2" borderId="2" xfId="0" applyNumberFormat="1" applyFont="1" applyFill="1" applyBorder="1" applyAlignment="1">
      <alignment horizontal="center"/>
    </xf>
    <xf numFmtId="49" fontId="6" fillId="0" borderId="0" xfId="0" applyNumberFormat="1" applyFont="1"/>
    <xf numFmtId="2" fontId="7" fillId="0" borderId="0" xfId="0" applyNumberFormat="1" applyFont="1"/>
    <xf numFmtId="49" fontId="0" fillId="2" borderId="4" xfId="0" applyNumberFormat="1" applyFill="1" applyBorder="1"/>
    <xf numFmtId="49" fontId="0" fillId="2" borderId="2" xfId="0" applyNumberFormat="1" applyFill="1" applyBorder="1" applyAlignment="1">
      <alignment horizontal="center" vertical="center"/>
    </xf>
    <xf numFmtId="49" fontId="4" fillId="2" borderId="2" xfId="0" applyNumberFormat="1" applyFont="1" applyFill="1" applyBorder="1"/>
    <xf numFmtId="49" fontId="8" fillId="2" borderId="2" xfId="0" applyNumberFormat="1" applyFont="1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49" fontId="0" fillId="2" borderId="5" xfId="0" applyNumberFormat="1" applyFill="1" applyBorder="1"/>
    <xf numFmtId="49" fontId="8" fillId="2" borderId="2" xfId="0" applyNumberFormat="1" applyFont="1" applyFill="1" applyBorder="1"/>
    <xf numFmtId="0" fontId="4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49" fontId="0" fillId="2" borderId="2" xfId="0" applyNumberFormat="1" applyFill="1" applyBorder="1"/>
    <xf numFmtId="49" fontId="4" fillId="2" borderId="5" xfId="0" applyNumberFormat="1" applyFont="1" applyFill="1" applyBorder="1" applyAlignment="1">
      <alignment horizontal="center"/>
    </xf>
    <xf numFmtId="49" fontId="9" fillId="2" borderId="2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/>
    <xf numFmtId="49" fontId="10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49" fontId="11" fillId="2" borderId="2" xfId="0" applyNumberFormat="1" applyFont="1" applyFill="1" applyBorder="1"/>
    <xf numFmtId="49" fontId="9" fillId="2" borderId="2" xfId="0" applyNumberFormat="1" applyFont="1" applyFill="1" applyBorder="1" applyAlignment="1">
      <alignment horizontal="center"/>
    </xf>
    <xf numFmtId="49" fontId="0" fillId="2" borderId="6" xfId="0" applyNumberFormat="1" applyFill="1" applyBorder="1"/>
    <xf numFmtId="0" fontId="8" fillId="2" borderId="2" xfId="0" applyFont="1" applyFill="1" applyBorder="1"/>
    <xf numFmtId="49" fontId="0" fillId="0" borderId="7" xfId="0" applyNumberFormat="1" applyBorder="1"/>
    <xf numFmtId="49" fontId="0" fillId="0" borderId="7" xfId="0" applyNumberFormat="1" applyBorder="1" applyAlignment="1">
      <alignment horizontal="center" vertical="center"/>
    </xf>
    <xf numFmtId="0" fontId="8" fillId="0" borderId="7" xfId="0" applyFont="1" applyBorder="1"/>
    <xf numFmtId="49" fontId="8" fillId="0" borderId="7" xfId="0" applyNumberFormat="1" applyFon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4" fillId="2" borderId="5" xfId="0" applyNumberFormat="1" applyFont="1" applyFill="1" applyBorder="1"/>
    <xf numFmtId="49" fontId="0" fillId="2" borderId="5" xfId="0" applyNumberFormat="1" applyFill="1" applyBorder="1" applyAlignment="1">
      <alignment horizontal="center"/>
    </xf>
    <xf numFmtId="49" fontId="0" fillId="2" borderId="9" xfId="0" applyNumberFormat="1" applyFill="1" applyBorder="1"/>
    <xf numFmtId="49" fontId="8" fillId="0" borderId="0" xfId="0" applyNumberFormat="1" applyFont="1" applyAlignment="1">
      <alignment horizontal="center"/>
    </xf>
    <xf numFmtId="49" fontId="0" fillId="2" borderId="5" xfId="0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/>
    </xf>
    <xf numFmtId="49" fontId="8" fillId="0" borderId="7" xfId="0" applyNumberFormat="1" applyFont="1" applyBorder="1"/>
    <xf numFmtId="49" fontId="8" fillId="0" borderId="0" xfId="0" applyNumberFormat="1" applyFont="1"/>
    <xf numFmtId="49" fontId="0" fillId="3" borderId="0" xfId="0" applyNumberFormat="1" applyFill="1"/>
    <xf numFmtId="49" fontId="8" fillId="3" borderId="0" xfId="0" applyNumberFormat="1" applyFont="1" applyFill="1" applyAlignment="1">
      <alignment horizontal="center"/>
    </xf>
    <xf numFmtId="49" fontId="0" fillId="3" borderId="0" xfId="0" applyNumberFormat="1" applyFill="1" applyAlignment="1">
      <alignment horizontal="center"/>
    </xf>
    <xf numFmtId="49" fontId="4" fillId="3" borderId="0" xfId="0" applyNumberFormat="1" applyFont="1" applyFill="1" applyAlignment="1">
      <alignment horizontal="center"/>
    </xf>
    <xf numFmtId="49" fontId="8" fillId="3" borderId="2" xfId="0" applyNumberFormat="1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49" fontId="4" fillId="3" borderId="2" xfId="0" applyNumberFormat="1" applyFont="1" applyFill="1" applyBorder="1" applyAlignment="1">
      <alignment wrapText="1"/>
    </xf>
    <xf numFmtId="49" fontId="8" fillId="3" borderId="2" xfId="0" applyNumberFormat="1" applyFont="1" applyFill="1" applyBorder="1" applyAlignment="1">
      <alignment horizontal="center"/>
    </xf>
    <xf numFmtId="49" fontId="8" fillId="3" borderId="2" xfId="0" applyNumberFormat="1" applyFont="1" applyFill="1" applyBorder="1"/>
    <xf numFmtId="49" fontId="0" fillId="3" borderId="2" xfId="0" applyNumberFormat="1" applyFill="1" applyBorder="1" applyAlignment="1">
      <alignment horizontal="center"/>
    </xf>
    <xf numFmtId="49" fontId="4" fillId="3" borderId="2" xfId="0" applyNumberFormat="1" applyFont="1" applyFill="1" applyBorder="1"/>
    <xf numFmtId="49" fontId="4" fillId="0" borderId="7" xfId="0" applyNumberFormat="1" applyFont="1" applyBorder="1"/>
    <xf numFmtId="49" fontId="0" fillId="4" borderId="0" xfId="0" applyNumberFormat="1" applyFill="1"/>
    <xf numFmtId="49" fontId="8" fillId="4" borderId="0" xfId="0" applyNumberFormat="1" applyFont="1" applyFill="1" applyAlignment="1">
      <alignment horizontal="center"/>
    </xf>
    <xf numFmtId="49" fontId="0" fillId="4" borderId="0" xfId="0" applyNumberFormat="1" applyFill="1" applyAlignment="1">
      <alignment horizontal="center"/>
    </xf>
    <xf numFmtId="49" fontId="6" fillId="4" borderId="3" xfId="0" applyNumberFormat="1" applyFont="1" applyFill="1" applyBorder="1" applyAlignment="1">
      <alignment horizontal="center"/>
    </xf>
    <xf numFmtId="49" fontId="13" fillId="4" borderId="2" xfId="0" applyNumberFormat="1" applyFont="1" applyFill="1" applyBorder="1" applyAlignment="1">
      <alignment horizontal="center"/>
    </xf>
    <xf numFmtId="49" fontId="6" fillId="4" borderId="2" xfId="0" applyNumberFormat="1" applyFont="1" applyFill="1" applyBorder="1" applyAlignment="1">
      <alignment horizontal="center"/>
    </xf>
    <xf numFmtId="49" fontId="4" fillId="4" borderId="4" xfId="0" applyNumberFormat="1" applyFont="1" applyFill="1" applyBorder="1"/>
    <xf numFmtId="49" fontId="0" fillId="4" borderId="3" xfId="0" applyNumberFormat="1" applyFill="1" applyBorder="1" applyAlignment="1">
      <alignment horizontal="center" vertical="center"/>
    </xf>
    <xf numFmtId="49" fontId="4" fillId="4" borderId="3" xfId="0" applyNumberFormat="1" applyFont="1" applyFill="1" applyBorder="1" applyAlignment="1">
      <alignment horizontal="left"/>
    </xf>
    <xf numFmtId="49" fontId="8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49" fontId="4" fillId="4" borderId="5" xfId="0" applyNumberFormat="1" applyFont="1" applyFill="1" applyBorder="1" applyAlignment="1">
      <alignment horizontal="center"/>
    </xf>
    <xf numFmtId="49" fontId="4" fillId="4" borderId="2" xfId="0" applyNumberFormat="1" applyFont="1" applyFill="1" applyBorder="1"/>
    <xf numFmtId="49" fontId="0" fillId="4" borderId="2" xfId="0" applyNumberFormat="1" applyFill="1" applyBorder="1" applyAlignment="1">
      <alignment horizontal="center"/>
    </xf>
    <xf numFmtId="49" fontId="0" fillId="4" borderId="9" xfId="0" applyNumberFormat="1" applyFill="1" applyBorder="1"/>
    <xf numFmtId="49" fontId="0" fillId="4" borderId="5" xfId="0" applyNumberFormat="1" applyFill="1" applyBorder="1"/>
    <xf numFmtId="49" fontId="8" fillId="4" borderId="2" xfId="0" applyNumberFormat="1" applyFont="1" applyFill="1" applyBorder="1"/>
    <xf numFmtId="49" fontId="4" fillId="4" borderId="9" xfId="0" applyNumberFormat="1" applyFont="1" applyFill="1" applyBorder="1" applyAlignment="1">
      <alignment horizontal="center"/>
    </xf>
    <xf numFmtId="49" fontId="4" fillId="4" borderId="4" xfId="0" applyNumberFormat="1" applyFont="1" applyFill="1" applyBorder="1" applyAlignment="1">
      <alignment horizontal="center"/>
    </xf>
    <xf numFmtId="2" fontId="3" fillId="0" borderId="4" xfId="0" applyNumberFormat="1" applyFont="1" applyBorder="1"/>
    <xf numFmtId="2" fontId="3" fillId="0" borderId="5" xfId="0" applyNumberFormat="1" applyFont="1" applyBorder="1"/>
    <xf numFmtId="2" fontId="15" fillId="0" borderId="9" xfId="0" applyNumberFormat="1" applyFont="1" applyBorder="1"/>
    <xf numFmtId="49" fontId="0" fillId="4" borderId="2" xfId="0" applyNumberFormat="1" applyFill="1" applyBorder="1" applyAlignment="1">
      <alignment horizontal="center" vertical="center"/>
    </xf>
    <xf numFmtId="49" fontId="0" fillId="4" borderId="10" xfId="0" applyNumberFormat="1" applyFill="1" applyBorder="1" applyAlignment="1">
      <alignment horizontal="center"/>
    </xf>
    <xf numFmtId="2" fontId="15" fillId="0" borderId="0" xfId="0" applyNumberFormat="1" applyFont="1"/>
    <xf numFmtId="0" fontId="0" fillId="2" borderId="1" xfId="0" applyFill="1" applyBorder="1" applyAlignment="1">
      <alignment horizontal="center"/>
    </xf>
    <xf numFmtId="1" fontId="9" fillId="5" borderId="0" xfId="0" applyNumberFormat="1" applyFont="1" applyFill="1" applyAlignment="1">
      <alignment horizontal="center"/>
    </xf>
    <xf numFmtId="1" fontId="9" fillId="0" borderId="0" xfId="0" applyNumberFormat="1" applyFont="1" applyAlignment="1">
      <alignment horizontal="center"/>
    </xf>
    <xf numFmtId="49" fontId="16" fillId="2" borderId="3" xfId="0" applyNumberFormat="1" applyFont="1" applyFill="1" applyBorder="1" applyAlignment="1">
      <alignment horizontal="center"/>
    </xf>
    <xf numFmtId="2" fontId="18" fillId="0" borderId="0" xfId="0" applyNumberFormat="1" applyFont="1" applyAlignment="1">
      <alignment horizontal="center"/>
    </xf>
    <xf numFmtId="2" fontId="18" fillId="5" borderId="0" xfId="0" applyNumberFormat="1" applyFont="1" applyFill="1" applyAlignment="1">
      <alignment horizontal="center"/>
    </xf>
    <xf numFmtId="2" fontId="18" fillId="0" borderId="2" xfId="0" applyNumberFormat="1" applyFont="1" applyBorder="1" applyAlignment="1">
      <alignment horizontal="center"/>
    </xf>
    <xf numFmtId="2" fontId="17" fillId="0" borderId="2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left" wrapText="1"/>
    </xf>
    <xf numFmtId="49" fontId="8" fillId="0" borderId="0" xfId="0" applyNumberFormat="1" applyFont="1" applyAlignment="1">
      <alignment horizontal="center" vertical="center"/>
    </xf>
    <xf numFmtId="49" fontId="8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1" fontId="17" fillId="0" borderId="4" xfId="0" applyNumberFormat="1" applyFont="1" applyBorder="1" applyAlignment="1">
      <alignment horizontal="right"/>
    </xf>
    <xf numFmtId="2" fontId="17" fillId="0" borderId="4" xfId="0" applyNumberFormat="1" applyFont="1" applyBorder="1" applyAlignment="1">
      <alignment horizontal="center"/>
    </xf>
    <xf numFmtId="49" fontId="19" fillId="0" borderId="1" xfId="0" applyNumberFormat="1" applyFont="1" applyBorder="1"/>
    <xf numFmtId="1" fontId="17" fillId="0" borderId="7" xfId="0" applyNumberFormat="1" applyFont="1" applyBorder="1" applyAlignment="1">
      <alignment horizontal="right"/>
    </xf>
    <xf numFmtId="49" fontId="20" fillId="2" borderId="3" xfId="0" applyNumberFormat="1" applyFont="1" applyFill="1" applyBorder="1" applyAlignment="1">
      <alignment horizontal="center"/>
    </xf>
    <xf numFmtId="2" fontId="18" fillId="7" borderId="0" xfId="0" applyNumberFormat="1" applyFont="1" applyFill="1" applyAlignment="1">
      <alignment horizontal="center"/>
    </xf>
    <xf numFmtId="49" fontId="20" fillId="8" borderId="3" xfId="0" applyNumberFormat="1" applyFont="1" applyFill="1" applyBorder="1" applyAlignment="1">
      <alignment horizontal="center"/>
    </xf>
    <xf numFmtId="2" fontId="18" fillId="9" borderId="0" xfId="0" applyNumberFormat="1" applyFont="1" applyFill="1" applyAlignment="1">
      <alignment horizontal="center"/>
    </xf>
    <xf numFmtId="49" fontId="21" fillId="0" borderId="0" xfId="0" applyNumberFormat="1" applyFont="1"/>
    <xf numFmtId="49" fontId="22" fillId="0" borderId="0" xfId="0" applyNumberFormat="1" applyFont="1" applyAlignment="1">
      <alignment horizontal="right" vertical="center"/>
    </xf>
    <xf numFmtId="1" fontId="23" fillId="0" borderId="2" xfId="0" applyNumberFormat="1" applyFont="1" applyBorder="1" applyAlignment="1">
      <alignment horizontal="center"/>
    </xf>
    <xf numFmtId="2" fontId="23" fillId="0" borderId="2" xfId="0" applyNumberFormat="1" applyFont="1" applyBorder="1" applyAlignment="1">
      <alignment horizontal="center"/>
    </xf>
    <xf numFmtId="1" fontId="9" fillId="10" borderId="2" xfId="0" applyNumberFormat="1" applyFont="1" applyFill="1" applyBorder="1" applyAlignment="1" applyProtection="1">
      <alignment horizontal="center"/>
      <protection locked="0"/>
    </xf>
    <xf numFmtId="49" fontId="8" fillId="3" borderId="2" xfId="0" applyNumberFormat="1" applyFont="1" applyFill="1" applyBorder="1" applyAlignment="1">
      <alignment horizontal="center" vertical="center"/>
    </xf>
    <xf numFmtId="0" fontId="1" fillId="0" borderId="0" xfId="1" applyFont="1" applyAlignment="1" applyProtection="1">
      <alignment vertical="center"/>
      <protection locked="0"/>
    </xf>
    <xf numFmtId="0" fontId="21" fillId="0" borderId="0" xfId="0" applyFont="1"/>
    <xf numFmtId="0" fontId="28" fillId="0" borderId="0" xfId="1" applyFont="1" applyAlignment="1">
      <alignment horizontal="right" vertical="center"/>
    </xf>
    <xf numFmtId="0" fontId="25" fillId="0" borderId="0" xfId="1" applyFont="1" applyAlignment="1" applyProtection="1">
      <alignment vertical="center"/>
      <protection locked="0"/>
    </xf>
    <xf numFmtId="0" fontId="25" fillId="0" borderId="0" xfId="2" applyFont="1" applyAlignment="1">
      <alignment horizontal="right"/>
    </xf>
    <xf numFmtId="0" fontId="29" fillId="11" borderId="11" xfId="2" applyFont="1" applyFill="1" applyBorder="1" applyAlignment="1" applyProtection="1">
      <alignment horizontal="center" vertical="center" wrapText="1"/>
      <protection hidden="1"/>
    </xf>
    <xf numFmtId="0" fontId="29" fillId="11" borderId="11" xfId="2" applyFont="1" applyFill="1" applyBorder="1" applyAlignment="1" applyProtection="1">
      <alignment horizontal="center" vertical="center"/>
      <protection hidden="1"/>
    </xf>
    <xf numFmtId="0" fontId="25" fillId="0" borderId="0" xfId="2" applyFont="1"/>
    <xf numFmtId="0" fontId="29" fillId="11" borderId="11" xfId="2" applyFont="1" applyFill="1" applyBorder="1" applyAlignment="1" applyProtection="1">
      <alignment horizontal="right"/>
      <protection hidden="1"/>
    </xf>
    <xf numFmtId="0" fontId="25" fillId="0" borderId="11" xfId="2" applyFont="1" applyBorder="1" applyProtection="1">
      <protection locked="0"/>
    </xf>
    <xf numFmtId="0" fontId="25" fillId="0" borderId="0" xfId="2" applyFont="1" applyProtection="1">
      <protection hidden="1"/>
    </xf>
    <xf numFmtId="0" fontId="26" fillId="0" borderId="0" xfId="2" applyFont="1" applyAlignment="1" applyProtection="1">
      <alignment horizontal="right"/>
      <protection hidden="1"/>
    </xf>
    <xf numFmtId="0" fontId="25" fillId="0" borderId="0" xfId="2" applyFont="1" applyAlignment="1" applyProtection="1">
      <alignment horizontal="right"/>
      <protection hidden="1"/>
    </xf>
    <xf numFmtId="0" fontId="27" fillId="0" borderId="0" xfId="1" applyFont="1" applyAlignment="1">
      <alignment vertical="center" wrapText="1"/>
    </xf>
    <xf numFmtId="49" fontId="4" fillId="2" borderId="2" xfId="0" applyNumberFormat="1" applyFont="1" applyFill="1" applyBorder="1" applyAlignment="1">
      <alignment wrapText="1"/>
    </xf>
    <xf numFmtId="49" fontId="0" fillId="12" borderId="7" xfId="0" applyNumberForma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/>
    </xf>
    <xf numFmtId="49" fontId="0" fillId="3" borderId="14" xfId="0" applyNumberFormat="1" applyFill="1" applyBorder="1" applyAlignment="1">
      <alignment horizontal="center"/>
    </xf>
    <xf numFmtId="49" fontId="4" fillId="3" borderId="14" xfId="0" applyNumberFormat="1" applyFont="1" applyFill="1" applyBorder="1" applyAlignment="1">
      <alignment horizontal="center"/>
    </xf>
    <xf numFmtId="49" fontId="0" fillId="3" borderId="14" xfId="0" applyNumberFormat="1" applyFill="1" applyBorder="1"/>
    <xf numFmtId="49" fontId="0" fillId="3" borderId="15" xfId="0" applyNumberFormat="1" applyFill="1" applyBorder="1"/>
    <xf numFmtId="49" fontId="0" fillId="3" borderId="3" xfId="0" applyNumberFormat="1" applyFill="1" applyBorder="1" applyAlignment="1">
      <alignment horizontal="center" vertical="center"/>
    </xf>
    <xf numFmtId="49" fontId="0" fillId="3" borderId="12" xfId="0" applyNumberFormat="1" applyFill="1" applyBorder="1" applyAlignment="1">
      <alignment horizontal="center" vertical="center"/>
    </xf>
    <xf numFmtId="49" fontId="4" fillId="3" borderId="9" xfId="0" applyNumberFormat="1" applyFont="1" applyFill="1" applyBorder="1" applyAlignment="1">
      <alignment vertical="center"/>
    </xf>
    <xf numFmtId="49" fontId="8" fillId="3" borderId="9" xfId="0" applyNumberFormat="1" applyFont="1" applyFill="1" applyBorder="1" applyAlignment="1">
      <alignment horizontal="center" wrapText="1"/>
    </xf>
    <xf numFmtId="0" fontId="0" fillId="3" borderId="9" xfId="0" applyFill="1" applyBorder="1" applyAlignment="1">
      <alignment horizontal="center"/>
    </xf>
    <xf numFmtId="1" fontId="9" fillId="10" borderId="9" xfId="0" applyNumberFormat="1" applyFont="1" applyFill="1" applyBorder="1" applyAlignment="1" applyProtection="1">
      <alignment horizontal="center"/>
      <protection locked="0"/>
    </xf>
    <xf numFmtId="2" fontId="18" fillId="0" borderId="9" xfId="0" applyNumberFormat="1" applyFont="1" applyBorder="1" applyAlignment="1">
      <alignment horizontal="center"/>
    </xf>
    <xf numFmtId="49" fontId="6" fillId="3" borderId="16" xfId="0" applyNumberFormat="1" applyFont="1" applyFill="1" applyBorder="1" applyAlignment="1">
      <alignment horizontal="center"/>
    </xf>
    <xf numFmtId="49" fontId="6" fillId="3" borderId="17" xfId="0" applyNumberFormat="1" applyFont="1" applyFill="1" applyBorder="1" applyAlignment="1">
      <alignment horizontal="center" vertical="center"/>
    </xf>
    <xf numFmtId="49" fontId="6" fillId="3" borderId="18" xfId="0" applyNumberFormat="1" applyFont="1" applyFill="1" applyBorder="1" applyAlignment="1">
      <alignment horizontal="center"/>
    </xf>
    <xf numFmtId="49" fontId="13" fillId="3" borderId="17" xfId="0" applyNumberFormat="1" applyFont="1" applyFill="1" applyBorder="1" applyAlignment="1">
      <alignment horizontal="center"/>
    </xf>
    <xf numFmtId="49" fontId="6" fillId="3" borderId="17" xfId="0" applyNumberFormat="1" applyFont="1" applyFill="1" applyBorder="1" applyAlignment="1">
      <alignment horizontal="center"/>
    </xf>
    <xf numFmtId="49" fontId="20" fillId="6" borderId="19" xfId="0" applyNumberFormat="1" applyFont="1" applyFill="1" applyBorder="1" applyAlignment="1">
      <alignment horizontal="center"/>
    </xf>
    <xf numFmtId="49" fontId="6" fillId="4" borderId="3" xfId="0" applyNumberFormat="1" applyFont="1" applyFill="1" applyBorder="1" applyAlignment="1">
      <alignment horizontal="center" vertical="center"/>
    </xf>
    <xf numFmtId="49" fontId="0" fillId="4" borderId="2" xfId="0" applyNumberFormat="1" applyFill="1" applyBorder="1"/>
    <xf numFmtId="2" fontId="18" fillId="9" borderId="2" xfId="0" applyNumberFormat="1" applyFont="1" applyFill="1" applyBorder="1" applyAlignment="1">
      <alignment horizontal="center"/>
    </xf>
    <xf numFmtId="49" fontId="0" fillId="13" borderId="8" xfId="0" applyNumberFormat="1" applyFill="1" applyBorder="1"/>
    <xf numFmtId="49" fontId="0" fillId="7" borderId="5" xfId="0" applyNumberFormat="1" applyFill="1" applyBorder="1" applyAlignment="1">
      <alignment horizontal="center" vertical="center"/>
    </xf>
    <xf numFmtId="49" fontId="4" fillId="14" borderId="14" xfId="0" applyNumberFormat="1" applyFont="1" applyFill="1" applyBorder="1" applyAlignment="1">
      <alignment horizontal="center"/>
    </xf>
    <xf numFmtId="49" fontId="19" fillId="4" borderId="9" xfId="0" applyNumberFormat="1" applyFont="1" applyFill="1" applyBorder="1" applyAlignment="1">
      <alignment horizontal="center"/>
    </xf>
    <xf numFmtId="49" fontId="0" fillId="13" borderId="6" xfId="0" applyNumberFormat="1" applyFill="1" applyBorder="1"/>
    <xf numFmtId="49" fontId="0" fillId="13" borderId="0" xfId="0" applyNumberFormat="1" applyFill="1" applyAlignment="1">
      <alignment horizontal="center" vertical="center"/>
    </xf>
    <xf numFmtId="49" fontId="8" fillId="13" borderId="0" xfId="0" applyNumberFormat="1" applyFont="1" applyFill="1"/>
    <xf numFmtId="49" fontId="8" fillId="13" borderId="0" xfId="0" applyNumberFormat="1" applyFont="1" applyFill="1" applyAlignment="1">
      <alignment horizontal="center"/>
    </xf>
    <xf numFmtId="49" fontId="0" fillId="13" borderId="0" xfId="0" applyNumberFormat="1" applyFill="1" applyAlignment="1">
      <alignment horizontal="center"/>
    </xf>
    <xf numFmtId="2" fontId="3" fillId="12" borderId="0" xfId="0" applyNumberFormat="1" applyFont="1" applyFill="1"/>
    <xf numFmtId="49" fontId="0" fillId="12" borderId="0" xfId="0" applyNumberFormat="1" applyFill="1"/>
    <xf numFmtId="0" fontId="0" fillId="12" borderId="0" xfId="0" applyFill="1"/>
    <xf numFmtId="49" fontId="8" fillId="2" borderId="0" xfId="0" applyNumberFormat="1" applyFont="1" applyFill="1"/>
    <xf numFmtId="49" fontId="4" fillId="2" borderId="7" xfId="0" applyNumberFormat="1" applyFont="1" applyFill="1" applyBorder="1" applyAlignment="1">
      <alignment horizontal="left" wrapText="1"/>
    </xf>
    <xf numFmtId="49" fontId="8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9" fontId="0" fillId="15" borderId="9" xfId="0" applyNumberFormat="1" applyFill="1" applyBorder="1"/>
    <xf numFmtId="49" fontId="4" fillId="2" borderId="4" xfId="0" applyNumberFormat="1" applyFont="1" applyFill="1" applyBorder="1"/>
    <xf numFmtId="49" fontId="4" fillId="2" borderId="4" xfId="0" applyNumberFormat="1" applyFont="1" applyFill="1" applyBorder="1" applyAlignment="1">
      <alignment horizontal="center" wrapText="1"/>
    </xf>
    <xf numFmtId="49" fontId="4" fillId="2" borderId="9" xfId="0" applyNumberFormat="1" applyFont="1" applyFill="1" applyBorder="1" applyAlignment="1">
      <alignment horizontal="center" wrapText="1"/>
    </xf>
    <xf numFmtId="49" fontId="0" fillId="2" borderId="5" xfId="0" applyNumberFormat="1" applyFill="1" applyBorder="1" applyAlignment="1">
      <alignment horizontal="center" vertical="center" wrapText="1"/>
    </xf>
    <xf numFmtId="49" fontId="19" fillId="2" borderId="5" xfId="0" applyNumberFormat="1" applyFont="1" applyFill="1" applyBorder="1" applyAlignment="1">
      <alignment horizontal="center" vertical="center"/>
    </xf>
    <xf numFmtId="49" fontId="19" fillId="0" borderId="0" xfId="0" applyNumberFormat="1" applyFont="1"/>
    <xf numFmtId="2" fontId="17" fillId="0" borderId="0" xfId="0" applyNumberFormat="1" applyFont="1" applyAlignment="1">
      <alignment horizontal="center"/>
    </xf>
    <xf numFmtId="49" fontId="19" fillId="2" borderId="5" xfId="0" applyNumberFormat="1" applyFont="1" applyFill="1" applyBorder="1" applyAlignment="1">
      <alignment horizontal="center"/>
    </xf>
    <xf numFmtId="49" fontId="0" fillId="0" borderId="20" xfId="0" applyNumberFormat="1" applyBorder="1"/>
    <xf numFmtId="49" fontId="19" fillId="2" borderId="9" xfId="0" applyNumberFormat="1" applyFont="1" applyFill="1" applyBorder="1" applyAlignment="1">
      <alignment horizontal="center" vertical="center"/>
    </xf>
    <xf numFmtId="49" fontId="30" fillId="13" borderId="5" xfId="0" applyNumberFormat="1" applyFont="1" applyFill="1" applyBorder="1"/>
    <xf numFmtId="49" fontId="6" fillId="4" borderId="4" xfId="0" applyNumberFormat="1" applyFont="1" applyFill="1" applyBorder="1" applyAlignment="1">
      <alignment horizontal="center"/>
    </xf>
    <xf numFmtId="49" fontId="19" fillId="4" borderId="5" xfId="0" applyNumberFormat="1" applyFont="1" applyFill="1" applyBorder="1" applyAlignment="1">
      <alignment horizontal="center"/>
    </xf>
    <xf numFmtId="49" fontId="0" fillId="4" borderId="4" xfId="0" applyNumberFormat="1" applyFill="1" applyBorder="1"/>
    <xf numFmtId="49" fontId="8" fillId="16" borderId="2" xfId="0" applyNumberFormat="1" applyFont="1" applyFill="1" applyBorder="1"/>
    <xf numFmtId="49" fontId="8" fillId="16" borderId="2" xfId="0" applyNumberFormat="1" applyFont="1" applyFill="1" applyBorder="1" applyAlignment="1">
      <alignment horizontal="center"/>
    </xf>
    <xf numFmtId="49" fontId="0" fillId="16" borderId="2" xfId="0" applyNumberFormat="1" applyFill="1" applyBorder="1" applyAlignment="1">
      <alignment horizontal="center"/>
    </xf>
    <xf numFmtId="49" fontId="0" fillId="9" borderId="0" xfId="0" applyNumberFormat="1" applyFill="1" applyAlignment="1">
      <alignment horizontal="center" vertical="center"/>
    </xf>
    <xf numFmtId="49" fontId="0" fillId="9" borderId="0" xfId="0" applyNumberFormat="1" applyFill="1"/>
    <xf numFmtId="49" fontId="0" fillId="9" borderId="0" xfId="0" applyNumberFormat="1" applyFill="1" applyAlignment="1">
      <alignment horizontal="center"/>
    </xf>
    <xf numFmtId="49" fontId="0" fillId="9" borderId="1" xfId="0" applyNumberFormat="1" applyFill="1" applyBorder="1" applyAlignment="1">
      <alignment horizontal="center"/>
    </xf>
    <xf numFmtId="49" fontId="0" fillId="16" borderId="3" xfId="0" applyNumberFormat="1" applyFill="1" applyBorder="1" applyAlignment="1">
      <alignment horizontal="center" vertical="center"/>
    </xf>
    <xf numFmtId="49" fontId="0" fillId="9" borderId="2" xfId="0" applyNumberFormat="1" applyFill="1" applyBorder="1" applyAlignment="1">
      <alignment horizontal="center" vertical="center"/>
    </xf>
    <xf numFmtId="0" fontId="23" fillId="0" borderId="0" xfId="1" applyFont="1" applyAlignment="1">
      <alignment horizontal="center" vertical="center" wrapText="1"/>
    </xf>
    <xf numFmtId="49" fontId="4" fillId="0" borderId="0" xfId="0" applyNumberFormat="1" applyFont="1" applyAlignment="1">
      <alignment horizontal="center"/>
    </xf>
    <xf numFmtId="49" fontId="21" fillId="0" borderId="0" xfId="0" applyNumberFormat="1" applyFont="1" applyAlignment="1">
      <alignment horizontal="right" vertical="center"/>
    </xf>
    <xf numFmtId="0" fontId="23" fillId="0" borderId="0" xfId="1" applyFont="1" applyAlignment="1">
      <alignment vertical="center" wrapText="1"/>
    </xf>
    <xf numFmtId="49" fontId="0" fillId="0" borderId="0" xfId="0" applyNumberFormat="1" applyProtection="1">
      <protection locked="0"/>
    </xf>
    <xf numFmtId="0" fontId="25" fillId="0" borderId="1" xfId="2" applyFont="1" applyBorder="1" applyAlignment="1" applyProtection="1">
      <alignment horizontal="center"/>
      <protection locked="0"/>
    </xf>
    <xf numFmtId="0" fontId="25" fillId="0" borderId="7" xfId="2" applyFont="1" applyBorder="1" applyAlignment="1" applyProtection="1">
      <alignment horizontal="center"/>
      <protection locked="0"/>
    </xf>
    <xf numFmtId="0" fontId="25" fillId="0" borderId="3" xfId="2" applyFont="1" applyBorder="1" applyAlignment="1" applyProtection="1">
      <alignment horizontal="center"/>
      <protection locked="0"/>
    </xf>
    <xf numFmtId="0" fontId="23" fillId="0" borderId="0" xfId="1" applyFont="1" applyAlignment="1">
      <alignment horizontal="center" vertical="center" wrapText="1"/>
    </xf>
    <xf numFmtId="0" fontId="25" fillId="0" borderId="2" xfId="1" applyFont="1" applyBorder="1" applyAlignment="1" applyProtection="1">
      <alignment horizontal="left" vertical="center"/>
      <protection locked="0"/>
    </xf>
    <xf numFmtId="49" fontId="4" fillId="4" borderId="4" xfId="0" applyNumberFormat="1" applyFont="1" applyFill="1" applyBorder="1" applyAlignment="1">
      <alignment horizontal="center" wrapText="1"/>
    </xf>
    <xf numFmtId="49" fontId="4" fillId="4" borderId="5" xfId="0" applyNumberFormat="1" applyFont="1" applyFill="1" applyBorder="1" applyAlignment="1">
      <alignment horizontal="center" wrapText="1"/>
    </xf>
    <xf numFmtId="49" fontId="11" fillId="2" borderId="0" xfId="0" applyNumberFormat="1" applyFont="1" applyFill="1" applyAlignment="1">
      <alignment horizontal="center"/>
    </xf>
    <xf numFmtId="49" fontId="4" fillId="3" borderId="0" xfId="0" applyNumberFormat="1" applyFont="1" applyFill="1" applyAlignment="1">
      <alignment horizontal="center"/>
    </xf>
    <xf numFmtId="49" fontId="4" fillId="4" borderId="0" xfId="0" applyNumberFormat="1" applyFont="1" applyFill="1" applyAlignment="1">
      <alignment horizontal="center"/>
    </xf>
    <xf numFmtId="49" fontId="4" fillId="2" borderId="0" xfId="0" applyNumberFormat="1" applyFont="1" applyFill="1" applyAlignment="1">
      <alignment horizontal="center"/>
    </xf>
    <xf numFmtId="49" fontId="0" fillId="3" borderId="14" xfId="0" applyNumberFormat="1" applyFill="1" applyBorder="1" applyAlignment="1">
      <alignment horizontal="center"/>
    </xf>
    <xf numFmtId="49" fontId="0" fillId="3" borderId="15" xfId="0" applyNumberFormat="1" applyFill="1" applyBorder="1" applyAlignment="1">
      <alignment horizontal="center"/>
    </xf>
    <xf numFmtId="1" fontId="9" fillId="5" borderId="0" xfId="0" applyNumberFormat="1" applyFont="1" applyFill="1" applyAlignment="1" applyProtection="1">
      <alignment horizontal="center"/>
      <protection locked="0"/>
    </xf>
    <xf numFmtId="1" fontId="17" fillId="0" borderId="2" xfId="0" applyNumberFormat="1" applyFont="1" applyBorder="1" applyAlignment="1" applyProtection="1">
      <alignment horizontal="right"/>
      <protection locked="0"/>
    </xf>
    <xf numFmtId="1" fontId="9" fillId="0" borderId="0" xfId="0" applyNumberFormat="1" applyFont="1" applyAlignment="1" applyProtection="1">
      <alignment horizontal="center"/>
      <protection locked="0"/>
    </xf>
    <xf numFmtId="1" fontId="17" fillId="0" borderId="4" xfId="0" applyNumberFormat="1" applyFont="1" applyBorder="1" applyAlignment="1" applyProtection="1">
      <alignment horizontal="right"/>
      <protection locked="0"/>
    </xf>
    <xf numFmtId="1" fontId="17" fillId="0" borderId="7" xfId="0" applyNumberFormat="1" applyFont="1" applyBorder="1" applyAlignment="1" applyProtection="1">
      <alignment horizontal="right"/>
      <protection locked="0"/>
    </xf>
    <xf numFmtId="1" fontId="17" fillId="0" borderId="0" xfId="0" applyNumberFormat="1" applyFont="1" applyAlignment="1" applyProtection="1">
      <alignment horizontal="right"/>
      <protection locked="0"/>
    </xf>
    <xf numFmtId="49" fontId="0" fillId="3" borderId="0" xfId="0" applyNumberFormat="1" applyFill="1" applyAlignment="1" applyProtection="1">
      <alignment horizontal="center"/>
      <protection locked="0"/>
    </xf>
    <xf numFmtId="49" fontId="16" fillId="6" borderId="18" xfId="0" applyNumberFormat="1" applyFont="1" applyFill="1" applyBorder="1" applyAlignment="1" applyProtection="1">
      <alignment horizontal="center"/>
      <protection locked="0"/>
    </xf>
    <xf numFmtId="49" fontId="8" fillId="3" borderId="2" xfId="0" applyNumberFormat="1" applyFont="1" applyFill="1" applyBorder="1" applyAlignment="1" applyProtection="1">
      <alignment horizontal="center"/>
      <protection locked="0"/>
    </xf>
    <xf numFmtId="1" fontId="9" fillId="7" borderId="0" xfId="0" applyNumberFormat="1" applyFont="1" applyFill="1" applyAlignment="1" applyProtection="1">
      <alignment horizontal="center"/>
      <protection locked="0"/>
    </xf>
    <xf numFmtId="1" fontId="9" fillId="9" borderId="0" xfId="0" applyNumberFormat="1" applyFont="1" applyFill="1" applyAlignment="1" applyProtection="1">
      <alignment horizontal="center"/>
      <protection locked="0"/>
    </xf>
    <xf numFmtId="1" fontId="9" fillId="9" borderId="2" xfId="0" applyNumberFormat="1" applyFont="1" applyFill="1" applyBorder="1" applyAlignment="1" applyProtection="1">
      <alignment horizontal="center"/>
      <protection locked="0"/>
    </xf>
    <xf numFmtId="49" fontId="16" fillId="8" borderId="3" xfId="0" applyNumberFormat="1" applyFont="1" applyFill="1" applyBorder="1" applyAlignment="1" applyProtection="1">
      <alignment horizontal="center"/>
      <protection locked="0"/>
    </xf>
  </cellXfs>
  <cellStyles count="3">
    <cellStyle name="Normal" xfId="0" builtinId="0"/>
    <cellStyle name="Normal 2" xfId="1"/>
    <cellStyle name="Normal 3" xfId="2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DBDBD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E2F0D9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showGridLines="0" zoomScale="80" zoomScaleNormal="80" workbookViewId="0">
      <selection activeCell="F25" sqref="F25"/>
    </sheetView>
  </sheetViews>
  <sheetFormatPr defaultRowHeight="14.5" x14ac:dyDescent="0.35"/>
  <cols>
    <col min="1" max="1" width="17.453125" customWidth="1"/>
    <col min="3" max="3" width="28.6328125" customWidth="1"/>
    <col min="4" max="4" width="19.54296875" customWidth="1"/>
    <col min="5" max="5" width="21" customWidth="1"/>
    <col min="6" max="6" width="21.54296875" customWidth="1"/>
    <col min="7" max="7" width="22.6328125" customWidth="1"/>
  </cols>
  <sheetData>
    <row r="1" spans="1:17" ht="47.5" customHeight="1" x14ac:dyDescent="0.35">
      <c r="A1" s="198" t="s">
        <v>308</v>
      </c>
      <c r="B1" s="198"/>
      <c r="C1" s="198"/>
      <c r="D1" s="198"/>
      <c r="E1" s="198"/>
      <c r="F1" s="198"/>
      <c r="G1" s="198"/>
      <c r="H1" s="126"/>
      <c r="I1" s="126"/>
      <c r="J1" s="126"/>
      <c r="K1" s="126"/>
      <c r="L1" s="126"/>
      <c r="M1" s="126"/>
      <c r="N1" s="126"/>
      <c r="O1" s="126"/>
      <c r="P1" s="126"/>
    </row>
    <row r="2" spans="1:17" ht="15.5" x14ac:dyDescent="0.35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</row>
    <row r="3" spans="1:17" ht="28.5" customHeight="1" x14ac:dyDescent="0.35">
      <c r="A3" s="114"/>
      <c r="B3" s="115" t="s">
        <v>248</v>
      </c>
      <c r="C3" s="199"/>
      <c r="D3" s="199"/>
      <c r="E3" s="199"/>
      <c r="F3" s="199"/>
      <c r="G3" s="199"/>
      <c r="H3" s="116"/>
      <c r="I3" s="116"/>
      <c r="J3" s="116"/>
      <c r="K3" s="116"/>
      <c r="L3" s="116"/>
      <c r="M3" s="116"/>
      <c r="N3" s="116"/>
      <c r="O3" s="116"/>
      <c r="P3" s="116"/>
      <c r="Q3" s="113"/>
    </row>
    <row r="4" spans="1:17" ht="15.5" x14ac:dyDescent="0.35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</row>
    <row r="5" spans="1:17" ht="28.5" customHeight="1" x14ac:dyDescent="0.35">
      <c r="A5" s="114"/>
      <c r="B5" s="115" t="s">
        <v>249</v>
      </c>
      <c r="C5" s="199"/>
      <c r="D5" s="199"/>
      <c r="E5" s="199"/>
      <c r="F5" s="199"/>
      <c r="G5" s="199"/>
      <c r="H5" s="116"/>
      <c r="I5" s="116"/>
      <c r="J5" s="116"/>
      <c r="K5" s="116"/>
      <c r="L5" s="114"/>
      <c r="M5" s="114"/>
      <c r="N5" s="114"/>
      <c r="O5" s="114"/>
      <c r="P5" s="114"/>
    </row>
    <row r="6" spans="1:17" ht="15.5" x14ac:dyDescent="0.35">
      <c r="A6" s="114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7" ht="15.5" x14ac:dyDescent="0.35">
      <c r="A7" s="117"/>
      <c r="B7" s="114"/>
      <c r="C7" s="118" t="s">
        <v>266</v>
      </c>
      <c r="D7" s="119" t="s">
        <v>267</v>
      </c>
      <c r="E7" s="119" t="s">
        <v>268</v>
      </c>
      <c r="F7" s="119" t="s">
        <v>269</v>
      </c>
      <c r="G7" s="119" t="s">
        <v>270</v>
      </c>
      <c r="H7" s="120"/>
      <c r="I7" s="114"/>
      <c r="J7" s="114"/>
      <c r="K7" s="114"/>
      <c r="L7" s="114"/>
      <c r="M7" s="114"/>
      <c r="N7" s="114"/>
      <c r="O7" s="114"/>
      <c r="P7" s="114"/>
    </row>
    <row r="8" spans="1:17" ht="15.5" x14ac:dyDescent="0.35">
      <c r="A8" s="120"/>
      <c r="B8" s="114"/>
      <c r="C8" s="121" t="s">
        <v>271</v>
      </c>
      <c r="D8" s="122"/>
      <c r="E8" s="122"/>
      <c r="F8" s="122"/>
      <c r="G8" s="122"/>
      <c r="H8" s="120"/>
      <c r="I8" s="114"/>
      <c r="J8" s="114"/>
      <c r="K8" s="114"/>
      <c r="L8" s="114"/>
      <c r="M8" s="114"/>
      <c r="N8" s="114"/>
      <c r="O8" s="114"/>
      <c r="P8" s="114"/>
    </row>
    <row r="9" spans="1:17" ht="15.5" x14ac:dyDescent="0.35">
      <c r="A9" s="120"/>
      <c r="B9" s="114"/>
      <c r="C9" s="123"/>
      <c r="D9" s="120"/>
      <c r="E9" s="120"/>
      <c r="F9" s="120"/>
      <c r="G9" s="120"/>
      <c r="H9" s="120"/>
      <c r="I9" s="114"/>
      <c r="J9" s="114"/>
      <c r="K9" s="114"/>
      <c r="L9" s="114"/>
      <c r="M9" s="114"/>
      <c r="N9" s="114"/>
      <c r="O9" s="114"/>
      <c r="P9" s="114"/>
    </row>
    <row r="10" spans="1:17" ht="15.5" x14ac:dyDescent="0.35">
      <c r="A10" s="117"/>
      <c r="B10" s="114"/>
      <c r="C10" s="121" t="s">
        <v>272</v>
      </c>
      <c r="D10" s="122"/>
      <c r="E10" s="122"/>
      <c r="F10" s="122"/>
      <c r="G10" s="122"/>
      <c r="H10" s="120"/>
      <c r="I10" s="114"/>
      <c r="J10" s="114"/>
      <c r="K10" s="114"/>
      <c r="L10" s="114"/>
      <c r="M10" s="114"/>
      <c r="N10" s="114"/>
      <c r="O10" s="114"/>
      <c r="P10" s="114"/>
    </row>
    <row r="11" spans="1:17" ht="15.5" x14ac:dyDescent="0.35">
      <c r="A11" s="120"/>
      <c r="B11" s="120"/>
      <c r="C11" s="120"/>
      <c r="D11" s="120"/>
      <c r="E11" s="120"/>
      <c r="F11" s="120"/>
      <c r="G11" s="120"/>
      <c r="H11" s="120"/>
      <c r="I11" s="114"/>
      <c r="J11" s="114"/>
      <c r="K11" s="114"/>
      <c r="L11" s="114"/>
      <c r="M11" s="114"/>
      <c r="N11" s="114"/>
      <c r="O11" s="114"/>
      <c r="P11" s="114"/>
    </row>
    <row r="12" spans="1:17" ht="15.5" x14ac:dyDescent="0.35">
      <c r="A12" s="114"/>
      <c r="B12" s="114"/>
      <c r="C12" s="124" t="s">
        <v>273</v>
      </c>
      <c r="D12" s="195"/>
      <c r="E12" s="196"/>
      <c r="F12" s="196"/>
      <c r="G12" s="197"/>
      <c r="H12" s="120"/>
      <c r="I12" s="120"/>
      <c r="J12" s="114"/>
      <c r="K12" s="114"/>
      <c r="L12" s="114"/>
      <c r="M12" s="114"/>
      <c r="N12" s="114"/>
      <c r="O12" s="114"/>
      <c r="P12" s="114"/>
    </row>
    <row r="13" spans="1:17" ht="15.5" x14ac:dyDescent="0.35">
      <c r="A13" s="114"/>
      <c r="B13" s="114"/>
      <c r="C13" s="125" t="s">
        <v>274</v>
      </c>
      <c r="D13" s="195"/>
      <c r="E13" s="196"/>
      <c r="F13" s="196"/>
      <c r="G13" s="197"/>
      <c r="H13" s="120"/>
      <c r="I13" s="120"/>
      <c r="J13" s="114"/>
      <c r="K13" s="114"/>
      <c r="L13" s="114"/>
      <c r="M13" s="114"/>
      <c r="N13" s="114"/>
      <c r="O13" s="114"/>
      <c r="P13" s="114"/>
    </row>
  </sheetData>
  <sheetProtection password="C907" sheet="1" objects="1" scenarios="1"/>
  <mergeCells count="5">
    <mergeCell ref="D12:G12"/>
    <mergeCell ref="D13:G13"/>
    <mergeCell ref="A1:G1"/>
    <mergeCell ref="C3:G3"/>
    <mergeCell ref="C5:G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61"/>
  <sheetViews>
    <sheetView tabSelected="1" zoomScale="80" zoomScaleNormal="80" workbookViewId="0">
      <selection activeCell="C15" sqref="C15"/>
    </sheetView>
  </sheetViews>
  <sheetFormatPr defaultColWidth="8.90625" defaultRowHeight="14.5" x14ac:dyDescent="0.35"/>
  <cols>
    <col min="1" max="1" width="54.90625" style="1" customWidth="1"/>
    <col min="2" max="2" width="6" style="2" customWidth="1"/>
    <col min="3" max="3" width="116.08984375" style="1" customWidth="1"/>
    <col min="4" max="4" width="21.08984375" style="3" bestFit="1" customWidth="1"/>
    <col min="5" max="5" width="11.54296875" style="3" customWidth="1"/>
    <col min="6" max="6" width="28.1796875" style="89" customWidth="1"/>
    <col min="7" max="7" width="21" style="91" bestFit="1" customWidth="1"/>
    <col min="8" max="8" width="8.90625" style="4"/>
    <col min="9" max="1024" width="8.90625" style="1"/>
  </cols>
  <sheetData>
    <row r="1" spans="1:9" ht="43.5" customHeight="1" x14ac:dyDescent="0.35">
      <c r="A1" s="107"/>
      <c r="B1" s="108"/>
      <c r="C1" s="190" t="s">
        <v>308</v>
      </c>
      <c r="D1" s="193"/>
      <c r="E1" s="193"/>
      <c r="F1" s="193"/>
      <c r="G1" s="193"/>
      <c r="H1" s="193"/>
      <c r="I1" s="193"/>
    </row>
    <row r="3" spans="1:9" x14ac:dyDescent="0.35">
      <c r="C3" s="191" t="s">
        <v>265</v>
      </c>
    </row>
    <row r="4" spans="1:9" ht="15.5" x14ac:dyDescent="0.35">
      <c r="A4" s="192" t="s">
        <v>247</v>
      </c>
      <c r="C4" s="194"/>
    </row>
    <row r="5" spans="1:9" x14ac:dyDescent="0.35">
      <c r="A5" s="5"/>
    </row>
    <row r="6" spans="1:9" ht="21" x14ac:dyDescent="0.5">
      <c r="A6" s="6"/>
      <c r="B6" s="205" t="s">
        <v>0</v>
      </c>
      <c r="C6" s="205"/>
      <c r="D6" s="7"/>
      <c r="E6" s="7"/>
      <c r="F6" s="202" t="s">
        <v>241</v>
      </c>
      <c r="G6" s="202"/>
      <c r="H6" s="8"/>
    </row>
    <row r="7" spans="1:9" x14ac:dyDescent="0.35">
      <c r="A7" s="6"/>
      <c r="B7" s="9"/>
      <c r="C7" s="10"/>
      <c r="D7" s="7"/>
      <c r="E7" s="7"/>
      <c r="F7" s="7"/>
      <c r="G7" s="7"/>
    </row>
    <row r="8" spans="1:9" s="15" customFormat="1" ht="15.5" x14ac:dyDescent="0.35">
      <c r="A8" s="11" t="s">
        <v>1</v>
      </c>
      <c r="B8" s="12"/>
      <c r="C8" s="13" t="s">
        <v>2</v>
      </c>
      <c r="D8" s="14" t="s">
        <v>3</v>
      </c>
      <c r="E8" s="14" t="s">
        <v>4</v>
      </c>
      <c r="F8" s="90" t="s">
        <v>239</v>
      </c>
      <c r="G8" s="103" t="s">
        <v>240</v>
      </c>
      <c r="H8" s="16"/>
    </row>
    <row r="9" spans="1:9" x14ac:dyDescent="0.35">
      <c r="A9" s="17"/>
      <c r="B9" s="18"/>
      <c r="C9" s="19" t="s">
        <v>5</v>
      </c>
      <c r="D9" s="20"/>
      <c r="E9" s="21"/>
      <c r="F9" s="88"/>
      <c r="G9" s="92"/>
    </row>
    <row r="10" spans="1:9" x14ac:dyDescent="0.35">
      <c r="A10" s="22"/>
      <c r="B10" s="18"/>
      <c r="C10" s="19" t="s">
        <v>6</v>
      </c>
      <c r="D10" s="20"/>
      <c r="E10" s="21"/>
      <c r="F10" s="88"/>
      <c r="G10" s="92"/>
    </row>
    <row r="11" spans="1:9" x14ac:dyDescent="0.35">
      <c r="A11" s="22"/>
      <c r="B11" s="18" t="s">
        <v>7</v>
      </c>
      <c r="C11" s="23" t="s">
        <v>263</v>
      </c>
      <c r="D11" s="20" t="s">
        <v>9</v>
      </c>
      <c r="E11" s="21">
        <v>20</v>
      </c>
      <c r="F11" s="111"/>
      <c r="G11" s="93">
        <f>F11*E11</f>
        <v>0</v>
      </c>
    </row>
    <row r="12" spans="1:9" x14ac:dyDescent="0.35">
      <c r="A12" s="22"/>
      <c r="B12" s="18" t="s">
        <v>10</v>
      </c>
      <c r="C12" s="23" t="s">
        <v>11</v>
      </c>
      <c r="D12" s="20" t="s">
        <v>9</v>
      </c>
      <c r="E12" s="21">
        <v>5</v>
      </c>
      <c r="F12" s="111"/>
      <c r="G12" s="93">
        <f>F12*E12</f>
        <v>0</v>
      </c>
    </row>
    <row r="13" spans="1:9" x14ac:dyDescent="0.35">
      <c r="A13" s="22"/>
      <c r="B13" s="18"/>
      <c r="C13" s="19" t="s">
        <v>12</v>
      </c>
      <c r="D13" s="20"/>
      <c r="E13" s="21"/>
      <c r="F13" s="208"/>
      <c r="G13" s="92"/>
    </row>
    <row r="14" spans="1:9" x14ac:dyDescent="0.35">
      <c r="A14" s="22"/>
      <c r="B14" s="18" t="s">
        <v>13</v>
      </c>
      <c r="C14" s="23" t="s">
        <v>8</v>
      </c>
      <c r="D14" s="20" t="s">
        <v>14</v>
      </c>
      <c r="E14" s="21">
        <v>15</v>
      </c>
      <c r="F14" s="111"/>
      <c r="G14" s="93">
        <f>F14*E14</f>
        <v>0</v>
      </c>
    </row>
    <row r="15" spans="1:9" x14ac:dyDescent="0.35">
      <c r="A15" s="22"/>
      <c r="B15" s="18" t="s">
        <v>15</v>
      </c>
      <c r="C15" s="23" t="s">
        <v>11</v>
      </c>
      <c r="D15" s="20" t="s">
        <v>14</v>
      </c>
      <c r="E15" s="21">
        <v>2</v>
      </c>
      <c r="F15" s="111"/>
      <c r="G15" s="93">
        <f>F15*E15</f>
        <v>0</v>
      </c>
    </row>
    <row r="16" spans="1:9" x14ac:dyDescent="0.35">
      <c r="A16" s="22"/>
      <c r="B16" s="18"/>
      <c r="C16" s="19" t="s">
        <v>16</v>
      </c>
      <c r="D16" s="20"/>
      <c r="E16" s="21"/>
      <c r="F16" s="208"/>
      <c r="G16" s="92"/>
    </row>
    <row r="17" spans="1:7" x14ac:dyDescent="0.35">
      <c r="A17" s="22"/>
      <c r="B17" s="18" t="s">
        <v>17</v>
      </c>
      <c r="C17" s="26" t="s">
        <v>18</v>
      </c>
      <c r="D17" s="20" t="s">
        <v>9</v>
      </c>
      <c r="E17" s="21">
        <v>12</v>
      </c>
      <c r="F17" s="111"/>
      <c r="G17" s="93">
        <f>F17*E17</f>
        <v>0</v>
      </c>
    </row>
    <row r="18" spans="1:7" x14ac:dyDescent="0.35">
      <c r="A18" s="22"/>
      <c r="B18" s="18" t="s">
        <v>19</v>
      </c>
      <c r="C18" s="23" t="s">
        <v>20</v>
      </c>
      <c r="D18" s="20" t="s">
        <v>9</v>
      </c>
      <c r="E18" s="21">
        <v>2</v>
      </c>
      <c r="F18" s="111"/>
      <c r="G18" s="93">
        <f>F18*E18</f>
        <v>0</v>
      </c>
    </row>
    <row r="19" spans="1:7" x14ac:dyDescent="0.35">
      <c r="A19" s="22"/>
      <c r="B19" s="18"/>
      <c r="C19" s="19" t="s">
        <v>21</v>
      </c>
      <c r="D19" s="20"/>
      <c r="E19" s="21"/>
      <c r="F19" s="208"/>
      <c r="G19" s="92"/>
    </row>
    <row r="20" spans="1:7" x14ac:dyDescent="0.35">
      <c r="A20" s="22"/>
      <c r="B20" s="18" t="s">
        <v>22</v>
      </c>
      <c r="C20" s="23" t="s">
        <v>23</v>
      </c>
      <c r="D20" s="20" t="s">
        <v>9</v>
      </c>
      <c r="E20" s="21">
        <v>7</v>
      </c>
      <c r="F20" s="111"/>
      <c r="G20" s="93">
        <f>F20*E20</f>
        <v>0</v>
      </c>
    </row>
    <row r="21" spans="1:7" x14ac:dyDescent="0.35">
      <c r="A21" s="27" t="s">
        <v>24</v>
      </c>
      <c r="B21" s="18" t="s">
        <v>25</v>
      </c>
      <c r="C21" s="23" t="s">
        <v>20</v>
      </c>
      <c r="D21" s="20" t="s">
        <v>9</v>
      </c>
      <c r="E21" s="21">
        <v>2</v>
      </c>
      <c r="F21" s="111"/>
      <c r="G21" s="93">
        <f>F21*E21</f>
        <v>0</v>
      </c>
    </row>
    <row r="22" spans="1:7" x14ac:dyDescent="0.35">
      <c r="A22" s="27" t="s">
        <v>26</v>
      </c>
      <c r="B22" s="18"/>
      <c r="C22" s="19" t="s">
        <v>27</v>
      </c>
      <c r="D22" s="20"/>
      <c r="E22" s="21"/>
      <c r="F22" s="208"/>
      <c r="G22" s="92"/>
    </row>
    <row r="23" spans="1:7" x14ac:dyDescent="0.35">
      <c r="A23" s="22"/>
      <c r="B23" s="18" t="s">
        <v>28</v>
      </c>
      <c r="C23" s="23" t="s">
        <v>29</v>
      </c>
      <c r="D23" s="20" t="s">
        <v>9</v>
      </c>
      <c r="E23" s="24">
        <v>12</v>
      </c>
      <c r="F23" s="111"/>
      <c r="G23" s="93">
        <f>F23*E23</f>
        <v>0</v>
      </c>
    </row>
    <row r="24" spans="1:7" x14ac:dyDescent="0.35">
      <c r="A24" s="22"/>
      <c r="B24" s="28" t="s">
        <v>30</v>
      </c>
      <c r="C24" s="29" t="s">
        <v>31</v>
      </c>
      <c r="D24" s="30" t="s">
        <v>9</v>
      </c>
      <c r="E24" s="31">
        <v>2</v>
      </c>
      <c r="F24" s="111"/>
      <c r="G24" s="93">
        <f>F24*E24</f>
        <v>0</v>
      </c>
    </row>
    <row r="25" spans="1:7" x14ac:dyDescent="0.35">
      <c r="A25" s="22"/>
      <c r="B25" s="28"/>
      <c r="C25" s="32" t="s">
        <v>32</v>
      </c>
      <c r="D25" s="30"/>
      <c r="E25" s="33"/>
      <c r="F25" s="208"/>
      <c r="G25" s="92"/>
    </row>
    <row r="26" spans="1:7" x14ac:dyDescent="0.35">
      <c r="A26" s="22"/>
      <c r="B26" s="28" t="s">
        <v>33</v>
      </c>
      <c r="C26" s="29" t="s">
        <v>34</v>
      </c>
      <c r="D26" s="30" t="s">
        <v>9</v>
      </c>
      <c r="E26" s="31">
        <v>6</v>
      </c>
      <c r="F26" s="111"/>
      <c r="G26" s="93">
        <f>F26*E26</f>
        <v>0</v>
      </c>
    </row>
    <row r="27" spans="1:7" x14ac:dyDescent="0.35">
      <c r="A27" s="22"/>
      <c r="B27" s="28" t="s">
        <v>35</v>
      </c>
      <c r="C27" s="29" t="s">
        <v>36</v>
      </c>
      <c r="D27" s="30" t="s">
        <v>9</v>
      </c>
      <c r="E27" s="31">
        <v>4</v>
      </c>
      <c r="F27" s="111"/>
      <c r="G27" s="93">
        <f>F27*E27</f>
        <v>0</v>
      </c>
    </row>
    <row r="28" spans="1:7" x14ac:dyDescent="0.35">
      <c r="A28" s="22"/>
      <c r="B28" s="28" t="s">
        <v>37</v>
      </c>
      <c r="C28" s="29" t="s">
        <v>31</v>
      </c>
      <c r="D28" s="30" t="s">
        <v>9</v>
      </c>
      <c r="E28" s="31">
        <v>2</v>
      </c>
      <c r="F28" s="111"/>
      <c r="G28" s="93">
        <f>F28*E28</f>
        <v>0</v>
      </c>
    </row>
    <row r="29" spans="1:7" x14ac:dyDescent="0.35">
      <c r="A29" s="22"/>
      <c r="B29" s="18"/>
      <c r="C29" s="19" t="s">
        <v>38</v>
      </c>
      <c r="D29" s="20"/>
      <c r="E29" s="21"/>
      <c r="F29" s="208"/>
      <c r="G29" s="92"/>
    </row>
    <row r="30" spans="1:7" x14ac:dyDescent="0.35">
      <c r="A30" s="34"/>
      <c r="B30" s="18" t="s">
        <v>39</v>
      </c>
      <c r="C30" s="23" t="s">
        <v>40</v>
      </c>
      <c r="D30" s="20" t="s">
        <v>41</v>
      </c>
      <c r="E30" s="25">
        <v>5</v>
      </c>
      <c r="F30" s="111"/>
      <c r="G30" s="93">
        <f>F30*E30</f>
        <v>0</v>
      </c>
    </row>
    <row r="31" spans="1:7" x14ac:dyDescent="0.35">
      <c r="A31" s="10"/>
      <c r="B31" s="18" t="s">
        <v>42</v>
      </c>
      <c r="C31" s="23" t="s">
        <v>43</v>
      </c>
      <c r="D31" s="20" t="s">
        <v>41</v>
      </c>
      <c r="E31" s="25">
        <v>0.5</v>
      </c>
      <c r="F31" s="111"/>
      <c r="G31" s="93">
        <f>F31*E31</f>
        <v>0</v>
      </c>
    </row>
    <row r="32" spans="1:7" x14ac:dyDescent="0.35">
      <c r="A32" s="10"/>
      <c r="B32" s="18" t="s">
        <v>44</v>
      </c>
      <c r="C32" s="19" t="s">
        <v>45</v>
      </c>
      <c r="D32" s="20" t="s">
        <v>46</v>
      </c>
      <c r="E32" s="25">
        <v>7</v>
      </c>
      <c r="F32" s="111"/>
      <c r="G32" s="93">
        <f>F32*E32</f>
        <v>0</v>
      </c>
    </row>
    <row r="33" spans="1:8" x14ac:dyDescent="0.35">
      <c r="A33" s="10"/>
      <c r="B33" s="18"/>
      <c r="C33" s="19" t="s">
        <v>47</v>
      </c>
      <c r="D33" s="20"/>
      <c r="E33" s="21"/>
      <c r="F33" s="208"/>
      <c r="G33" s="92"/>
    </row>
    <row r="34" spans="1:8" x14ac:dyDescent="0.35">
      <c r="A34" s="10"/>
      <c r="B34" s="18" t="s">
        <v>48</v>
      </c>
      <c r="C34" s="35" t="s">
        <v>49</v>
      </c>
      <c r="D34" s="20" t="s">
        <v>41</v>
      </c>
      <c r="E34" s="87">
        <v>0.8</v>
      </c>
      <c r="F34" s="111"/>
      <c r="G34" s="93">
        <f>F34*E34</f>
        <v>0</v>
      </c>
    </row>
    <row r="35" spans="1:8" x14ac:dyDescent="0.35">
      <c r="A35" s="10"/>
      <c r="B35" s="18" t="s">
        <v>50</v>
      </c>
      <c r="C35" s="35" t="s">
        <v>51</v>
      </c>
      <c r="D35" s="20" t="s">
        <v>41</v>
      </c>
      <c r="E35" s="87">
        <v>0.3</v>
      </c>
      <c r="F35" s="111"/>
      <c r="G35" s="93">
        <f>F35*E35</f>
        <v>0</v>
      </c>
    </row>
    <row r="36" spans="1:8" s="1" customFormat="1" x14ac:dyDescent="0.35">
      <c r="A36" s="36"/>
      <c r="B36" s="37"/>
      <c r="C36" s="38"/>
      <c r="D36" s="39"/>
      <c r="E36" s="40"/>
      <c r="F36" s="209" t="s">
        <v>242</v>
      </c>
      <c r="G36" s="94">
        <f>MIN(SUM(G11:G35),40)</f>
        <v>0</v>
      </c>
      <c r="H36" s="4"/>
    </row>
    <row r="37" spans="1:8" x14ac:dyDescent="0.35">
      <c r="A37" s="167"/>
      <c r="B37" s="18"/>
      <c r="C37" s="19" t="s">
        <v>52</v>
      </c>
      <c r="D37" s="20"/>
      <c r="E37" s="21"/>
      <c r="F37" s="208"/>
      <c r="G37" s="92"/>
    </row>
    <row r="38" spans="1:8" x14ac:dyDescent="0.35">
      <c r="A38" s="41"/>
      <c r="B38" s="18"/>
      <c r="C38" s="19" t="s">
        <v>53</v>
      </c>
      <c r="D38" s="20"/>
      <c r="E38" s="21"/>
      <c r="F38" s="208"/>
      <c r="G38" s="92"/>
    </row>
    <row r="39" spans="1:8" x14ac:dyDescent="0.35">
      <c r="A39" s="41"/>
      <c r="B39" s="18" t="s">
        <v>54</v>
      </c>
      <c r="C39" s="23" t="s">
        <v>55</v>
      </c>
      <c r="D39" s="20" t="s">
        <v>56</v>
      </c>
      <c r="E39" s="25">
        <v>2</v>
      </c>
      <c r="F39" s="111"/>
      <c r="G39" s="93">
        <f>F39*E39</f>
        <v>0</v>
      </c>
    </row>
    <row r="40" spans="1:8" x14ac:dyDescent="0.35">
      <c r="A40" s="41"/>
      <c r="B40" s="18" t="s">
        <v>57</v>
      </c>
      <c r="C40" s="23" t="s">
        <v>58</v>
      </c>
      <c r="D40" s="20" t="s">
        <v>56</v>
      </c>
      <c r="E40" s="21">
        <v>0.5</v>
      </c>
      <c r="F40" s="111"/>
      <c r="G40" s="93">
        <f>F40*E40</f>
        <v>0</v>
      </c>
    </row>
    <row r="41" spans="1:8" x14ac:dyDescent="0.35">
      <c r="A41" s="41"/>
      <c r="B41" s="18"/>
      <c r="C41" s="19" t="s">
        <v>59</v>
      </c>
      <c r="D41" s="20"/>
      <c r="E41" s="21"/>
      <c r="F41" s="208"/>
      <c r="G41" s="92"/>
    </row>
    <row r="42" spans="1:8" x14ac:dyDescent="0.35">
      <c r="A42" s="22"/>
      <c r="B42" s="18" t="s">
        <v>60</v>
      </c>
      <c r="C42" s="23" t="s">
        <v>61</v>
      </c>
      <c r="D42" s="20" t="s">
        <v>62</v>
      </c>
      <c r="E42" s="21">
        <v>1.5</v>
      </c>
      <c r="F42" s="111"/>
      <c r="G42" s="93">
        <f>F42*E42</f>
        <v>0</v>
      </c>
    </row>
    <row r="43" spans="1:8" x14ac:dyDescent="0.35">
      <c r="A43" s="22"/>
      <c r="B43" s="18" t="s">
        <v>63</v>
      </c>
      <c r="C43" s="23" t="s">
        <v>64</v>
      </c>
      <c r="D43" s="20" t="s">
        <v>65</v>
      </c>
      <c r="E43" s="21">
        <v>0.5</v>
      </c>
      <c r="F43" s="111"/>
      <c r="G43" s="93">
        <f>F43*E43</f>
        <v>0</v>
      </c>
    </row>
    <row r="44" spans="1:8" x14ac:dyDescent="0.35">
      <c r="A44" s="22"/>
      <c r="B44" s="18"/>
      <c r="C44" s="19" t="s">
        <v>66</v>
      </c>
      <c r="D44" s="20"/>
      <c r="E44" s="21"/>
      <c r="F44" s="208"/>
      <c r="G44" s="92"/>
    </row>
    <row r="45" spans="1:8" x14ac:dyDescent="0.35">
      <c r="A45" s="22"/>
      <c r="B45" s="18" t="s">
        <v>67</v>
      </c>
      <c r="C45" s="23" t="s">
        <v>68</v>
      </c>
      <c r="D45" s="20" t="s">
        <v>69</v>
      </c>
      <c r="E45" s="21">
        <v>0.5</v>
      </c>
      <c r="F45" s="111"/>
      <c r="G45" s="93">
        <f>F45*E45</f>
        <v>0</v>
      </c>
    </row>
    <row r="46" spans="1:8" x14ac:dyDescent="0.35">
      <c r="A46" s="22"/>
      <c r="B46" s="18" t="s">
        <v>70</v>
      </c>
      <c r="C46" s="23" t="s">
        <v>71</v>
      </c>
      <c r="D46" s="20" t="s">
        <v>69</v>
      </c>
      <c r="E46" s="21">
        <v>0.2</v>
      </c>
      <c r="F46" s="111"/>
      <c r="G46" s="93">
        <f>F46*E46</f>
        <v>0</v>
      </c>
    </row>
    <row r="47" spans="1:8" x14ac:dyDescent="0.35">
      <c r="A47" s="27" t="s">
        <v>72</v>
      </c>
      <c r="B47" s="18"/>
      <c r="C47" s="19" t="s">
        <v>73</v>
      </c>
      <c r="D47" s="20"/>
      <c r="E47" s="21"/>
      <c r="F47" s="208"/>
      <c r="G47" s="92"/>
    </row>
    <row r="48" spans="1:8" x14ac:dyDescent="0.35">
      <c r="A48" s="42" t="s">
        <v>74</v>
      </c>
      <c r="B48" s="18" t="s">
        <v>75</v>
      </c>
      <c r="C48" s="23" t="s">
        <v>76</v>
      </c>
      <c r="D48" s="20" t="s">
        <v>77</v>
      </c>
      <c r="E48" s="21">
        <v>0.1</v>
      </c>
      <c r="F48" s="111"/>
      <c r="G48" s="93">
        <f>F48*E48</f>
        <v>0</v>
      </c>
    </row>
    <row r="49" spans="1:7" x14ac:dyDescent="0.35">
      <c r="A49" s="174" t="s">
        <v>264</v>
      </c>
      <c r="B49" s="18"/>
      <c r="C49" s="19" t="s">
        <v>78</v>
      </c>
      <c r="D49" s="20"/>
      <c r="E49" s="21"/>
      <c r="F49" s="208"/>
      <c r="G49" s="92"/>
    </row>
    <row r="50" spans="1:7" x14ac:dyDescent="0.35">
      <c r="A50" s="22"/>
      <c r="B50" s="18" t="s">
        <v>79</v>
      </c>
      <c r="C50" s="23" t="s">
        <v>80</v>
      </c>
      <c r="D50" s="20" t="s">
        <v>81</v>
      </c>
      <c r="E50" s="21">
        <v>0.5</v>
      </c>
      <c r="F50" s="111"/>
      <c r="G50" s="93">
        <f>F50*E50</f>
        <v>0</v>
      </c>
    </row>
    <row r="51" spans="1:7" x14ac:dyDescent="0.35">
      <c r="A51" s="22"/>
      <c r="B51" s="18" t="s">
        <v>82</v>
      </c>
      <c r="C51" s="23" t="s">
        <v>83</v>
      </c>
      <c r="D51" s="20" t="s">
        <v>81</v>
      </c>
      <c r="E51" s="21">
        <v>0.3</v>
      </c>
      <c r="F51" s="111"/>
      <c r="G51" s="93">
        <f>F51*E51</f>
        <v>0</v>
      </c>
    </row>
    <row r="52" spans="1:7" x14ac:dyDescent="0.35">
      <c r="A52" s="22"/>
      <c r="B52" s="18"/>
      <c r="C52" s="19" t="s">
        <v>84</v>
      </c>
      <c r="D52" s="20"/>
      <c r="E52" s="21"/>
      <c r="F52" s="208"/>
      <c r="G52" s="92"/>
    </row>
    <row r="53" spans="1:7" x14ac:dyDescent="0.35">
      <c r="A53" s="22"/>
      <c r="B53" s="18" t="s">
        <v>85</v>
      </c>
      <c r="C53" s="23" t="s">
        <v>86</v>
      </c>
      <c r="D53" s="20" t="s">
        <v>87</v>
      </c>
      <c r="E53" s="25">
        <v>0.5</v>
      </c>
      <c r="F53" s="111"/>
      <c r="G53" s="93">
        <f>F53*E53</f>
        <v>0</v>
      </c>
    </row>
    <row r="54" spans="1:7" x14ac:dyDescent="0.35">
      <c r="A54" s="22"/>
      <c r="B54" s="18" t="s">
        <v>88</v>
      </c>
      <c r="C54" s="23" t="s">
        <v>83</v>
      </c>
      <c r="D54" s="20" t="s">
        <v>87</v>
      </c>
      <c r="E54" s="21">
        <v>0.2</v>
      </c>
      <c r="F54" s="111"/>
      <c r="G54" s="93">
        <f>F54*E54</f>
        <v>0</v>
      </c>
    </row>
    <row r="55" spans="1:7" x14ac:dyDescent="0.35">
      <c r="A55" s="22"/>
      <c r="B55" s="18" t="s">
        <v>89</v>
      </c>
      <c r="C55" s="19" t="s">
        <v>90</v>
      </c>
      <c r="D55" s="20" t="s">
        <v>91</v>
      </c>
      <c r="E55" s="25">
        <v>0.2</v>
      </c>
      <c r="F55" s="111"/>
      <c r="G55" s="93">
        <f>F55*E55</f>
        <v>0</v>
      </c>
    </row>
    <row r="56" spans="1:7" x14ac:dyDescent="0.35">
      <c r="A56" s="22"/>
      <c r="B56" s="18"/>
      <c r="C56" s="19" t="s">
        <v>92</v>
      </c>
      <c r="D56" s="20"/>
      <c r="E56" s="21"/>
      <c r="F56" s="208"/>
      <c r="G56" s="92"/>
    </row>
    <row r="57" spans="1:7" x14ac:dyDescent="0.35">
      <c r="A57" s="22"/>
      <c r="B57" s="18" t="s">
        <v>93</v>
      </c>
      <c r="C57" s="23" t="s">
        <v>94</v>
      </c>
      <c r="D57" s="20" t="s">
        <v>69</v>
      </c>
      <c r="E57" s="21">
        <v>0.3</v>
      </c>
      <c r="F57" s="111"/>
      <c r="G57" s="93">
        <f>F57*E57</f>
        <v>0</v>
      </c>
    </row>
    <row r="58" spans="1:7" x14ac:dyDescent="0.35">
      <c r="A58" s="22"/>
      <c r="B58" s="18" t="s">
        <v>95</v>
      </c>
      <c r="C58" s="23" t="s">
        <v>96</v>
      </c>
      <c r="D58" s="20" t="s">
        <v>69</v>
      </c>
      <c r="E58" s="21">
        <v>0.2</v>
      </c>
      <c r="F58" s="111"/>
      <c r="G58" s="93">
        <f>F58*E58</f>
        <v>0</v>
      </c>
    </row>
    <row r="59" spans="1:7" x14ac:dyDescent="0.35">
      <c r="A59" s="43"/>
      <c r="B59" s="18" t="s">
        <v>97</v>
      </c>
      <c r="C59" s="23" t="s">
        <v>98</v>
      </c>
      <c r="D59" s="20" t="s">
        <v>69</v>
      </c>
      <c r="E59" s="21">
        <v>0.1</v>
      </c>
      <c r="F59" s="111"/>
      <c r="G59" s="93">
        <f>F59*E59</f>
        <v>0</v>
      </c>
    </row>
    <row r="60" spans="1:7" x14ac:dyDescent="0.35">
      <c r="A60" s="43"/>
      <c r="B60" s="9"/>
      <c r="C60" s="162"/>
      <c r="D60" s="97"/>
      <c r="E60" s="7"/>
      <c r="F60" s="209" t="s">
        <v>242</v>
      </c>
      <c r="G60" s="94">
        <f>MIN(5,SUM(G39:G59))</f>
        <v>0</v>
      </c>
    </row>
    <row r="61" spans="1:7" ht="10.75" customHeight="1" x14ac:dyDescent="0.35">
      <c r="A61" s="166"/>
      <c r="F61" s="210"/>
    </row>
    <row r="62" spans="1:7" ht="29" x14ac:dyDescent="0.35">
      <c r="A62" s="168" t="s">
        <v>293</v>
      </c>
      <c r="B62" s="18" t="s">
        <v>99</v>
      </c>
      <c r="C62" s="19" t="s">
        <v>294</v>
      </c>
      <c r="D62" s="20" t="s">
        <v>295</v>
      </c>
      <c r="E62" s="21">
        <v>2</v>
      </c>
      <c r="F62" s="111"/>
      <c r="G62" s="93">
        <f t="shared" ref="G62:G64" si="0">F62*E62</f>
        <v>0</v>
      </c>
    </row>
    <row r="63" spans="1:7" ht="14.4" customHeight="1" x14ac:dyDescent="0.35">
      <c r="A63" s="45" t="s">
        <v>74</v>
      </c>
      <c r="B63" s="18" t="s">
        <v>100</v>
      </c>
      <c r="C63" s="19" t="s">
        <v>296</v>
      </c>
      <c r="D63" s="20" t="s">
        <v>297</v>
      </c>
      <c r="E63" s="25">
        <v>4</v>
      </c>
      <c r="F63" s="111"/>
      <c r="G63" s="93">
        <f t="shared" si="0"/>
        <v>0</v>
      </c>
    </row>
    <row r="64" spans="1:7" ht="14.4" customHeight="1" x14ac:dyDescent="0.35">
      <c r="A64" s="169" t="s">
        <v>250</v>
      </c>
      <c r="B64" s="18" t="s">
        <v>101</v>
      </c>
      <c r="C64" s="163" t="s">
        <v>298</v>
      </c>
      <c r="D64" s="164" t="s">
        <v>299</v>
      </c>
      <c r="E64" s="165">
        <v>1</v>
      </c>
      <c r="F64" s="111"/>
      <c r="G64" s="93">
        <f t="shared" si="0"/>
        <v>0</v>
      </c>
    </row>
    <row r="65" spans="1:8" ht="15" customHeight="1" x14ac:dyDescent="0.35">
      <c r="A65"/>
      <c r="C65" s="95"/>
      <c r="D65" s="96"/>
      <c r="E65" s="96"/>
      <c r="F65" s="209" t="s">
        <v>242</v>
      </c>
      <c r="G65" s="94">
        <f>MIN(5,SUM(G62:G64))</f>
        <v>0</v>
      </c>
    </row>
    <row r="66" spans="1:8" x14ac:dyDescent="0.35">
      <c r="A66" s="17"/>
      <c r="B66" s="46" t="s">
        <v>102</v>
      </c>
      <c r="C66" s="19" t="s">
        <v>105</v>
      </c>
      <c r="D66" s="20" t="s">
        <v>106</v>
      </c>
      <c r="E66" s="21" t="s">
        <v>251</v>
      </c>
      <c r="F66" s="111"/>
      <c r="G66" s="93">
        <f t="shared" ref="G66:G70" si="1">F66*E66</f>
        <v>0</v>
      </c>
    </row>
    <row r="67" spans="1:8" x14ac:dyDescent="0.35">
      <c r="A67" s="27" t="s">
        <v>300</v>
      </c>
      <c r="B67" s="46" t="s">
        <v>104</v>
      </c>
      <c r="C67" s="19" t="s">
        <v>108</v>
      </c>
      <c r="D67" s="20" t="s">
        <v>109</v>
      </c>
      <c r="E67" s="21" t="s">
        <v>252</v>
      </c>
      <c r="F67" s="111"/>
      <c r="G67" s="93">
        <f t="shared" si="1"/>
        <v>0</v>
      </c>
    </row>
    <row r="68" spans="1:8" ht="15" customHeight="1" x14ac:dyDescent="0.35">
      <c r="A68" s="45" t="s">
        <v>74</v>
      </c>
      <c r="B68" s="46" t="s">
        <v>107</v>
      </c>
      <c r="C68" s="19" t="s">
        <v>111</v>
      </c>
      <c r="D68" s="20" t="s">
        <v>109</v>
      </c>
      <c r="E68" s="21" t="s">
        <v>252</v>
      </c>
      <c r="F68" s="111"/>
      <c r="G68" s="93">
        <f t="shared" si="1"/>
        <v>0</v>
      </c>
    </row>
    <row r="69" spans="1:8" x14ac:dyDescent="0.35">
      <c r="A69" s="27" t="s">
        <v>250</v>
      </c>
      <c r="B69" s="46" t="s">
        <v>110</v>
      </c>
      <c r="C69" s="19" t="s">
        <v>113</v>
      </c>
      <c r="D69" s="20" t="s">
        <v>109</v>
      </c>
      <c r="E69" s="21" t="s">
        <v>252</v>
      </c>
      <c r="F69" s="111"/>
      <c r="G69" s="93">
        <f t="shared" si="1"/>
        <v>0</v>
      </c>
    </row>
    <row r="70" spans="1:8" x14ac:dyDescent="0.35">
      <c r="A70" s="43"/>
      <c r="B70" s="46" t="s">
        <v>112</v>
      </c>
      <c r="C70" s="19" t="s">
        <v>115</v>
      </c>
      <c r="D70" s="20" t="s">
        <v>109</v>
      </c>
      <c r="E70" s="21" t="s">
        <v>252</v>
      </c>
      <c r="F70" s="111"/>
      <c r="G70" s="93">
        <f t="shared" si="1"/>
        <v>0</v>
      </c>
    </row>
    <row r="71" spans="1:8" s="1" customFormat="1" x14ac:dyDescent="0.35">
      <c r="B71" s="2"/>
      <c r="D71" s="44"/>
      <c r="E71" s="3"/>
      <c r="F71" s="209" t="s">
        <v>242</v>
      </c>
      <c r="G71" s="94">
        <f>MIN(5,SUM(G66:G70))</f>
        <v>0</v>
      </c>
      <c r="H71" s="4"/>
    </row>
    <row r="72" spans="1:8" x14ac:dyDescent="0.35">
      <c r="A72" s="47" t="s">
        <v>301</v>
      </c>
      <c r="B72" s="18"/>
      <c r="C72" s="19" t="s">
        <v>116</v>
      </c>
      <c r="D72" s="20"/>
      <c r="E72" s="21"/>
      <c r="F72" s="208"/>
      <c r="G72" s="92"/>
    </row>
    <row r="73" spans="1:8" x14ac:dyDescent="0.35">
      <c r="A73" s="27" t="s">
        <v>117</v>
      </c>
      <c r="B73" s="18" t="s">
        <v>107</v>
      </c>
      <c r="C73" s="23" t="s">
        <v>80</v>
      </c>
      <c r="D73" s="20" t="s">
        <v>119</v>
      </c>
      <c r="E73" s="21" t="s">
        <v>253</v>
      </c>
      <c r="F73" s="111"/>
      <c r="G73" s="93">
        <f t="shared" ref="G73:G74" si="2">F73*E73</f>
        <v>0</v>
      </c>
    </row>
    <row r="74" spans="1:8" x14ac:dyDescent="0.35">
      <c r="A74" s="45" t="s">
        <v>74</v>
      </c>
      <c r="B74" s="18" t="s">
        <v>110</v>
      </c>
      <c r="C74" s="23" t="s">
        <v>83</v>
      </c>
      <c r="D74" s="20" t="s">
        <v>119</v>
      </c>
      <c r="E74" s="21" t="s">
        <v>252</v>
      </c>
      <c r="F74" s="111"/>
      <c r="G74" s="93">
        <f t="shared" si="2"/>
        <v>0</v>
      </c>
    </row>
    <row r="75" spans="1:8" x14ac:dyDescent="0.35">
      <c r="A75" s="171" t="s">
        <v>250</v>
      </c>
      <c r="B75" s="18"/>
      <c r="C75" s="19" t="s">
        <v>120</v>
      </c>
      <c r="D75" s="20"/>
      <c r="E75" s="21"/>
      <c r="F75" s="208"/>
      <c r="G75" s="92"/>
    </row>
    <row r="76" spans="1:8" x14ac:dyDescent="0.35">
      <c r="A76" s="22"/>
      <c r="B76" s="18" t="s">
        <v>112</v>
      </c>
      <c r="C76" s="23" t="s">
        <v>80</v>
      </c>
      <c r="D76" s="20" t="s">
        <v>119</v>
      </c>
      <c r="E76" s="21">
        <v>0.5</v>
      </c>
      <c r="F76" s="111"/>
      <c r="G76" s="93">
        <f t="shared" ref="G76:G77" si="3">F76*E76</f>
        <v>0</v>
      </c>
    </row>
    <row r="77" spans="1:8" x14ac:dyDescent="0.35">
      <c r="A77" s="43"/>
      <c r="B77" s="18" t="s">
        <v>114</v>
      </c>
      <c r="C77" s="23" t="s">
        <v>83</v>
      </c>
      <c r="D77" s="20" t="s">
        <v>119</v>
      </c>
      <c r="E77" s="21">
        <v>0.3</v>
      </c>
      <c r="F77" s="111"/>
      <c r="G77" s="93">
        <f t="shared" si="3"/>
        <v>0</v>
      </c>
    </row>
    <row r="78" spans="1:8" s="1" customFormat="1" x14ac:dyDescent="0.35">
      <c r="A78" s="175"/>
      <c r="B78" s="37"/>
      <c r="C78" s="48"/>
      <c r="D78" s="39"/>
      <c r="E78" s="40"/>
      <c r="F78" s="209" t="s">
        <v>242</v>
      </c>
      <c r="G78" s="94">
        <f>MIN(5,SUM(G73:G77))</f>
        <v>0</v>
      </c>
      <c r="H78" s="4"/>
    </row>
    <row r="79" spans="1:8" s="1" customFormat="1" x14ac:dyDescent="0.35">
      <c r="A79" s="175"/>
      <c r="B79" s="37"/>
      <c r="C79" s="48"/>
      <c r="D79" s="39"/>
      <c r="E79" s="40"/>
      <c r="F79" s="209"/>
      <c r="G79" s="94"/>
      <c r="H79" s="4"/>
    </row>
    <row r="80" spans="1:8" x14ac:dyDescent="0.35">
      <c r="A80" s="168" t="s">
        <v>302</v>
      </c>
      <c r="B80" s="46" t="s">
        <v>118</v>
      </c>
      <c r="C80" s="127" t="s">
        <v>289</v>
      </c>
      <c r="D80" s="20" t="s">
        <v>121</v>
      </c>
      <c r="E80" s="21">
        <v>8</v>
      </c>
      <c r="F80" s="111"/>
      <c r="G80" s="93">
        <f t="shared" ref="G80" si="4">F80*E80</f>
        <v>0</v>
      </c>
    </row>
    <row r="81" spans="1:8" x14ac:dyDescent="0.35">
      <c r="A81" s="170" t="s">
        <v>74</v>
      </c>
      <c r="B81" s="6"/>
      <c r="C81" s="6"/>
      <c r="D81" s="97"/>
      <c r="E81" s="98"/>
      <c r="F81" s="211" t="s">
        <v>242</v>
      </c>
      <c r="G81" s="100">
        <f>MIN(40,SUM(G80))</f>
        <v>0</v>
      </c>
    </row>
    <row r="82" spans="1:8" x14ac:dyDescent="0.35">
      <c r="A82" s="176" t="s">
        <v>26</v>
      </c>
      <c r="B82" s="1"/>
      <c r="D82" s="49"/>
      <c r="E82" s="101"/>
      <c r="F82" s="212" t="s">
        <v>243</v>
      </c>
      <c r="G82" s="94">
        <f>G36+G60+G65+G71+G78+G81</f>
        <v>0</v>
      </c>
    </row>
    <row r="83" spans="1:8" x14ac:dyDescent="0.35">
      <c r="B83" s="1"/>
      <c r="D83" s="49"/>
      <c r="E83" s="172"/>
      <c r="F83" s="213"/>
      <c r="G83" s="173"/>
    </row>
    <row r="84" spans="1:8" ht="15.5" x14ac:dyDescent="0.35">
      <c r="A84" s="50"/>
      <c r="B84" s="203" t="s">
        <v>123</v>
      </c>
      <c r="C84" s="203"/>
      <c r="D84" s="51"/>
      <c r="E84" s="52"/>
      <c r="F84" s="214"/>
      <c r="G84" s="52"/>
      <c r="H84" s="16"/>
    </row>
    <row r="85" spans="1:8" ht="15" thickBot="1" x14ac:dyDescent="0.4">
      <c r="A85" s="50"/>
      <c r="B85" s="52"/>
      <c r="C85" s="53"/>
      <c r="D85" s="51"/>
      <c r="E85" s="52"/>
      <c r="F85" s="214"/>
      <c r="G85" s="52"/>
    </row>
    <row r="86" spans="1:8" s="15" customFormat="1" ht="16" thickBot="1" x14ac:dyDescent="0.4">
      <c r="A86" s="141" t="s">
        <v>1</v>
      </c>
      <c r="B86" s="142"/>
      <c r="C86" s="143" t="s">
        <v>2</v>
      </c>
      <c r="D86" s="144" t="s">
        <v>3</v>
      </c>
      <c r="E86" s="145" t="s">
        <v>4</v>
      </c>
      <c r="F86" s="215" t="s">
        <v>239</v>
      </c>
      <c r="G86" s="146" t="s">
        <v>240</v>
      </c>
      <c r="H86" s="16"/>
    </row>
    <row r="87" spans="1:8" ht="26.5" x14ac:dyDescent="0.35">
      <c r="A87" s="131" t="s">
        <v>124</v>
      </c>
      <c r="B87" s="135" t="s">
        <v>125</v>
      </c>
      <c r="C87" s="136" t="s">
        <v>126</v>
      </c>
      <c r="D87" s="137" t="s">
        <v>127</v>
      </c>
      <c r="E87" s="138">
        <v>3</v>
      </c>
      <c r="F87" s="139"/>
      <c r="G87" s="140">
        <f>F87*E87</f>
        <v>0</v>
      </c>
    </row>
    <row r="88" spans="1:8" ht="28" x14ac:dyDescent="0.35">
      <c r="A88" s="131" t="s">
        <v>128</v>
      </c>
      <c r="B88" s="134"/>
      <c r="C88" s="56" t="s">
        <v>129</v>
      </c>
      <c r="D88" s="57"/>
      <c r="E88" s="54" t="s">
        <v>130</v>
      </c>
      <c r="F88" s="216"/>
      <c r="G88" s="112"/>
    </row>
    <row r="89" spans="1:8" x14ac:dyDescent="0.35">
      <c r="A89" s="151" t="s">
        <v>74</v>
      </c>
      <c r="B89" s="134" t="s">
        <v>131</v>
      </c>
      <c r="C89" s="58" t="s">
        <v>132</v>
      </c>
      <c r="D89" s="57" t="s">
        <v>133</v>
      </c>
      <c r="E89" s="59">
        <v>2</v>
      </c>
      <c r="F89" s="111"/>
      <c r="G89" s="93">
        <f>F89*E89</f>
        <v>0</v>
      </c>
    </row>
    <row r="90" spans="1:8" x14ac:dyDescent="0.35">
      <c r="A90" s="131" t="s">
        <v>292</v>
      </c>
      <c r="B90" s="134" t="s">
        <v>134</v>
      </c>
      <c r="C90" s="58" t="s">
        <v>135</v>
      </c>
      <c r="D90" s="57" t="s">
        <v>133</v>
      </c>
      <c r="E90" s="55">
        <v>0.75</v>
      </c>
      <c r="F90" s="111"/>
      <c r="G90" s="93">
        <f>F90*E90</f>
        <v>0</v>
      </c>
    </row>
    <row r="91" spans="1:8" ht="15" thickBot="1" x14ac:dyDescent="0.4">
      <c r="A91" s="133"/>
      <c r="B91" s="134" t="s">
        <v>136</v>
      </c>
      <c r="C91" s="58" t="s">
        <v>137</v>
      </c>
      <c r="D91" s="57" t="s">
        <v>133</v>
      </c>
      <c r="E91" s="59">
        <v>0.5</v>
      </c>
      <c r="F91" s="111"/>
      <c r="G91" s="93">
        <f>F91*E91</f>
        <v>0</v>
      </c>
    </row>
    <row r="92" spans="1:8" s="1" customFormat="1" ht="15" thickBot="1" x14ac:dyDescent="0.4">
      <c r="B92" s="37"/>
      <c r="C92" s="48"/>
      <c r="D92" s="39"/>
      <c r="E92" s="40"/>
      <c r="F92" s="209" t="s">
        <v>242</v>
      </c>
      <c r="G92" s="94">
        <f>MIN(55,SUM(G87:G91))</f>
        <v>0</v>
      </c>
      <c r="H92" s="4"/>
    </row>
    <row r="93" spans="1:8" x14ac:dyDescent="0.35">
      <c r="A93" s="129" t="s">
        <v>138</v>
      </c>
      <c r="B93" s="134"/>
      <c r="C93" s="56" t="s">
        <v>283</v>
      </c>
      <c r="D93" s="57"/>
      <c r="E93" s="59"/>
      <c r="F93" s="217"/>
      <c r="G93" s="104"/>
    </row>
    <row r="94" spans="1:8" x14ac:dyDescent="0.35">
      <c r="A94" s="130" t="s">
        <v>139</v>
      </c>
      <c r="B94" s="134" t="s">
        <v>140</v>
      </c>
      <c r="C94" s="58" t="s">
        <v>276</v>
      </c>
      <c r="D94" s="57" t="s">
        <v>277</v>
      </c>
      <c r="E94" s="55">
        <v>1</v>
      </c>
      <c r="F94" s="217"/>
      <c r="G94" s="104"/>
    </row>
    <row r="95" spans="1:8" x14ac:dyDescent="0.35">
      <c r="A95" s="152" t="s">
        <v>188</v>
      </c>
      <c r="B95" s="134" t="s">
        <v>143</v>
      </c>
      <c r="C95" s="58" t="s">
        <v>280</v>
      </c>
      <c r="D95" s="57" t="s">
        <v>141</v>
      </c>
      <c r="E95" s="55">
        <v>0.5</v>
      </c>
      <c r="F95" s="111"/>
      <c r="G95" s="93">
        <f>F95*E95</f>
        <v>0</v>
      </c>
    </row>
    <row r="96" spans="1:8" x14ac:dyDescent="0.35">
      <c r="A96" s="132"/>
      <c r="B96" s="134" t="s">
        <v>144</v>
      </c>
      <c r="C96" s="58" t="s">
        <v>281</v>
      </c>
      <c r="D96" s="57" t="s">
        <v>141</v>
      </c>
      <c r="E96" s="59">
        <v>0.3</v>
      </c>
      <c r="F96" s="111"/>
      <c r="G96" s="93">
        <f>F96*E96</f>
        <v>0</v>
      </c>
    </row>
    <row r="97" spans="1:8" x14ac:dyDescent="0.35">
      <c r="A97" s="132"/>
      <c r="B97" s="134" t="s">
        <v>145</v>
      </c>
      <c r="C97" s="58" t="s">
        <v>282</v>
      </c>
      <c r="D97" s="57" t="s">
        <v>141</v>
      </c>
      <c r="E97" s="59">
        <v>0.1</v>
      </c>
      <c r="F97" s="111"/>
      <c r="G97" s="93">
        <f>F97*E97</f>
        <v>0</v>
      </c>
    </row>
    <row r="98" spans="1:8" x14ac:dyDescent="0.35">
      <c r="A98" s="206"/>
      <c r="B98" s="134"/>
      <c r="C98" s="56" t="s">
        <v>279</v>
      </c>
      <c r="D98" s="57"/>
      <c r="E98" s="59"/>
      <c r="F98" s="217"/>
      <c r="G98" s="104"/>
    </row>
    <row r="99" spans="1:8" x14ac:dyDescent="0.35">
      <c r="A99" s="206"/>
      <c r="B99" s="134" t="s">
        <v>147</v>
      </c>
      <c r="C99" s="58" t="s">
        <v>284</v>
      </c>
      <c r="D99" s="57" t="s">
        <v>146</v>
      </c>
      <c r="E99" s="55">
        <v>0.5</v>
      </c>
      <c r="F99" s="111"/>
      <c r="G99" s="93">
        <f t="shared" ref="G99:G104" si="5">F99*E99</f>
        <v>0</v>
      </c>
    </row>
    <row r="100" spans="1:8" x14ac:dyDescent="0.35">
      <c r="A100" s="206"/>
      <c r="B100" s="134" t="s">
        <v>148</v>
      </c>
      <c r="C100" s="58" t="s">
        <v>285</v>
      </c>
      <c r="D100" s="57" t="s">
        <v>146</v>
      </c>
      <c r="E100" s="59">
        <v>0.2</v>
      </c>
      <c r="F100" s="111"/>
      <c r="G100" s="93">
        <f t="shared" si="5"/>
        <v>0</v>
      </c>
    </row>
    <row r="101" spans="1:8" x14ac:dyDescent="0.35">
      <c r="A101" s="206"/>
      <c r="B101" s="134" t="s">
        <v>149</v>
      </c>
      <c r="C101" s="58" t="s">
        <v>286</v>
      </c>
      <c r="D101" s="57" t="s">
        <v>146</v>
      </c>
      <c r="E101" s="59">
        <v>0.15</v>
      </c>
      <c r="F101" s="111"/>
      <c r="G101" s="93">
        <f t="shared" si="5"/>
        <v>0</v>
      </c>
    </row>
    <row r="102" spans="1:8" x14ac:dyDescent="0.35">
      <c r="A102" s="206"/>
      <c r="B102" s="134" t="s">
        <v>150</v>
      </c>
      <c r="C102" s="58" t="s">
        <v>287</v>
      </c>
      <c r="D102" s="57" t="s">
        <v>146</v>
      </c>
      <c r="E102" s="59">
        <v>0.05</v>
      </c>
      <c r="F102" s="111"/>
      <c r="G102" s="93">
        <f t="shared" si="5"/>
        <v>0</v>
      </c>
    </row>
    <row r="103" spans="1:8" x14ac:dyDescent="0.35">
      <c r="A103" s="206"/>
      <c r="B103" s="134" t="s">
        <v>153</v>
      </c>
      <c r="C103" s="56" t="s">
        <v>290</v>
      </c>
      <c r="D103" s="57" t="s">
        <v>141</v>
      </c>
      <c r="E103" s="59">
        <v>0.1</v>
      </c>
      <c r="F103" s="111"/>
      <c r="G103" s="93">
        <f t="shared" si="5"/>
        <v>0</v>
      </c>
    </row>
    <row r="104" spans="1:8" s="1" customFormat="1" ht="15" thickBot="1" x14ac:dyDescent="0.4">
      <c r="A104" s="207"/>
      <c r="B104" s="134" t="s">
        <v>156</v>
      </c>
      <c r="C104" s="56" t="s">
        <v>291</v>
      </c>
      <c r="D104" s="57" t="s">
        <v>151</v>
      </c>
      <c r="E104" s="59">
        <v>0.05</v>
      </c>
      <c r="F104" s="111"/>
      <c r="G104" s="93">
        <f t="shared" si="5"/>
        <v>0</v>
      </c>
      <c r="H104" s="4"/>
    </row>
    <row r="105" spans="1:8" ht="18" customHeight="1" thickBot="1" x14ac:dyDescent="0.4">
      <c r="B105" s="128"/>
      <c r="C105" s="61"/>
      <c r="D105" s="39"/>
      <c r="E105" s="40"/>
      <c r="F105" s="209" t="s">
        <v>242</v>
      </c>
      <c r="G105" s="94">
        <f>MIN(25,SUM(G94:G104))</f>
        <v>0</v>
      </c>
    </row>
    <row r="106" spans="1:8" x14ac:dyDescent="0.35">
      <c r="A106" s="129" t="s">
        <v>152</v>
      </c>
      <c r="B106" s="134" t="s">
        <v>159</v>
      </c>
      <c r="C106" s="56" t="s">
        <v>154</v>
      </c>
      <c r="D106" s="54" t="s">
        <v>155</v>
      </c>
      <c r="E106" s="59">
        <v>1</v>
      </c>
      <c r="F106" s="111"/>
      <c r="G106" s="93">
        <f>F106*E106</f>
        <v>0</v>
      </c>
    </row>
    <row r="107" spans="1:8" x14ac:dyDescent="0.35">
      <c r="A107" s="130" t="s">
        <v>139</v>
      </c>
      <c r="B107" s="134" t="s">
        <v>161</v>
      </c>
      <c r="C107" s="60" t="s">
        <v>157</v>
      </c>
      <c r="D107" s="57" t="s">
        <v>158</v>
      </c>
      <c r="E107" s="59">
        <v>1.5</v>
      </c>
      <c r="F107" s="111"/>
      <c r="G107" s="93">
        <f>F107*E107</f>
        <v>0</v>
      </c>
    </row>
    <row r="108" spans="1:8" x14ac:dyDescent="0.35">
      <c r="A108" s="131" t="s">
        <v>142</v>
      </c>
      <c r="B108" s="134" t="s">
        <v>164</v>
      </c>
      <c r="C108" s="60" t="s">
        <v>254</v>
      </c>
      <c r="D108" s="57" t="s">
        <v>160</v>
      </c>
      <c r="E108" s="55">
        <v>3</v>
      </c>
      <c r="F108" s="111"/>
      <c r="G108" s="93">
        <f>F108*E108</f>
        <v>0</v>
      </c>
    </row>
    <row r="109" spans="1:8" x14ac:dyDescent="0.35">
      <c r="A109" s="132"/>
      <c r="B109" s="134" t="s">
        <v>278</v>
      </c>
      <c r="C109" s="60" t="s">
        <v>162</v>
      </c>
      <c r="D109" s="57" t="s">
        <v>163</v>
      </c>
      <c r="E109" s="59">
        <v>1</v>
      </c>
      <c r="F109" s="111"/>
      <c r="G109" s="93">
        <f>F109*E109</f>
        <v>0</v>
      </c>
    </row>
    <row r="110" spans="1:8" ht="15" thickBot="1" x14ac:dyDescent="0.4">
      <c r="A110" s="133"/>
      <c r="B110" s="134" t="s">
        <v>288</v>
      </c>
      <c r="C110" s="60" t="s">
        <v>165</v>
      </c>
      <c r="D110" s="57" t="s">
        <v>166</v>
      </c>
      <c r="E110" s="55">
        <v>0.25</v>
      </c>
      <c r="F110" s="111"/>
      <c r="G110" s="93">
        <f>F110*E110</f>
        <v>0</v>
      </c>
    </row>
    <row r="111" spans="1:8" x14ac:dyDescent="0.35">
      <c r="D111" s="44"/>
      <c r="F111" s="209" t="s">
        <v>242</v>
      </c>
      <c r="G111" s="94">
        <f>MIN(20,SUM(G106:G110))</f>
        <v>0</v>
      </c>
    </row>
    <row r="112" spans="1:8" ht="15.5" x14ac:dyDescent="0.35">
      <c r="A112" s="2"/>
      <c r="D112" s="44"/>
      <c r="E112" s="101"/>
      <c r="F112" s="212" t="s">
        <v>244</v>
      </c>
      <c r="G112" s="94">
        <f>G111+G105+G92</f>
        <v>0</v>
      </c>
      <c r="H112" s="16"/>
    </row>
    <row r="113" spans="1:9" x14ac:dyDescent="0.35">
      <c r="A113" s="62"/>
      <c r="B113" s="204" t="s">
        <v>167</v>
      </c>
      <c r="C113" s="204"/>
      <c r="D113" s="63"/>
      <c r="E113" s="64"/>
      <c r="F113" s="218"/>
      <c r="G113" s="106"/>
    </row>
    <row r="114" spans="1:9" s="15" customFormat="1" ht="15.5" x14ac:dyDescent="0.35">
      <c r="A114" s="178" t="s">
        <v>1</v>
      </c>
      <c r="B114" s="84"/>
      <c r="C114" s="148"/>
      <c r="D114" s="71"/>
      <c r="E114" s="75"/>
      <c r="F114" s="219"/>
      <c r="G114" s="149"/>
      <c r="H114" s="4"/>
      <c r="I114" s="1"/>
    </row>
    <row r="115" spans="1:9" ht="15.5" x14ac:dyDescent="0.35">
      <c r="A115" s="68"/>
      <c r="B115" s="147"/>
      <c r="C115" s="65" t="s">
        <v>2</v>
      </c>
      <c r="D115" s="66" t="s">
        <v>3</v>
      </c>
      <c r="E115" s="67" t="s">
        <v>4</v>
      </c>
      <c r="F115" s="220" t="s">
        <v>239</v>
      </c>
      <c r="G115" s="105" t="s">
        <v>240</v>
      </c>
    </row>
    <row r="116" spans="1:9" x14ac:dyDescent="0.35">
      <c r="A116" s="73" t="s">
        <v>170</v>
      </c>
      <c r="B116" s="69" t="s">
        <v>258</v>
      </c>
      <c r="C116" s="70" t="s">
        <v>168</v>
      </c>
      <c r="D116" s="71" t="s">
        <v>169</v>
      </c>
      <c r="E116" s="71">
        <v>4</v>
      </c>
      <c r="F116" s="111"/>
      <c r="G116" s="93">
        <f>F116*E116</f>
        <v>0</v>
      </c>
    </row>
    <row r="117" spans="1:9" x14ac:dyDescent="0.35">
      <c r="A117" s="73" t="s">
        <v>172</v>
      </c>
      <c r="B117" s="69" t="s">
        <v>259</v>
      </c>
      <c r="C117" s="74" t="s">
        <v>171</v>
      </c>
      <c r="D117" s="71" t="s">
        <v>169</v>
      </c>
      <c r="E117" s="71">
        <v>2</v>
      </c>
      <c r="F117" s="111"/>
      <c r="G117" s="93">
        <f>F117*E117</f>
        <v>0</v>
      </c>
    </row>
    <row r="118" spans="1:9" x14ac:dyDescent="0.35">
      <c r="A118" s="179" t="s">
        <v>122</v>
      </c>
      <c r="B118" s="69" t="s">
        <v>260</v>
      </c>
      <c r="C118" s="74" t="s">
        <v>173</v>
      </c>
      <c r="D118" s="71" t="s">
        <v>169</v>
      </c>
      <c r="E118" s="71">
        <v>2</v>
      </c>
      <c r="F118" s="111"/>
      <c r="G118" s="93">
        <f>F118*E118</f>
        <v>0</v>
      </c>
    </row>
    <row r="119" spans="1:9" x14ac:dyDescent="0.35">
      <c r="A119" s="77"/>
      <c r="B119" s="69" t="s">
        <v>261</v>
      </c>
      <c r="C119" s="74" t="s">
        <v>255</v>
      </c>
      <c r="D119" s="71" t="s">
        <v>169</v>
      </c>
      <c r="E119" s="71">
        <v>1</v>
      </c>
      <c r="F119" s="111"/>
      <c r="G119" s="93">
        <f>F119*E119</f>
        <v>0</v>
      </c>
    </row>
    <row r="120" spans="1:9" s="1" customFormat="1" x14ac:dyDescent="0.35">
      <c r="A120" s="76"/>
      <c r="B120" s="69" t="s">
        <v>262</v>
      </c>
      <c r="C120" s="74" t="s">
        <v>238</v>
      </c>
      <c r="D120" s="71" t="s">
        <v>169</v>
      </c>
      <c r="E120" s="71">
        <v>1</v>
      </c>
      <c r="F120" s="111"/>
      <c r="G120" s="93">
        <f>F120*E120</f>
        <v>0</v>
      </c>
      <c r="H120" s="4"/>
    </row>
    <row r="121" spans="1:9" x14ac:dyDescent="0.35">
      <c r="A121" s="177"/>
      <c r="D121" s="44"/>
      <c r="F121" s="209" t="s">
        <v>242</v>
      </c>
      <c r="G121" s="94">
        <f>MIN(10,SUM(G116:G120))</f>
        <v>0</v>
      </c>
    </row>
    <row r="122" spans="1:9" x14ac:dyDescent="0.35">
      <c r="A122" s="180"/>
      <c r="B122" s="69"/>
      <c r="C122" s="74" t="s">
        <v>174</v>
      </c>
      <c r="D122" s="71"/>
      <c r="E122" s="75"/>
      <c r="F122" s="218"/>
      <c r="G122" s="106"/>
    </row>
    <row r="123" spans="1:9" x14ac:dyDescent="0.35">
      <c r="A123" s="73" t="s">
        <v>178</v>
      </c>
      <c r="B123" s="69" t="s">
        <v>175</v>
      </c>
      <c r="C123" s="78" t="s">
        <v>176</v>
      </c>
      <c r="D123" s="71" t="s">
        <v>177</v>
      </c>
      <c r="E123" s="72">
        <v>2</v>
      </c>
      <c r="F123" s="111"/>
      <c r="G123" s="93">
        <f>F123*E123</f>
        <v>0</v>
      </c>
    </row>
    <row r="124" spans="1:9" x14ac:dyDescent="0.35">
      <c r="A124" s="73" t="s">
        <v>103</v>
      </c>
      <c r="B124" s="69" t="s">
        <v>179</v>
      </c>
      <c r="C124" s="78" t="s">
        <v>180</v>
      </c>
      <c r="D124" s="71" t="s">
        <v>177</v>
      </c>
      <c r="E124" s="72">
        <v>1</v>
      </c>
      <c r="F124" s="111"/>
      <c r="G124" s="93">
        <f>F124*E124</f>
        <v>0</v>
      </c>
    </row>
    <row r="125" spans="1:9" ht="14.4" customHeight="1" x14ac:dyDescent="0.35">
      <c r="A125" s="73"/>
      <c r="B125" s="69"/>
      <c r="C125" s="74" t="s">
        <v>181</v>
      </c>
      <c r="D125" s="71"/>
      <c r="E125" s="75"/>
      <c r="F125" s="218"/>
      <c r="G125" s="106"/>
    </row>
    <row r="126" spans="1:9" x14ac:dyDescent="0.35">
      <c r="A126" s="73"/>
      <c r="B126" s="69" t="s">
        <v>182</v>
      </c>
      <c r="C126" s="78" t="s">
        <v>176</v>
      </c>
      <c r="D126" s="71" t="s">
        <v>177</v>
      </c>
      <c r="E126" s="75">
        <v>0.6</v>
      </c>
      <c r="F126" s="111"/>
      <c r="G126" s="93">
        <f>F126*E126</f>
        <v>0</v>
      </c>
    </row>
    <row r="127" spans="1:9" s="1" customFormat="1" x14ac:dyDescent="0.35">
      <c r="A127" s="79"/>
      <c r="B127" s="69" t="s">
        <v>183</v>
      </c>
      <c r="C127" s="78" t="s">
        <v>180</v>
      </c>
      <c r="D127" s="71" t="s">
        <v>177</v>
      </c>
      <c r="E127" s="75">
        <v>0.3</v>
      </c>
      <c r="F127" s="111"/>
      <c r="G127" s="93">
        <f>F127*E127</f>
        <v>0</v>
      </c>
      <c r="H127" s="4"/>
    </row>
    <row r="128" spans="1:9" x14ac:dyDescent="0.35">
      <c r="D128" s="44"/>
      <c r="F128" s="209" t="s">
        <v>242</v>
      </c>
      <c r="G128" s="94">
        <f>MIN(15,SUM(G123:G127))</f>
        <v>0</v>
      </c>
      <c r="H128" s="81"/>
    </row>
    <row r="129" spans="1:8" x14ac:dyDescent="0.35">
      <c r="A129" s="80" t="s">
        <v>184</v>
      </c>
      <c r="B129" s="84" t="s">
        <v>185</v>
      </c>
      <c r="C129" s="74" t="s">
        <v>186</v>
      </c>
      <c r="D129" s="71" t="s">
        <v>187</v>
      </c>
      <c r="E129" s="72">
        <v>2</v>
      </c>
      <c r="F129" s="111"/>
      <c r="G129" s="93">
        <f>F129*E129</f>
        <v>0</v>
      </c>
      <c r="H129" s="82"/>
    </row>
    <row r="130" spans="1:8" x14ac:dyDescent="0.35">
      <c r="A130" s="73" t="s">
        <v>188</v>
      </c>
      <c r="B130" s="84" t="s">
        <v>189</v>
      </c>
      <c r="C130" s="74" t="s">
        <v>190</v>
      </c>
      <c r="D130" s="71" t="s">
        <v>187</v>
      </c>
      <c r="E130" s="72">
        <v>1</v>
      </c>
      <c r="F130" s="111"/>
      <c r="G130" s="93">
        <f>F130*E130</f>
        <v>0</v>
      </c>
      <c r="H130" s="83"/>
    </row>
    <row r="131" spans="1:8" s="1" customFormat="1" x14ac:dyDescent="0.35">
      <c r="A131" s="73"/>
      <c r="B131" s="84" t="s">
        <v>191</v>
      </c>
      <c r="C131" s="74" t="s">
        <v>192</v>
      </c>
      <c r="D131" s="71" t="s">
        <v>193</v>
      </c>
      <c r="E131" s="72">
        <v>0.5</v>
      </c>
      <c r="F131" s="111"/>
      <c r="G131" s="93">
        <f>F131*E131</f>
        <v>0</v>
      </c>
      <c r="H131" s="4"/>
    </row>
    <row r="132" spans="1:8" s="1" customFormat="1" x14ac:dyDescent="0.35">
      <c r="A132" s="79"/>
      <c r="B132" s="84" t="s">
        <v>197</v>
      </c>
      <c r="C132" s="74" t="s">
        <v>256</v>
      </c>
      <c r="D132" s="71" t="s">
        <v>177</v>
      </c>
      <c r="E132" s="72" t="s">
        <v>257</v>
      </c>
      <c r="F132" s="111"/>
      <c r="G132" s="93">
        <f>F132*E132</f>
        <v>0</v>
      </c>
      <c r="H132" s="4"/>
    </row>
    <row r="133" spans="1:8" x14ac:dyDescent="0.35">
      <c r="B133" s="1"/>
      <c r="D133" s="44"/>
      <c r="F133" s="209" t="s">
        <v>242</v>
      </c>
      <c r="G133" s="94">
        <f>MIN(25,SUM(G129:G132))</f>
        <v>0</v>
      </c>
    </row>
    <row r="134" spans="1:8" x14ac:dyDescent="0.35">
      <c r="A134" s="80" t="s">
        <v>194</v>
      </c>
      <c r="B134" s="84"/>
      <c r="C134" s="74" t="s">
        <v>195</v>
      </c>
      <c r="D134" s="71"/>
      <c r="E134" s="75"/>
      <c r="F134" s="218"/>
      <c r="G134" s="106"/>
    </row>
    <row r="135" spans="1:8" x14ac:dyDescent="0.35">
      <c r="A135" s="73" t="s">
        <v>196</v>
      </c>
      <c r="B135" s="84" t="s">
        <v>197</v>
      </c>
      <c r="C135" s="78" t="s">
        <v>198</v>
      </c>
      <c r="D135" s="71" t="s">
        <v>199</v>
      </c>
      <c r="E135" s="75">
        <v>1.5</v>
      </c>
      <c r="F135" s="111"/>
      <c r="G135" s="93">
        <f>F135*E135</f>
        <v>0</v>
      </c>
    </row>
    <row r="136" spans="1:8" x14ac:dyDescent="0.35">
      <c r="A136" s="73" t="s">
        <v>103</v>
      </c>
      <c r="B136" s="84" t="s">
        <v>200</v>
      </c>
      <c r="C136" s="78" t="s">
        <v>201</v>
      </c>
      <c r="D136" s="71" t="s">
        <v>199</v>
      </c>
      <c r="E136" s="75">
        <v>1.5</v>
      </c>
      <c r="F136" s="111"/>
      <c r="G136" s="93">
        <f>F136*E136</f>
        <v>0</v>
      </c>
    </row>
    <row r="137" spans="1:8" s="1" customFormat="1" x14ac:dyDescent="0.35">
      <c r="A137" s="79"/>
      <c r="B137" s="84" t="s">
        <v>202</v>
      </c>
      <c r="C137" s="74" t="s">
        <v>203</v>
      </c>
      <c r="D137" s="71" t="s">
        <v>166</v>
      </c>
      <c r="E137" s="75">
        <v>0.5</v>
      </c>
      <c r="F137" s="111"/>
      <c r="G137" s="93">
        <f>F137*E137</f>
        <v>0</v>
      </c>
      <c r="H137" s="4"/>
    </row>
    <row r="138" spans="1:8" x14ac:dyDescent="0.35">
      <c r="A138" s="150"/>
      <c r="D138" s="44"/>
      <c r="F138" s="209" t="s">
        <v>242</v>
      </c>
      <c r="G138" s="94">
        <f>MIN(15,SUM(G135:G137))</f>
        <v>0</v>
      </c>
    </row>
    <row r="139" spans="1:8" x14ac:dyDescent="0.35">
      <c r="A139" s="180"/>
      <c r="B139" s="84"/>
      <c r="C139" s="74" t="s">
        <v>275</v>
      </c>
      <c r="D139" s="71"/>
      <c r="E139" s="75"/>
      <c r="F139" s="218"/>
      <c r="G139" s="106"/>
    </row>
    <row r="140" spans="1:8" x14ac:dyDescent="0.35">
      <c r="A140" s="77"/>
      <c r="B140" s="84" t="s">
        <v>204</v>
      </c>
      <c r="C140" s="78" t="s">
        <v>205</v>
      </c>
      <c r="D140" s="71" t="s">
        <v>206</v>
      </c>
      <c r="E140" s="75">
        <v>5</v>
      </c>
      <c r="F140" s="111"/>
      <c r="G140" s="93">
        <f>F140*E140</f>
        <v>0</v>
      </c>
    </row>
    <row r="141" spans="1:8" x14ac:dyDescent="0.35">
      <c r="A141" s="77"/>
      <c r="B141" s="84" t="s">
        <v>207</v>
      </c>
      <c r="C141" s="78" t="s">
        <v>208</v>
      </c>
      <c r="D141" s="71" t="s">
        <v>169</v>
      </c>
      <c r="E141" s="75">
        <v>2</v>
      </c>
      <c r="F141" s="111"/>
      <c r="G141" s="93">
        <f>F141*E141</f>
        <v>0</v>
      </c>
    </row>
    <row r="142" spans="1:8" x14ac:dyDescent="0.35">
      <c r="A142" s="73" t="s">
        <v>212</v>
      </c>
      <c r="B142" s="84" t="s">
        <v>209</v>
      </c>
      <c r="C142" s="74" t="s">
        <v>210</v>
      </c>
      <c r="D142" s="71" t="s">
        <v>211</v>
      </c>
      <c r="E142" s="75">
        <v>2</v>
      </c>
      <c r="F142" s="111"/>
      <c r="G142" s="93">
        <f>F142*E142</f>
        <v>0</v>
      </c>
    </row>
    <row r="143" spans="1:8" x14ac:dyDescent="0.35">
      <c r="A143" s="73" t="s">
        <v>215</v>
      </c>
      <c r="B143" s="84" t="s">
        <v>213</v>
      </c>
      <c r="C143" s="74" t="s">
        <v>214</v>
      </c>
      <c r="D143" s="71" t="s">
        <v>41</v>
      </c>
      <c r="E143" s="75">
        <v>1</v>
      </c>
      <c r="F143" s="111"/>
      <c r="G143" s="93">
        <f>F143*E143</f>
        <v>0</v>
      </c>
    </row>
    <row r="144" spans="1:8" x14ac:dyDescent="0.35">
      <c r="A144" s="73" t="s">
        <v>219</v>
      </c>
      <c r="B144" s="84" t="s">
        <v>216</v>
      </c>
      <c r="C144" s="74" t="s">
        <v>217</v>
      </c>
      <c r="D144" s="71" t="s">
        <v>218</v>
      </c>
      <c r="E144" s="75">
        <v>2</v>
      </c>
      <c r="F144" s="111"/>
      <c r="G144" s="93">
        <f>F144*E144</f>
        <v>0</v>
      </c>
    </row>
    <row r="145" spans="1:1024" x14ac:dyDescent="0.35">
      <c r="A145" s="179" t="s">
        <v>122</v>
      </c>
      <c r="B145" s="84"/>
      <c r="C145" s="74" t="s">
        <v>220</v>
      </c>
      <c r="D145" s="71"/>
      <c r="E145" s="85"/>
      <c r="F145" s="218"/>
      <c r="G145" s="106"/>
    </row>
    <row r="146" spans="1:1024" x14ac:dyDescent="0.35">
      <c r="A146" s="77"/>
      <c r="B146" s="84" t="s">
        <v>221</v>
      </c>
      <c r="C146" s="78" t="s">
        <v>222</v>
      </c>
      <c r="D146" s="71" t="s">
        <v>223</v>
      </c>
      <c r="E146" s="75">
        <v>3</v>
      </c>
      <c r="F146" s="111"/>
      <c r="G146" s="93">
        <f>F146*E146</f>
        <v>0</v>
      </c>
    </row>
    <row r="147" spans="1:1024" x14ac:dyDescent="0.35">
      <c r="A147" s="77"/>
      <c r="B147" s="84" t="s">
        <v>224</v>
      </c>
      <c r="C147" s="78" t="s">
        <v>225</v>
      </c>
      <c r="D147" s="71" t="s">
        <v>223</v>
      </c>
      <c r="E147" s="75">
        <v>1.5</v>
      </c>
      <c r="F147" s="111"/>
      <c r="G147" s="93">
        <f>F147*E147</f>
        <v>0</v>
      </c>
    </row>
    <row r="148" spans="1:1024" x14ac:dyDescent="0.35">
      <c r="A148" s="77"/>
      <c r="B148" s="84" t="s">
        <v>226</v>
      </c>
      <c r="C148" s="74" t="s">
        <v>227</v>
      </c>
      <c r="D148" s="71" t="s">
        <v>166</v>
      </c>
      <c r="E148" s="75">
        <v>1</v>
      </c>
      <c r="F148" s="111"/>
      <c r="G148" s="93">
        <f>F148*E148</f>
        <v>0</v>
      </c>
    </row>
    <row r="149" spans="1:1024" x14ac:dyDescent="0.35">
      <c r="A149" s="77"/>
      <c r="B149" s="84"/>
      <c r="C149" s="74" t="s">
        <v>228</v>
      </c>
      <c r="D149" s="71"/>
      <c r="E149" s="75"/>
      <c r="F149" s="218"/>
      <c r="G149" s="106"/>
    </row>
    <row r="150" spans="1:1024" x14ac:dyDescent="0.35">
      <c r="A150" s="77"/>
      <c r="B150" s="84" t="s">
        <v>229</v>
      </c>
      <c r="C150" s="78" t="s">
        <v>230</v>
      </c>
      <c r="D150" s="71" t="s">
        <v>169</v>
      </c>
      <c r="E150" s="75">
        <v>10</v>
      </c>
      <c r="F150" s="111"/>
      <c r="G150" s="93">
        <f>F150*E150</f>
        <v>0</v>
      </c>
    </row>
    <row r="151" spans="1:1024" x14ac:dyDescent="0.35">
      <c r="A151" s="77"/>
      <c r="B151" s="84" t="s">
        <v>231</v>
      </c>
      <c r="C151" s="78" t="s">
        <v>232</v>
      </c>
      <c r="D151" s="71" t="s">
        <v>169</v>
      </c>
      <c r="E151" s="75">
        <v>4</v>
      </c>
      <c r="F151" s="111"/>
      <c r="G151" s="93">
        <f>F151*E151</f>
        <v>0</v>
      </c>
    </row>
    <row r="152" spans="1:1024" x14ac:dyDescent="0.35">
      <c r="A152" s="77"/>
      <c r="B152" s="84" t="s">
        <v>233</v>
      </c>
      <c r="C152" s="78" t="s">
        <v>234</v>
      </c>
      <c r="D152" s="71" t="s">
        <v>169</v>
      </c>
      <c r="E152" s="75">
        <v>2</v>
      </c>
      <c r="F152" s="111"/>
      <c r="G152" s="93">
        <f>F152*E152</f>
        <v>0</v>
      </c>
    </row>
    <row r="153" spans="1:1024" x14ac:dyDescent="0.35">
      <c r="A153" s="76"/>
      <c r="B153" s="84" t="s">
        <v>235</v>
      </c>
      <c r="C153" s="78" t="s">
        <v>236</v>
      </c>
      <c r="D153" s="71" t="s">
        <v>169</v>
      </c>
      <c r="E153" s="75">
        <v>1</v>
      </c>
      <c r="F153" s="111"/>
      <c r="G153" s="93">
        <f>F153*E153</f>
        <v>0</v>
      </c>
    </row>
    <row r="154" spans="1:1024" s="161" customFormat="1" x14ac:dyDescent="0.35">
      <c r="A154" s="154"/>
      <c r="B154" s="155"/>
      <c r="C154" s="156"/>
      <c r="D154" s="157"/>
      <c r="E154" s="158"/>
      <c r="F154" s="209" t="s">
        <v>242</v>
      </c>
      <c r="G154" s="94">
        <f>MIN(10,SUM(G140:G153))</f>
        <v>0</v>
      </c>
      <c r="H154" s="159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  <c r="AU154" s="160"/>
      <c r="AV154" s="160"/>
      <c r="AW154" s="160"/>
      <c r="AX154" s="160"/>
      <c r="AY154" s="160"/>
      <c r="AZ154" s="160"/>
      <c r="BA154" s="160"/>
      <c r="BB154" s="160"/>
      <c r="BC154" s="160"/>
      <c r="BD154" s="160"/>
      <c r="BE154" s="160"/>
      <c r="BF154" s="160"/>
      <c r="BG154" s="160"/>
      <c r="BH154" s="160"/>
      <c r="BI154" s="160"/>
      <c r="BJ154" s="160"/>
      <c r="BK154" s="160"/>
      <c r="BL154" s="160"/>
      <c r="BM154" s="160"/>
      <c r="BN154" s="160"/>
      <c r="BO154" s="160"/>
      <c r="BP154" s="160"/>
      <c r="BQ154" s="160"/>
      <c r="BR154" s="160"/>
      <c r="BS154" s="160"/>
      <c r="BT154" s="160"/>
      <c r="BU154" s="160"/>
      <c r="BV154" s="160"/>
      <c r="BW154" s="160"/>
      <c r="BX154" s="160"/>
      <c r="BY154" s="160"/>
      <c r="BZ154" s="160"/>
      <c r="CA154" s="160"/>
      <c r="CB154" s="160"/>
      <c r="CC154" s="160"/>
      <c r="CD154" s="160"/>
      <c r="CE154" s="160"/>
      <c r="CF154" s="160"/>
      <c r="CG154" s="160"/>
      <c r="CH154" s="160"/>
      <c r="CI154" s="160"/>
      <c r="CJ154" s="160"/>
      <c r="CK154" s="160"/>
      <c r="CL154" s="160"/>
      <c r="CM154" s="160"/>
      <c r="CN154" s="160"/>
      <c r="CO154" s="160"/>
      <c r="CP154" s="160"/>
      <c r="CQ154" s="160"/>
      <c r="CR154" s="160"/>
      <c r="CS154" s="160"/>
      <c r="CT154" s="160"/>
      <c r="CU154" s="160"/>
      <c r="CV154" s="160"/>
      <c r="CW154" s="160"/>
      <c r="CX154" s="160"/>
      <c r="CY154" s="160"/>
      <c r="CZ154" s="160"/>
      <c r="DA154" s="160"/>
      <c r="DB154" s="160"/>
      <c r="DC154" s="160"/>
      <c r="DD154" s="160"/>
      <c r="DE154" s="160"/>
      <c r="DF154" s="160"/>
      <c r="DG154" s="160"/>
      <c r="DH154" s="160"/>
      <c r="DI154" s="160"/>
      <c r="DJ154" s="160"/>
      <c r="DK154" s="160"/>
      <c r="DL154" s="160"/>
      <c r="DM154" s="160"/>
      <c r="DN154" s="160"/>
      <c r="DO154" s="160"/>
      <c r="DP154" s="160"/>
      <c r="DQ154" s="160"/>
      <c r="DR154" s="160"/>
      <c r="DS154" s="160"/>
      <c r="DT154" s="160"/>
      <c r="DU154" s="160"/>
      <c r="DV154" s="160"/>
      <c r="DW154" s="160"/>
      <c r="DX154" s="160"/>
      <c r="DY154" s="160"/>
      <c r="DZ154" s="160"/>
      <c r="EA154" s="160"/>
      <c r="EB154" s="160"/>
      <c r="EC154" s="160"/>
      <c r="ED154" s="160"/>
      <c r="EE154" s="160"/>
      <c r="EF154" s="160"/>
      <c r="EG154" s="160"/>
      <c r="EH154" s="160"/>
      <c r="EI154" s="160"/>
      <c r="EJ154" s="160"/>
      <c r="EK154" s="160"/>
      <c r="EL154" s="160"/>
      <c r="EM154" s="160"/>
      <c r="EN154" s="160"/>
      <c r="EO154" s="160"/>
      <c r="EP154" s="160"/>
      <c r="EQ154" s="160"/>
      <c r="ER154" s="160"/>
      <c r="ES154" s="160"/>
      <c r="ET154" s="160"/>
      <c r="EU154" s="160"/>
      <c r="EV154" s="160"/>
      <c r="EW154" s="160"/>
      <c r="EX154" s="160"/>
      <c r="EY154" s="160"/>
      <c r="EZ154" s="160"/>
      <c r="FA154" s="160"/>
      <c r="FB154" s="160"/>
      <c r="FC154" s="160"/>
      <c r="FD154" s="160"/>
      <c r="FE154" s="160"/>
      <c r="FF154" s="160"/>
      <c r="FG154" s="160"/>
      <c r="FH154" s="160"/>
      <c r="FI154" s="160"/>
      <c r="FJ154" s="160"/>
      <c r="FK154" s="160"/>
      <c r="FL154" s="160"/>
      <c r="FM154" s="160"/>
      <c r="FN154" s="160"/>
      <c r="FO154" s="160"/>
      <c r="FP154" s="160"/>
      <c r="FQ154" s="160"/>
      <c r="FR154" s="160"/>
      <c r="FS154" s="160"/>
      <c r="FT154" s="160"/>
      <c r="FU154" s="160"/>
      <c r="FV154" s="160"/>
      <c r="FW154" s="160"/>
      <c r="FX154" s="160"/>
      <c r="FY154" s="160"/>
      <c r="FZ154" s="160"/>
      <c r="GA154" s="160"/>
      <c r="GB154" s="160"/>
      <c r="GC154" s="160"/>
      <c r="GD154" s="160"/>
      <c r="GE154" s="160"/>
      <c r="GF154" s="160"/>
      <c r="GG154" s="160"/>
      <c r="GH154" s="160"/>
      <c r="GI154" s="160"/>
      <c r="GJ154" s="160"/>
      <c r="GK154" s="160"/>
      <c r="GL154" s="160"/>
      <c r="GM154" s="160"/>
      <c r="GN154" s="160"/>
      <c r="GO154" s="160"/>
      <c r="GP154" s="160"/>
      <c r="GQ154" s="160"/>
      <c r="GR154" s="160"/>
      <c r="GS154" s="160"/>
      <c r="GT154" s="160"/>
      <c r="GU154" s="160"/>
      <c r="GV154" s="160"/>
      <c r="GW154" s="160"/>
      <c r="GX154" s="160"/>
      <c r="GY154" s="160"/>
      <c r="GZ154" s="160"/>
      <c r="HA154" s="160"/>
      <c r="HB154" s="160"/>
      <c r="HC154" s="160"/>
      <c r="HD154" s="160"/>
      <c r="HE154" s="160"/>
      <c r="HF154" s="160"/>
      <c r="HG154" s="160"/>
      <c r="HH154" s="160"/>
      <c r="HI154" s="160"/>
      <c r="HJ154" s="160"/>
      <c r="HK154" s="160"/>
      <c r="HL154" s="160"/>
      <c r="HM154" s="160"/>
      <c r="HN154" s="160"/>
      <c r="HO154" s="160"/>
      <c r="HP154" s="160"/>
      <c r="HQ154" s="160"/>
      <c r="HR154" s="160"/>
      <c r="HS154" s="160"/>
      <c r="HT154" s="160"/>
      <c r="HU154" s="160"/>
      <c r="HV154" s="160"/>
      <c r="HW154" s="160"/>
      <c r="HX154" s="160"/>
      <c r="HY154" s="160"/>
      <c r="HZ154" s="160"/>
      <c r="IA154" s="160"/>
      <c r="IB154" s="160"/>
      <c r="IC154" s="160"/>
      <c r="ID154" s="160"/>
      <c r="IE154" s="160"/>
      <c r="IF154" s="160"/>
      <c r="IG154" s="160"/>
      <c r="IH154" s="160"/>
      <c r="II154" s="160"/>
      <c r="IJ154" s="160"/>
      <c r="IK154" s="160"/>
      <c r="IL154" s="160"/>
      <c r="IM154" s="160"/>
      <c r="IN154" s="160"/>
      <c r="IO154" s="160"/>
      <c r="IP154" s="160"/>
      <c r="IQ154" s="160"/>
      <c r="IR154" s="160"/>
      <c r="IS154" s="160"/>
      <c r="IT154" s="160"/>
      <c r="IU154" s="160"/>
      <c r="IV154" s="160"/>
      <c r="IW154" s="160"/>
      <c r="IX154" s="160"/>
      <c r="IY154" s="160"/>
      <c r="IZ154" s="160"/>
      <c r="JA154" s="160"/>
      <c r="JB154" s="160"/>
      <c r="JC154" s="160"/>
      <c r="JD154" s="160"/>
      <c r="JE154" s="160"/>
      <c r="JF154" s="160"/>
      <c r="JG154" s="160"/>
      <c r="JH154" s="160"/>
      <c r="JI154" s="160"/>
      <c r="JJ154" s="160"/>
      <c r="JK154" s="160"/>
      <c r="JL154" s="160"/>
      <c r="JM154" s="160"/>
      <c r="JN154" s="160"/>
      <c r="JO154" s="160"/>
      <c r="JP154" s="160"/>
      <c r="JQ154" s="160"/>
      <c r="JR154" s="160"/>
      <c r="JS154" s="160"/>
      <c r="JT154" s="160"/>
      <c r="JU154" s="160"/>
      <c r="JV154" s="160"/>
      <c r="JW154" s="160"/>
      <c r="JX154" s="160"/>
      <c r="JY154" s="160"/>
      <c r="JZ154" s="160"/>
      <c r="KA154" s="160"/>
      <c r="KB154" s="160"/>
      <c r="KC154" s="160"/>
      <c r="KD154" s="160"/>
      <c r="KE154" s="160"/>
      <c r="KF154" s="160"/>
      <c r="KG154" s="160"/>
      <c r="KH154" s="160"/>
      <c r="KI154" s="160"/>
      <c r="KJ154" s="160"/>
      <c r="KK154" s="160"/>
      <c r="KL154" s="160"/>
      <c r="KM154" s="160"/>
      <c r="KN154" s="160"/>
      <c r="KO154" s="160"/>
      <c r="KP154" s="160"/>
      <c r="KQ154" s="160"/>
      <c r="KR154" s="160"/>
      <c r="KS154" s="160"/>
      <c r="KT154" s="160"/>
      <c r="KU154" s="160"/>
      <c r="KV154" s="160"/>
      <c r="KW154" s="160"/>
      <c r="KX154" s="160"/>
      <c r="KY154" s="160"/>
      <c r="KZ154" s="160"/>
      <c r="LA154" s="160"/>
      <c r="LB154" s="160"/>
      <c r="LC154" s="160"/>
      <c r="LD154" s="160"/>
      <c r="LE154" s="160"/>
      <c r="LF154" s="160"/>
      <c r="LG154" s="160"/>
      <c r="LH154" s="160"/>
      <c r="LI154" s="160"/>
      <c r="LJ154" s="160"/>
      <c r="LK154" s="160"/>
      <c r="LL154" s="160"/>
      <c r="LM154" s="160"/>
      <c r="LN154" s="160"/>
      <c r="LO154" s="160"/>
      <c r="LP154" s="160"/>
      <c r="LQ154" s="160"/>
      <c r="LR154" s="160"/>
      <c r="LS154" s="160"/>
      <c r="LT154" s="160"/>
      <c r="LU154" s="160"/>
      <c r="LV154" s="160"/>
      <c r="LW154" s="160"/>
      <c r="LX154" s="160"/>
      <c r="LY154" s="160"/>
      <c r="LZ154" s="160"/>
      <c r="MA154" s="160"/>
      <c r="MB154" s="160"/>
      <c r="MC154" s="160"/>
      <c r="MD154" s="160"/>
      <c r="ME154" s="160"/>
      <c r="MF154" s="160"/>
      <c r="MG154" s="160"/>
      <c r="MH154" s="160"/>
      <c r="MI154" s="160"/>
      <c r="MJ154" s="160"/>
      <c r="MK154" s="160"/>
      <c r="ML154" s="160"/>
      <c r="MM154" s="160"/>
      <c r="MN154" s="160"/>
      <c r="MO154" s="160"/>
      <c r="MP154" s="160"/>
      <c r="MQ154" s="160"/>
      <c r="MR154" s="160"/>
      <c r="MS154" s="160"/>
      <c r="MT154" s="160"/>
      <c r="MU154" s="160"/>
      <c r="MV154" s="160"/>
      <c r="MW154" s="160"/>
      <c r="MX154" s="160"/>
      <c r="MY154" s="160"/>
      <c r="MZ154" s="160"/>
      <c r="NA154" s="160"/>
      <c r="NB154" s="160"/>
      <c r="NC154" s="160"/>
      <c r="ND154" s="160"/>
      <c r="NE154" s="160"/>
      <c r="NF154" s="160"/>
      <c r="NG154" s="160"/>
      <c r="NH154" s="160"/>
      <c r="NI154" s="160"/>
      <c r="NJ154" s="160"/>
      <c r="NK154" s="160"/>
      <c r="NL154" s="160"/>
      <c r="NM154" s="160"/>
      <c r="NN154" s="160"/>
      <c r="NO154" s="160"/>
      <c r="NP154" s="160"/>
      <c r="NQ154" s="160"/>
      <c r="NR154" s="160"/>
      <c r="NS154" s="160"/>
      <c r="NT154" s="160"/>
      <c r="NU154" s="160"/>
      <c r="NV154" s="160"/>
      <c r="NW154" s="160"/>
      <c r="NX154" s="160"/>
      <c r="NY154" s="160"/>
      <c r="NZ154" s="160"/>
      <c r="OA154" s="160"/>
      <c r="OB154" s="160"/>
      <c r="OC154" s="160"/>
      <c r="OD154" s="160"/>
      <c r="OE154" s="160"/>
      <c r="OF154" s="160"/>
      <c r="OG154" s="160"/>
      <c r="OH154" s="160"/>
      <c r="OI154" s="160"/>
      <c r="OJ154" s="160"/>
      <c r="OK154" s="160"/>
      <c r="OL154" s="160"/>
      <c r="OM154" s="160"/>
      <c r="ON154" s="160"/>
      <c r="OO154" s="160"/>
      <c r="OP154" s="160"/>
      <c r="OQ154" s="160"/>
      <c r="OR154" s="160"/>
      <c r="OS154" s="160"/>
      <c r="OT154" s="160"/>
      <c r="OU154" s="160"/>
      <c r="OV154" s="160"/>
      <c r="OW154" s="160"/>
      <c r="OX154" s="160"/>
      <c r="OY154" s="160"/>
      <c r="OZ154" s="160"/>
      <c r="PA154" s="160"/>
      <c r="PB154" s="160"/>
      <c r="PC154" s="160"/>
      <c r="PD154" s="160"/>
      <c r="PE154" s="160"/>
      <c r="PF154" s="160"/>
      <c r="PG154" s="160"/>
      <c r="PH154" s="160"/>
      <c r="PI154" s="160"/>
      <c r="PJ154" s="160"/>
      <c r="PK154" s="160"/>
      <c r="PL154" s="160"/>
      <c r="PM154" s="160"/>
      <c r="PN154" s="160"/>
      <c r="PO154" s="160"/>
      <c r="PP154" s="160"/>
      <c r="PQ154" s="160"/>
      <c r="PR154" s="160"/>
      <c r="PS154" s="160"/>
      <c r="PT154" s="160"/>
      <c r="PU154" s="160"/>
      <c r="PV154" s="160"/>
      <c r="PW154" s="160"/>
      <c r="PX154" s="160"/>
      <c r="PY154" s="160"/>
      <c r="PZ154" s="160"/>
      <c r="QA154" s="160"/>
      <c r="QB154" s="160"/>
      <c r="QC154" s="160"/>
      <c r="QD154" s="160"/>
      <c r="QE154" s="160"/>
      <c r="QF154" s="160"/>
      <c r="QG154" s="160"/>
      <c r="QH154" s="160"/>
      <c r="QI154" s="160"/>
      <c r="QJ154" s="160"/>
      <c r="QK154" s="160"/>
      <c r="QL154" s="160"/>
      <c r="QM154" s="160"/>
      <c r="QN154" s="160"/>
      <c r="QO154" s="160"/>
      <c r="QP154" s="160"/>
      <c r="QQ154" s="160"/>
      <c r="QR154" s="160"/>
      <c r="QS154" s="160"/>
      <c r="QT154" s="160"/>
      <c r="QU154" s="160"/>
      <c r="QV154" s="160"/>
      <c r="QW154" s="160"/>
      <c r="QX154" s="160"/>
      <c r="QY154" s="160"/>
      <c r="QZ154" s="160"/>
      <c r="RA154" s="160"/>
      <c r="RB154" s="160"/>
      <c r="RC154" s="160"/>
      <c r="RD154" s="160"/>
      <c r="RE154" s="160"/>
      <c r="RF154" s="160"/>
      <c r="RG154" s="160"/>
      <c r="RH154" s="160"/>
      <c r="RI154" s="160"/>
      <c r="RJ154" s="160"/>
      <c r="RK154" s="160"/>
      <c r="RL154" s="160"/>
      <c r="RM154" s="160"/>
      <c r="RN154" s="160"/>
      <c r="RO154" s="160"/>
      <c r="RP154" s="160"/>
      <c r="RQ154" s="160"/>
      <c r="RR154" s="160"/>
      <c r="RS154" s="160"/>
      <c r="RT154" s="160"/>
      <c r="RU154" s="160"/>
      <c r="RV154" s="160"/>
      <c r="RW154" s="160"/>
      <c r="RX154" s="160"/>
      <c r="RY154" s="160"/>
      <c r="RZ154" s="160"/>
      <c r="SA154" s="160"/>
      <c r="SB154" s="160"/>
      <c r="SC154" s="160"/>
      <c r="SD154" s="160"/>
      <c r="SE154" s="160"/>
      <c r="SF154" s="160"/>
      <c r="SG154" s="160"/>
      <c r="SH154" s="160"/>
      <c r="SI154" s="160"/>
      <c r="SJ154" s="160"/>
      <c r="SK154" s="160"/>
      <c r="SL154" s="160"/>
      <c r="SM154" s="160"/>
      <c r="SN154" s="160"/>
      <c r="SO154" s="160"/>
      <c r="SP154" s="160"/>
      <c r="SQ154" s="160"/>
      <c r="SR154" s="160"/>
      <c r="SS154" s="160"/>
      <c r="ST154" s="160"/>
      <c r="SU154" s="160"/>
      <c r="SV154" s="160"/>
      <c r="SW154" s="160"/>
      <c r="SX154" s="160"/>
      <c r="SY154" s="160"/>
      <c r="SZ154" s="160"/>
      <c r="TA154" s="160"/>
      <c r="TB154" s="160"/>
      <c r="TC154" s="160"/>
      <c r="TD154" s="160"/>
      <c r="TE154" s="160"/>
      <c r="TF154" s="160"/>
      <c r="TG154" s="160"/>
      <c r="TH154" s="160"/>
      <c r="TI154" s="160"/>
      <c r="TJ154" s="160"/>
      <c r="TK154" s="160"/>
      <c r="TL154" s="160"/>
      <c r="TM154" s="160"/>
      <c r="TN154" s="160"/>
      <c r="TO154" s="160"/>
      <c r="TP154" s="160"/>
      <c r="TQ154" s="160"/>
      <c r="TR154" s="160"/>
      <c r="TS154" s="160"/>
      <c r="TT154" s="160"/>
      <c r="TU154" s="160"/>
      <c r="TV154" s="160"/>
      <c r="TW154" s="160"/>
      <c r="TX154" s="160"/>
      <c r="TY154" s="160"/>
      <c r="TZ154" s="160"/>
      <c r="UA154" s="160"/>
      <c r="UB154" s="160"/>
      <c r="UC154" s="160"/>
      <c r="UD154" s="160"/>
      <c r="UE154" s="160"/>
      <c r="UF154" s="160"/>
      <c r="UG154" s="160"/>
      <c r="UH154" s="160"/>
      <c r="UI154" s="160"/>
      <c r="UJ154" s="160"/>
      <c r="UK154" s="160"/>
      <c r="UL154" s="160"/>
      <c r="UM154" s="160"/>
      <c r="UN154" s="160"/>
      <c r="UO154" s="160"/>
      <c r="UP154" s="160"/>
      <c r="UQ154" s="160"/>
      <c r="UR154" s="160"/>
      <c r="US154" s="160"/>
      <c r="UT154" s="160"/>
      <c r="UU154" s="160"/>
      <c r="UV154" s="160"/>
      <c r="UW154" s="160"/>
      <c r="UX154" s="160"/>
      <c r="UY154" s="160"/>
      <c r="UZ154" s="160"/>
      <c r="VA154" s="160"/>
      <c r="VB154" s="160"/>
      <c r="VC154" s="160"/>
      <c r="VD154" s="160"/>
      <c r="VE154" s="160"/>
      <c r="VF154" s="160"/>
      <c r="VG154" s="160"/>
      <c r="VH154" s="160"/>
      <c r="VI154" s="160"/>
      <c r="VJ154" s="160"/>
      <c r="VK154" s="160"/>
      <c r="VL154" s="160"/>
      <c r="VM154" s="160"/>
      <c r="VN154" s="160"/>
      <c r="VO154" s="160"/>
      <c r="VP154" s="160"/>
      <c r="VQ154" s="160"/>
      <c r="VR154" s="160"/>
      <c r="VS154" s="160"/>
      <c r="VT154" s="160"/>
      <c r="VU154" s="160"/>
      <c r="VV154" s="160"/>
      <c r="VW154" s="160"/>
      <c r="VX154" s="160"/>
      <c r="VY154" s="160"/>
      <c r="VZ154" s="160"/>
      <c r="WA154" s="160"/>
      <c r="WB154" s="160"/>
      <c r="WC154" s="160"/>
      <c r="WD154" s="160"/>
      <c r="WE154" s="160"/>
      <c r="WF154" s="160"/>
      <c r="WG154" s="160"/>
      <c r="WH154" s="160"/>
      <c r="WI154" s="160"/>
      <c r="WJ154" s="160"/>
      <c r="WK154" s="160"/>
      <c r="WL154" s="160"/>
      <c r="WM154" s="160"/>
      <c r="WN154" s="160"/>
      <c r="WO154" s="160"/>
      <c r="WP154" s="160"/>
      <c r="WQ154" s="160"/>
      <c r="WR154" s="160"/>
      <c r="WS154" s="160"/>
      <c r="WT154" s="160"/>
      <c r="WU154" s="160"/>
      <c r="WV154" s="160"/>
      <c r="WW154" s="160"/>
      <c r="WX154" s="160"/>
      <c r="WY154" s="160"/>
      <c r="WZ154" s="160"/>
      <c r="XA154" s="160"/>
      <c r="XB154" s="160"/>
      <c r="XC154" s="160"/>
      <c r="XD154" s="160"/>
      <c r="XE154" s="160"/>
      <c r="XF154" s="160"/>
      <c r="XG154" s="160"/>
      <c r="XH154" s="160"/>
      <c r="XI154" s="160"/>
      <c r="XJ154" s="160"/>
      <c r="XK154" s="160"/>
      <c r="XL154" s="160"/>
      <c r="XM154" s="160"/>
      <c r="XN154" s="160"/>
      <c r="XO154" s="160"/>
      <c r="XP154" s="160"/>
      <c r="XQ154" s="160"/>
      <c r="XR154" s="160"/>
      <c r="XS154" s="160"/>
      <c r="XT154" s="160"/>
      <c r="XU154" s="160"/>
      <c r="XV154" s="160"/>
      <c r="XW154" s="160"/>
      <c r="XX154" s="160"/>
      <c r="XY154" s="160"/>
      <c r="XZ154" s="160"/>
      <c r="YA154" s="160"/>
      <c r="YB154" s="160"/>
      <c r="YC154" s="160"/>
      <c r="YD154" s="160"/>
      <c r="YE154" s="160"/>
      <c r="YF154" s="160"/>
      <c r="YG154" s="160"/>
      <c r="YH154" s="160"/>
      <c r="YI154" s="160"/>
      <c r="YJ154" s="160"/>
      <c r="YK154" s="160"/>
      <c r="YL154" s="160"/>
      <c r="YM154" s="160"/>
      <c r="YN154" s="160"/>
      <c r="YO154" s="160"/>
      <c r="YP154" s="160"/>
      <c r="YQ154" s="160"/>
      <c r="YR154" s="160"/>
      <c r="YS154" s="160"/>
      <c r="YT154" s="160"/>
      <c r="YU154" s="160"/>
      <c r="YV154" s="160"/>
      <c r="YW154" s="160"/>
      <c r="YX154" s="160"/>
      <c r="YY154" s="160"/>
      <c r="YZ154" s="160"/>
      <c r="ZA154" s="160"/>
      <c r="ZB154" s="160"/>
      <c r="ZC154" s="160"/>
      <c r="ZD154" s="160"/>
      <c r="ZE154" s="160"/>
      <c r="ZF154" s="160"/>
      <c r="ZG154" s="160"/>
      <c r="ZH154" s="160"/>
      <c r="ZI154" s="160"/>
      <c r="ZJ154" s="160"/>
      <c r="ZK154" s="160"/>
      <c r="ZL154" s="160"/>
      <c r="ZM154" s="160"/>
      <c r="ZN154" s="160"/>
      <c r="ZO154" s="160"/>
      <c r="ZP154" s="160"/>
      <c r="ZQ154" s="160"/>
      <c r="ZR154" s="160"/>
      <c r="ZS154" s="160"/>
      <c r="ZT154" s="160"/>
      <c r="ZU154" s="160"/>
      <c r="ZV154" s="160"/>
      <c r="ZW154" s="160"/>
      <c r="ZX154" s="160"/>
      <c r="ZY154" s="160"/>
      <c r="ZZ154" s="160"/>
      <c r="AAA154" s="160"/>
      <c r="AAB154" s="160"/>
      <c r="AAC154" s="160"/>
      <c r="AAD154" s="160"/>
      <c r="AAE154" s="160"/>
      <c r="AAF154" s="160"/>
      <c r="AAG154" s="160"/>
      <c r="AAH154" s="160"/>
      <c r="AAI154" s="160"/>
      <c r="AAJ154" s="160"/>
      <c r="AAK154" s="160"/>
      <c r="AAL154" s="160"/>
      <c r="AAM154" s="160"/>
      <c r="AAN154" s="160"/>
      <c r="AAO154" s="160"/>
      <c r="AAP154" s="160"/>
      <c r="AAQ154" s="160"/>
      <c r="AAR154" s="160"/>
      <c r="AAS154" s="160"/>
      <c r="AAT154" s="160"/>
      <c r="AAU154" s="160"/>
      <c r="AAV154" s="160"/>
      <c r="AAW154" s="160"/>
      <c r="AAX154" s="160"/>
      <c r="AAY154" s="160"/>
      <c r="AAZ154" s="160"/>
      <c r="ABA154" s="160"/>
      <c r="ABB154" s="160"/>
      <c r="ABC154" s="160"/>
      <c r="ABD154" s="160"/>
      <c r="ABE154" s="160"/>
      <c r="ABF154" s="160"/>
      <c r="ABG154" s="160"/>
      <c r="ABH154" s="160"/>
      <c r="ABI154" s="160"/>
      <c r="ABJ154" s="160"/>
      <c r="ABK154" s="160"/>
      <c r="ABL154" s="160"/>
      <c r="ABM154" s="160"/>
      <c r="ABN154" s="160"/>
      <c r="ABO154" s="160"/>
      <c r="ABP154" s="160"/>
      <c r="ABQ154" s="160"/>
      <c r="ABR154" s="160"/>
      <c r="ABS154" s="160"/>
      <c r="ABT154" s="160"/>
      <c r="ABU154" s="160"/>
      <c r="ABV154" s="160"/>
      <c r="ABW154" s="160"/>
      <c r="ABX154" s="160"/>
      <c r="ABY154" s="160"/>
      <c r="ABZ154" s="160"/>
      <c r="ACA154" s="160"/>
      <c r="ACB154" s="160"/>
      <c r="ACC154" s="160"/>
      <c r="ACD154" s="160"/>
      <c r="ACE154" s="160"/>
      <c r="ACF154" s="160"/>
      <c r="ACG154" s="160"/>
      <c r="ACH154" s="160"/>
      <c r="ACI154" s="160"/>
      <c r="ACJ154" s="160"/>
      <c r="ACK154" s="160"/>
      <c r="ACL154" s="160"/>
      <c r="ACM154" s="160"/>
      <c r="ACN154" s="160"/>
      <c r="ACO154" s="160"/>
      <c r="ACP154" s="160"/>
      <c r="ACQ154" s="160"/>
      <c r="ACR154" s="160"/>
      <c r="ACS154" s="160"/>
      <c r="ACT154" s="160"/>
      <c r="ACU154" s="160"/>
      <c r="ACV154" s="160"/>
      <c r="ACW154" s="160"/>
      <c r="ACX154" s="160"/>
      <c r="ACY154" s="160"/>
      <c r="ACZ154" s="160"/>
      <c r="ADA154" s="160"/>
      <c r="ADB154" s="160"/>
      <c r="ADC154" s="160"/>
      <c r="ADD154" s="160"/>
      <c r="ADE154" s="160"/>
      <c r="ADF154" s="160"/>
      <c r="ADG154" s="160"/>
      <c r="ADH154" s="160"/>
      <c r="ADI154" s="160"/>
      <c r="ADJ154" s="160"/>
      <c r="ADK154" s="160"/>
      <c r="ADL154" s="160"/>
      <c r="ADM154" s="160"/>
      <c r="ADN154" s="160"/>
      <c r="ADO154" s="160"/>
      <c r="ADP154" s="160"/>
      <c r="ADQ154" s="160"/>
      <c r="ADR154" s="160"/>
      <c r="ADS154" s="160"/>
      <c r="ADT154" s="160"/>
      <c r="ADU154" s="160"/>
      <c r="ADV154" s="160"/>
      <c r="ADW154" s="160"/>
      <c r="ADX154" s="160"/>
      <c r="ADY154" s="160"/>
      <c r="ADZ154" s="160"/>
      <c r="AEA154" s="160"/>
      <c r="AEB154" s="160"/>
      <c r="AEC154" s="160"/>
      <c r="AED154" s="160"/>
      <c r="AEE154" s="160"/>
      <c r="AEF154" s="160"/>
      <c r="AEG154" s="160"/>
      <c r="AEH154" s="160"/>
      <c r="AEI154" s="160"/>
      <c r="AEJ154" s="160"/>
      <c r="AEK154" s="160"/>
      <c r="AEL154" s="160"/>
      <c r="AEM154" s="160"/>
      <c r="AEN154" s="160"/>
      <c r="AEO154" s="160"/>
      <c r="AEP154" s="160"/>
      <c r="AEQ154" s="160"/>
      <c r="AER154" s="160"/>
      <c r="AES154" s="160"/>
      <c r="AET154" s="160"/>
      <c r="AEU154" s="160"/>
      <c r="AEV154" s="160"/>
      <c r="AEW154" s="160"/>
      <c r="AEX154" s="160"/>
      <c r="AEY154" s="160"/>
      <c r="AEZ154" s="160"/>
      <c r="AFA154" s="160"/>
      <c r="AFB154" s="160"/>
      <c r="AFC154" s="160"/>
      <c r="AFD154" s="160"/>
      <c r="AFE154" s="160"/>
      <c r="AFF154" s="160"/>
      <c r="AFG154" s="160"/>
      <c r="AFH154" s="160"/>
      <c r="AFI154" s="160"/>
      <c r="AFJ154" s="160"/>
      <c r="AFK154" s="160"/>
      <c r="AFL154" s="160"/>
      <c r="AFM154" s="160"/>
      <c r="AFN154" s="160"/>
      <c r="AFO154" s="160"/>
      <c r="AFP154" s="160"/>
      <c r="AFQ154" s="160"/>
      <c r="AFR154" s="160"/>
      <c r="AFS154" s="160"/>
      <c r="AFT154" s="160"/>
      <c r="AFU154" s="160"/>
      <c r="AFV154" s="160"/>
      <c r="AFW154" s="160"/>
      <c r="AFX154" s="160"/>
      <c r="AFY154" s="160"/>
      <c r="AFZ154" s="160"/>
      <c r="AGA154" s="160"/>
      <c r="AGB154" s="160"/>
      <c r="AGC154" s="160"/>
      <c r="AGD154" s="160"/>
      <c r="AGE154" s="160"/>
      <c r="AGF154" s="160"/>
      <c r="AGG154" s="160"/>
      <c r="AGH154" s="160"/>
      <c r="AGI154" s="160"/>
      <c r="AGJ154" s="160"/>
      <c r="AGK154" s="160"/>
      <c r="AGL154" s="160"/>
      <c r="AGM154" s="160"/>
      <c r="AGN154" s="160"/>
      <c r="AGO154" s="160"/>
      <c r="AGP154" s="160"/>
      <c r="AGQ154" s="160"/>
      <c r="AGR154" s="160"/>
      <c r="AGS154" s="160"/>
      <c r="AGT154" s="160"/>
      <c r="AGU154" s="160"/>
      <c r="AGV154" s="160"/>
      <c r="AGW154" s="160"/>
      <c r="AGX154" s="160"/>
      <c r="AGY154" s="160"/>
      <c r="AGZ154" s="160"/>
      <c r="AHA154" s="160"/>
      <c r="AHB154" s="160"/>
      <c r="AHC154" s="160"/>
      <c r="AHD154" s="160"/>
      <c r="AHE154" s="160"/>
      <c r="AHF154" s="160"/>
      <c r="AHG154" s="160"/>
      <c r="AHH154" s="160"/>
      <c r="AHI154" s="160"/>
      <c r="AHJ154" s="160"/>
      <c r="AHK154" s="160"/>
      <c r="AHL154" s="160"/>
      <c r="AHM154" s="160"/>
      <c r="AHN154" s="160"/>
      <c r="AHO154" s="160"/>
      <c r="AHP154" s="160"/>
      <c r="AHQ154" s="160"/>
      <c r="AHR154" s="160"/>
      <c r="AHS154" s="160"/>
      <c r="AHT154" s="160"/>
      <c r="AHU154" s="160"/>
      <c r="AHV154" s="160"/>
      <c r="AHW154" s="160"/>
      <c r="AHX154" s="160"/>
      <c r="AHY154" s="160"/>
      <c r="AHZ154" s="160"/>
      <c r="AIA154" s="160"/>
      <c r="AIB154" s="160"/>
      <c r="AIC154" s="160"/>
      <c r="AID154" s="160"/>
      <c r="AIE154" s="160"/>
      <c r="AIF154" s="160"/>
      <c r="AIG154" s="160"/>
      <c r="AIH154" s="160"/>
      <c r="AII154" s="160"/>
      <c r="AIJ154" s="160"/>
      <c r="AIK154" s="160"/>
      <c r="AIL154" s="160"/>
      <c r="AIM154" s="160"/>
      <c r="AIN154" s="160"/>
      <c r="AIO154" s="160"/>
      <c r="AIP154" s="160"/>
      <c r="AIQ154" s="160"/>
      <c r="AIR154" s="160"/>
      <c r="AIS154" s="160"/>
      <c r="AIT154" s="160"/>
      <c r="AIU154" s="160"/>
      <c r="AIV154" s="160"/>
      <c r="AIW154" s="160"/>
      <c r="AIX154" s="160"/>
      <c r="AIY154" s="160"/>
      <c r="AIZ154" s="160"/>
      <c r="AJA154" s="160"/>
      <c r="AJB154" s="160"/>
      <c r="AJC154" s="160"/>
      <c r="AJD154" s="160"/>
      <c r="AJE154" s="160"/>
      <c r="AJF154" s="160"/>
      <c r="AJG154" s="160"/>
      <c r="AJH154" s="160"/>
      <c r="AJI154" s="160"/>
      <c r="AJJ154" s="160"/>
      <c r="AJK154" s="160"/>
      <c r="AJL154" s="160"/>
      <c r="AJM154" s="160"/>
      <c r="AJN154" s="160"/>
      <c r="AJO154" s="160"/>
      <c r="AJP154" s="160"/>
      <c r="AJQ154" s="160"/>
      <c r="AJR154" s="160"/>
      <c r="AJS154" s="160"/>
      <c r="AJT154" s="160"/>
      <c r="AJU154" s="160"/>
      <c r="AJV154" s="160"/>
      <c r="AJW154" s="160"/>
      <c r="AJX154" s="160"/>
      <c r="AJY154" s="160"/>
      <c r="AJZ154" s="160"/>
      <c r="AKA154" s="160"/>
      <c r="AKB154" s="160"/>
      <c r="AKC154" s="160"/>
      <c r="AKD154" s="160"/>
      <c r="AKE154" s="160"/>
      <c r="AKF154" s="160"/>
      <c r="AKG154" s="160"/>
      <c r="AKH154" s="160"/>
      <c r="AKI154" s="160"/>
      <c r="AKJ154" s="160"/>
      <c r="AKK154" s="160"/>
      <c r="AKL154" s="160"/>
      <c r="AKM154" s="160"/>
      <c r="AKN154" s="160"/>
      <c r="AKO154" s="160"/>
      <c r="AKP154" s="160"/>
      <c r="AKQ154" s="160"/>
      <c r="AKR154" s="160"/>
      <c r="AKS154" s="160"/>
      <c r="AKT154" s="160"/>
      <c r="AKU154" s="160"/>
      <c r="AKV154" s="160"/>
      <c r="AKW154" s="160"/>
      <c r="AKX154" s="160"/>
      <c r="AKY154" s="160"/>
      <c r="AKZ154" s="160"/>
      <c r="ALA154" s="160"/>
      <c r="ALB154" s="160"/>
      <c r="ALC154" s="160"/>
      <c r="ALD154" s="160"/>
      <c r="ALE154" s="160"/>
      <c r="ALF154" s="160"/>
      <c r="ALG154" s="160"/>
      <c r="ALH154" s="160"/>
      <c r="ALI154" s="160"/>
      <c r="ALJ154" s="160"/>
      <c r="ALK154" s="160"/>
      <c r="ALL154" s="160"/>
      <c r="ALM154" s="160"/>
      <c r="ALN154" s="160"/>
      <c r="ALO154" s="160"/>
      <c r="ALP154" s="160"/>
      <c r="ALQ154" s="160"/>
      <c r="ALR154" s="160"/>
      <c r="ALS154" s="160"/>
      <c r="ALT154" s="160"/>
      <c r="ALU154" s="160"/>
      <c r="ALV154" s="160"/>
      <c r="ALW154" s="160"/>
      <c r="ALX154" s="160"/>
      <c r="ALY154" s="160"/>
      <c r="ALZ154" s="160"/>
      <c r="AMA154" s="160"/>
      <c r="AMB154" s="160"/>
      <c r="AMC154" s="160"/>
      <c r="AMD154" s="160"/>
      <c r="AME154" s="160"/>
      <c r="AMF154" s="160"/>
      <c r="AMG154" s="160"/>
      <c r="AMH154" s="160"/>
      <c r="AMI154" s="160"/>
      <c r="AMJ154" s="160"/>
    </row>
    <row r="155" spans="1:1024" x14ac:dyDescent="0.35">
      <c r="F155" s="210"/>
      <c r="H155" s="86"/>
    </row>
    <row r="156" spans="1:1024" x14ac:dyDescent="0.35">
      <c r="A156" s="200" t="s">
        <v>307</v>
      </c>
      <c r="B156" s="188" t="s">
        <v>237</v>
      </c>
      <c r="C156" s="181" t="s">
        <v>304</v>
      </c>
      <c r="D156" s="182" t="s">
        <v>169</v>
      </c>
      <c r="E156" s="183" t="s">
        <v>306</v>
      </c>
      <c r="F156" s="111"/>
      <c r="G156" s="93">
        <f>F156*E156</f>
        <v>0</v>
      </c>
    </row>
    <row r="157" spans="1:1024" x14ac:dyDescent="0.35">
      <c r="A157" s="201"/>
      <c r="B157" s="189" t="s">
        <v>303</v>
      </c>
      <c r="C157" s="181" t="s">
        <v>305</v>
      </c>
      <c r="D157" s="182" t="s">
        <v>169</v>
      </c>
      <c r="E157" s="183" t="s">
        <v>257</v>
      </c>
      <c r="F157" s="111"/>
      <c r="G157" s="93">
        <f>F157*E157</f>
        <v>0</v>
      </c>
    </row>
    <row r="158" spans="1:1024" x14ac:dyDescent="0.35">
      <c r="A158" s="153" t="s">
        <v>188</v>
      </c>
      <c r="B158" s="184"/>
      <c r="C158" s="185"/>
      <c r="D158" s="186"/>
      <c r="E158" s="187"/>
      <c r="F158" s="99" t="s">
        <v>242</v>
      </c>
      <c r="G158" s="100">
        <f>MIN(25,SUM(G156:G157))</f>
        <v>0</v>
      </c>
    </row>
    <row r="159" spans="1:1024" x14ac:dyDescent="0.35">
      <c r="F159" s="102" t="s">
        <v>245</v>
      </c>
      <c r="G159" s="93">
        <f>G158+G154+G138+G133+G128+G121</f>
        <v>0</v>
      </c>
    </row>
    <row r="161" spans="6:7" ht="18.5" x14ac:dyDescent="0.45">
      <c r="F161" s="109" t="s">
        <v>246</v>
      </c>
      <c r="G161" s="110">
        <f>10%*G159+G112*30%+G82*60%</f>
        <v>0</v>
      </c>
    </row>
  </sheetData>
  <sheetProtection password="C907" sheet="1" objects="1" scenarios="1"/>
  <protectedRanges>
    <protectedRange sqref="F11:F12 F14:F15 F17:F18 F20:F21 F23:F24 F26:F28 F30:F32 F34:F35 F39:F40 F42:F43 F45:F46 F48 F50:F51 F53:F55 F80 F66:F70 F73:F74 F76:F77 F57:F59" name="Intervalo1"/>
    <protectedRange algorithmName="SHA-512" hashValue="g1d4Se58+u6ECYAEZm9aTYhV6CD8sSih1azRlwT6omiJbWP/llvNpROtN+JcZVer8B+AIpxUFaqWvwp7zWZNBg==" saltValue="qrRzyemExsxrwUDgB6GUsA==" spinCount="100000" sqref="F87:F91 F95:F97 F106:F110 F99:F104" name="Intervalo2"/>
    <protectedRange algorithmName="SHA-512" hashValue="zeWfqDOEqeBmBF2pdgyBHxRCvNkxC1dfWQpol2ZXgYQx1hmJ2sqMmfWwRJKYrOdZNxmhvNqsA2UHmfOLGGNQfA==" saltValue="uVyDQdqhA3nvk4ATzoHf3Q==" spinCount="100000" sqref="F116:F120 F123:F124 F126:F127 F135:F137 F140:F144 F146:F148 F129:F131 F150:F153 F156:F157" name="Intervalo3"/>
    <protectedRange sqref="C1" name="Intervalo4"/>
    <protectedRange sqref="F62:F64" name="Intervalo1_1"/>
  </protectedRanges>
  <mergeCells count="6">
    <mergeCell ref="A156:A157"/>
    <mergeCell ref="F6:G6"/>
    <mergeCell ref="B84:C84"/>
    <mergeCell ref="B113:C113"/>
    <mergeCell ref="B6:C6"/>
    <mergeCell ref="A98:A104"/>
  </mergeCells>
  <phoneticPr fontId="24" type="noConversion"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Identificação</vt:lpstr>
      <vt:lpstr>formulário_candidatura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Conceição</dc:creator>
  <dc:description/>
  <cp:lastModifiedBy>Maria Inês de Almeida</cp:lastModifiedBy>
  <cp:revision>1</cp:revision>
  <dcterms:created xsi:type="dcterms:W3CDTF">2020-10-21T20:36:30Z</dcterms:created>
  <dcterms:modified xsi:type="dcterms:W3CDTF">2025-07-02T16:05:04Z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