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Y:\dgrh\Concursos\Docentes\2024\ESEC\PRPD-13-2024_Prof Adjunto_Gerontologia_1p\6.Ata n.º 1\"/>
    </mc:Choice>
  </mc:AlternateContent>
  <bookViews>
    <workbookView xWindow="0" yWindow="0" windowWidth="28800" windowHeight="11870" tabRatio="758"/>
  </bookViews>
  <sheets>
    <sheet name="Identificação do Candidato" sheetId="1" r:id="rId1"/>
    <sheet name="Regras de Preenchimento" sheetId="7" r:id="rId2"/>
    <sheet name="Componente Formação, Graus e Ti" sheetId="6" r:id="rId3"/>
    <sheet name="Componente Técnico-Científica" sheetId="2" r:id="rId4"/>
    <sheet name="Componente Pedagógica" sheetId="3" r:id="rId5"/>
    <sheet name="Componente Profissional e Organ" sheetId="4" r:id="rId6"/>
    <sheet name="Pontuação Total" sheetId="5" r:id="rId7"/>
  </sheets>
  <definedNames>
    <definedName name="_xlnm.Print_Area" localSheetId="2">'Componente Formação, Graus e Ti'!$B$1:$P$28</definedName>
    <definedName name="_xlnm.Print_Area" localSheetId="4">'Componente Pedagógica'!$B$1:$P$49</definedName>
    <definedName name="_xlnm.Print_Area" localSheetId="5">'Componente Profissional e Organ'!$A$1:$P$26</definedName>
    <definedName name="_xlnm.Print_Area" localSheetId="3">'Componente Técnico-Científica'!$B$1:$P$65</definedName>
    <definedName name="_xlnm.Print_Area" localSheetId="0">'Identificação do Candidato'!$A$1:$J$35</definedName>
    <definedName name="_xlnm.Print_Area" localSheetId="6">'Pontuação Total'!$B$1:$L$29</definedName>
    <definedName name="_xlnm.Print_Area" localSheetId="1">'Regras de Preenchimento'!$B$1:$O$19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5" i="4" l="1"/>
  <c r="O17" i="4"/>
  <c r="K17" i="4"/>
  <c r="N22" i="4"/>
  <c r="J22" i="4"/>
  <c r="J45" i="3"/>
  <c r="N45" i="3"/>
  <c r="N39" i="2"/>
  <c r="N38" i="2"/>
  <c r="N15" i="2" l="1"/>
  <c r="N16" i="2"/>
  <c r="N17" i="2"/>
  <c r="N18" i="2"/>
  <c r="N19" i="2"/>
  <c r="N17" i="6"/>
  <c r="J38" i="2"/>
  <c r="J39" i="2"/>
  <c r="J40" i="2"/>
  <c r="N23" i="6"/>
  <c r="N15" i="6"/>
  <c r="J22" i="6"/>
  <c r="N18" i="6" l="1"/>
  <c r="J18" i="4" l="1"/>
  <c r="N18" i="4"/>
  <c r="J17" i="4"/>
  <c r="N17" i="4"/>
  <c r="J21" i="4" l="1"/>
  <c r="N21" i="4"/>
  <c r="J25" i="3"/>
  <c r="N25" i="3"/>
  <c r="J41" i="2" l="1"/>
  <c r="N41" i="2"/>
  <c r="J20" i="2"/>
  <c r="J21" i="2"/>
  <c r="J22" i="2"/>
  <c r="J23" i="2"/>
  <c r="J24" i="2"/>
  <c r="J25" i="2"/>
  <c r="J26" i="2"/>
  <c r="J27" i="2"/>
  <c r="J17" i="2"/>
  <c r="J15" i="2"/>
  <c r="J23" i="6"/>
  <c r="J24" i="6"/>
  <c r="C3" i="5" l="1"/>
  <c r="C2" i="4"/>
  <c r="C3" i="3"/>
  <c r="C3" i="6"/>
  <c r="C3" i="2"/>
  <c r="E7" i="5"/>
  <c r="E6" i="4"/>
  <c r="E7" i="3"/>
  <c r="E7" i="2"/>
  <c r="E8" i="6"/>
  <c r="J36" i="3"/>
  <c r="J37" i="3"/>
  <c r="N35" i="3" l="1"/>
  <c r="N36" i="3"/>
  <c r="N37" i="3"/>
  <c r="N38" i="3"/>
  <c r="N39" i="3"/>
  <c r="N41" i="3"/>
  <c r="N42" i="3"/>
  <c r="N43" i="3"/>
  <c r="N44" i="3"/>
  <c r="N34" i="3"/>
  <c r="N29" i="3"/>
  <c r="N30" i="3"/>
  <c r="N31" i="3"/>
  <c r="N28" i="3"/>
  <c r="N22" i="3"/>
  <c r="N23" i="3"/>
  <c r="N24" i="3"/>
  <c r="N21" i="3"/>
  <c r="N15" i="3"/>
  <c r="N16" i="3"/>
  <c r="N17" i="3"/>
  <c r="N18" i="3"/>
  <c r="N19" i="3"/>
  <c r="N14" i="3"/>
  <c r="N24" i="6"/>
  <c r="N22" i="6"/>
  <c r="N19" i="6"/>
  <c r="N21" i="6" s="1"/>
  <c r="N33" i="2"/>
  <c r="N34" i="2"/>
  <c r="N35" i="2"/>
  <c r="N36" i="2"/>
  <c r="N37" i="2"/>
  <c r="N40" i="2"/>
  <c r="N42" i="2"/>
  <c r="N32" i="2"/>
  <c r="N44" i="2"/>
  <c r="N45" i="2"/>
  <c r="N46" i="2"/>
  <c r="N47" i="2"/>
  <c r="N48" i="2"/>
  <c r="N49" i="2"/>
  <c r="N50" i="2"/>
  <c r="N51" i="2"/>
  <c r="N52" i="2"/>
  <c r="N53" i="2"/>
  <c r="N54" i="2"/>
  <c r="N55" i="2"/>
  <c r="N56" i="2"/>
  <c r="N57" i="2"/>
  <c r="N58" i="2"/>
  <c r="N59" i="2"/>
  <c r="N60" i="2"/>
  <c r="J44" i="2"/>
  <c r="J45" i="2"/>
  <c r="J46" i="2"/>
  <c r="J47" i="2"/>
  <c r="J48" i="2"/>
  <c r="J49" i="2"/>
  <c r="J50" i="2"/>
  <c r="J51" i="2"/>
  <c r="J52" i="2"/>
  <c r="J53" i="2"/>
  <c r="J54" i="2"/>
  <c r="J55" i="2"/>
  <c r="J56" i="2"/>
  <c r="J57" i="2"/>
  <c r="J58" i="2"/>
  <c r="J59" i="2"/>
  <c r="J60" i="2"/>
  <c r="J33" i="2"/>
  <c r="J34" i="2"/>
  <c r="J35" i="2"/>
  <c r="J36" i="2"/>
  <c r="J37" i="2"/>
  <c r="J42" i="2"/>
  <c r="J32" i="2"/>
  <c r="J16" i="2"/>
  <c r="J18" i="2"/>
  <c r="J19" i="2"/>
  <c r="J28" i="2"/>
  <c r="J29" i="2"/>
  <c r="J30" i="2"/>
  <c r="J14" i="2"/>
  <c r="N20" i="2"/>
  <c r="N21" i="2"/>
  <c r="N22" i="2"/>
  <c r="N23" i="2"/>
  <c r="N24" i="2"/>
  <c r="N25" i="2"/>
  <c r="N26" i="2"/>
  <c r="N27" i="2"/>
  <c r="N28" i="2"/>
  <c r="N29" i="2"/>
  <c r="N30" i="2"/>
  <c r="N14" i="2"/>
  <c r="N31" i="2" s="1"/>
  <c r="N25" i="6" l="1"/>
  <c r="N27" i="6" s="1"/>
  <c r="J43" i="2"/>
  <c r="K32" i="2" s="1"/>
  <c r="J31" i="2"/>
  <c r="O15" i="6"/>
  <c r="N46" i="3"/>
  <c r="N33" i="3"/>
  <c r="N19" i="4" l="1"/>
  <c r="N14" i="4"/>
  <c r="N15" i="4"/>
  <c r="N13" i="4"/>
  <c r="J16" i="5"/>
  <c r="J15" i="5"/>
  <c r="J14" i="5"/>
  <c r="J13" i="5"/>
  <c r="O14" i="2"/>
  <c r="O19" i="6"/>
  <c r="N23" i="4" l="1"/>
  <c r="O21" i="4" s="1"/>
  <c r="N20" i="4"/>
  <c r="N16" i="4"/>
  <c r="O13" i="4" s="1"/>
  <c r="O34" i="3"/>
  <c r="O28" i="3"/>
  <c r="N27" i="3"/>
  <c r="O21" i="3" s="1"/>
  <c r="N20" i="3"/>
  <c r="O14" i="3" s="1"/>
  <c r="N62" i="2"/>
  <c r="O44" i="2" s="1"/>
  <c r="N43" i="2"/>
  <c r="O32" i="2" s="1"/>
  <c r="O22" i="6"/>
  <c r="O64" i="2" l="1"/>
  <c r="I14" i="5" s="1"/>
  <c r="K14" i="5" s="1"/>
  <c r="E23" i="5" s="1"/>
  <c r="O48" i="3"/>
  <c r="I15" i="5" s="1"/>
  <c r="K15" i="5" s="1"/>
  <c r="E25" i="5" s="1"/>
  <c r="N48" i="3"/>
  <c r="H15" i="5" s="1"/>
  <c r="E26" i="5" s="1"/>
  <c r="O27" i="6"/>
  <c r="I13" i="5" s="1"/>
  <c r="K13" i="5" s="1"/>
  <c r="N64" i="2"/>
  <c r="H14" i="5" s="1"/>
  <c r="E24" i="5" s="1"/>
  <c r="H13" i="5"/>
  <c r="O25" i="4"/>
  <c r="I16" i="5" s="1"/>
  <c r="K16" i="5" s="1"/>
  <c r="E27" i="5" s="1"/>
  <c r="N25" i="4"/>
  <c r="H16" i="5" s="1"/>
  <c r="E28" i="5" s="1"/>
  <c r="B48" i="3"/>
  <c r="B27" i="6"/>
  <c r="B64" i="2"/>
  <c r="J39" i="3"/>
  <c r="J38" i="3"/>
  <c r="J34" i="3"/>
  <c r="J35" i="3"/>
  <c r="F14" i="5"/>
  <c r="F13" i="5"/>
  <c r="J19" i="6"/>
  <c r="J21" i="6" s="1"/>
  <c r="J17" i="6"/>
  <c r="J15" i="6"/>
  <c r="J18" i="6" l="1"/>
  <c r="K19" i="6"/>
  <c r="K18" i="5"/>
  <c r="J25" i="6"/>
  <c r="K22" i="6" s="1"/>
  <c r="J31" i="3"/>
  <c r="J30" i="3"/>
  <c r="J29" i="3"/>
  <c r="J28" i="3"/>
  <c r="K15" i="6" l="1"/>
  <c r="K27" i="6" s="1"/>
  <c r="E13" i="5" s="1"/>
  <c r="G13" i="5" s="1"/>
  <c r="J27" i="6"/>
  <c r="D13" i="5" s="1"/>
  <c r="J33" i="3"/>
  <c r="K28" i="3" s="1"/>
  <c r="J42" i="3"/>
  <c r="J14" i="3"/>
  <c r="F16" i="5"/>
  <c r="F15" i="5"/>
  <c r="J23" i="4" l="1"/>
  <c r="K21" i="4" s="1"/>
  <c r="J19" i="4"/>
  <c r="J20" i="4" s="1"/>
  <c r="J14" i="4"/>
  <c r="J15" i="4"/>
  <c r="J13" i="4"/>
  <c r="J41" i="3"/>
  <c r="J43" i="3"/>
  <c r="J44" i="3"/>
  <c r="J22" i="3"/>
  <c r="J23" i="3"/>
  <c r="J24" i="3"/>
  <c r="J15" i="3"/>
  <c r="J16" i="3"/>
  <c r="J17" i="3"/>
  <c r="J18" i="3"/>
  <c r="J19" i="3"/>
  <c r="J21" i="3"/>
  <c r="J46" i="3" l="1"/>
  <c r="K34" i="3" s="1"/>
  <c r="J20" i="3"/>
  <c r="J48" i="3" s="1"/>
  <c r="J16" i="4"/>
  <c r="K13" i="4" s="1"/>
  <c r="J27" i="3"/>
  <c r="K21" i="3" s="1"/>
  <c r="K14" i="2"/>
  <c r="J62" i="2"/>
  <c r="K44" i="2" s="1"/>
  <c r="K64" i="2" l="1"/>
  <c r="E14" i="5" s="1"/>
  <c r="G14" i="5" s="1"/>
  <c r="D15" i="5"/>
  <c r="J64" i="2"/>
  <c r="D14" i="5" s="1"/>
  <c r="K14" i="3"/>
  <c r="K48" i="3" s="1"/>
  <c r="E15" i="5" l="1"/>
  <c r="G15" i="5" s="1"/>
  <c r="K25" i="4"/>
  <c r="J25" i="4" l="1"/>
  <c r="D16" i="5" s="1"/>
  <c r="E16" i="5"/>
  <c r="G16" i="5" s="1"/>
  <c r="G18" i="5" l="1"/>
</calcChain>
</file>

<file path=xl/sharedStrings.xml><?xml version="1.0" encoding="utf-8"?>
<sst xmlns="http://schemas.openxmlformats.org/spreadsheetml/2006/main" count="515" uniqueCount="338">
  <si>
    <t>CONCURSO EXTERNO PARA PROFESSOR ADJUNTO</t>
  </si>
  <si>
    <t>Nome completo do/a candidato/a:</t>
  </si>
  <si>
    <t>Nome do Candidato:</t>
  </si>
  <si>
    <t>Parâmetros</t>
  </si>
  <si>
    <t>Dimensão</t>
  </si>
  <si>
    <t>Item</t>
  </si>
  <si>
    <t>Elementos a valorizar</t>
  </si>
  <si>
    <t>Unidade</t>
    <phoneticPr fontId="0" type="noConversion"/>
  </si>
  <si>
    <t>Pontos</t>
  </si>
  <si>
    <t>Validação do júri</t>
  </si>
  <si>
    <t xml:space="preserve">Nº (ou fracção) de elementos a pontuar </t>
  </si>
  <si>
    <t>Pontuação Total</t>
    <phoneticPr fontId="0" type="noConversion"/>
  </si>
  <si>
    <t>Pontuação a considerar</t>
    <phoneticPr fontId="0" type="noConversion"/>
  </si>
  <si>
    <t>Justificação para os casos em que o júri não valida a informação fornecida pelo candidato</t>
  </si>
  <si>
    <t>I</t>
    <phoneticPr fontId="0" type="noConversion"/>
  </si>
  <si>
    <t>II</t>
    <phoneticPr fontId="0" type="noConversion"/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</si>
  <si>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</si>
  <si>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</si>
  <si>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</si>
  <si>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</si>
  <si>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</si>
  <si>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</si>
  <si>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</si>
  <si>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</si>
  <si>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</si>
  <si>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</si>
  <si>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XIII</t>
  </si>
  <si>
    <t>XIV</t>
  </si>
  <si>
    <r>
      <t xml:space="preserve">Graus  Académicos </t>
    </r>
    <r>
      <rPr>
        <sz val="10"/>
        <rFont val="Calibri"/>
        <family val="2"/>
        <scheme val="minor"/>
      </rPr>
      <t>(excepto doutoramento que é condição de acesso)</t>
    </r>
  </si>
  <si>
    <t>Formação Inicial e Pós-Graduada</t>
  </si>
  <si>
    <t>H1</t>
  </si>
  <si>
    <t>curso</t>
  </si>
  <si>
    <t>H2</t>
  </si>
  <si>
    <t>Títulos Académicos</t>
  </si>
  <si>
    <t>H3</t>
  </si>
  <si>
    <t>H4</t>
  </si>
  <si>
    <t>Outro Tipo de Formação na área do concurso</t>
  </si>
  <si>
    <t>H5</t>
  </si>
  <si>
    <t>H6</t>
  </si>
  <si>
    <t>TOTAL DA COMPONENTE TÉCNICO-CIENTÍFICA</t>
  </si>
  <si>
    <t>Publicações</t>
  </si>
  <si>
    <t>C1</t>
  </si>
  <si>
    <t>C2</t>
  </si>
  <si>
    <t>C3</t>
  </si>
  <si>
    <t>capitulo</t>
  </si>
  <si>
    <t>C4</t>
  </si>
  <si>
    <t>C5</t>
  </si>
  <si>
    <t>artigo</t>
  </si>
  <si>
    <t>C6</t>
  </si>
  <si>
    <t>C7</t>
  </si>
  <si>
    <t>C8</t>
  </si>
  <si>
    <t>C9</t>
  </si>
  <si>
    <t>C10</t>
  </si>
  <si>
    <t>C11</t>
  </si>
  <si>
    <t>Comunicações</t>
  </si>
  <si>
    <t>C18</t>
  </si>
  <si>
    <t>C19</t>
  </si>
  <si>
    <t>C20</t>
  </si>
  <si>
    <t>C21</t>
  </si>
  <si>
    <t>C22</t>
  </si>
  <si>
    <t>C23</t>
  </si>
  <si>
    <t>C24</t>
  </si>
  <si>
    <t>C25</t>
  </si>
  <si>
    <t>C26</t>
  </si>
  <si>
    <t>C27</t>
  </si>
  <si>
    <t>projeto</t>
  </si>
  <si>
    <t>C28</t>
  </si>
  <si>
    <t>C29</t>
  </si>
  <si>
    <t>C30</t>
  </si>
  <si>
    <t>C31</t>
  </si>
  <si>
    <t>C32</t>
  </si>
  <si>
    <t>C33</t>
  </si>
  <si>
    <t>C34</t>
  </si>
  <si>
    <t>C35</t>
  </si>
  <si>
    <t>C36</t>
  </si>
  <si>
    <t>C37</t>
  </si>
  <si>
    <t>Sub-Total</t>
    <phoneticPr fontId="0" type="noConversion"/>
  </si>
  <si>
    <t>Coordenação Científica</t>
  </si>
  <si>
    <t>C38</t>
  </si>
  <si>
    <t>C39</t>
  </si>
  <si>
    <t>Integração em Centros/Unidades de Investigação</t>
  </si>
  <si>
    <t>centro</t>
  </si>
  <si>
    <t>Reconhecimento</t>
  </si>
  <si>
    <t>Citações de trabalhos na área do concurso</t>
  </si>
  <si>
    <t>h-index</t>
  </si>
  <si>
    <t>citação</t>
  </si>
  <si>
    <t>Orientação de teses na área do concurso</t>
  </si>
  <si>
    <t>tese</t>
  </si>
  <si>
    <t xml:space="preserve">Participação em Júris de provas para atribuição de grau ou titulo ou em júris para atribuição de prémios </t>
  </si>
  <si>
    <t>júri</t>
  </si>
  <si>
    <t>revista</t>
  </si>
  <si>
    <t>livro</t>
  </si>
  <si>
    <t>trabalho</t>
  </si>
  <si>
    <t>capítulo</t>
  </si>
  <si>
    <t>evento</t>
  </si>
  <si>
    <t>sessão</t>
  </si>
  <si>
    <t>Atividade Letiva no ensino superior</t>
  </si>
  <si>
    <t>Experiência docente no Ensino Superior na área do concurso</t>
  </si>
  <si>
    <t>P1</t>
  </si>
  <si>
    <t>ECTS/ano</t>
  </si>
  <si>
    <t>P2</t>
  </si>
  <si>
    <t>Autoria de Programas de Unidades Curriculares, na área do concurso, de cursos do Ensino Superior</t>
  </si>
  <si>
    <t>P3</t>
  </si>
  <si>
    <t>UC</t>
  </si>
  <si>
    <t>P4</t>
  </si>
  <si>
    <t>P5</t>
  </si>
  <si>
    <t>P6</t>
  </si>
  <si>
    <t>Orientação e Arguição de estágios/trabalhos de investigação/projetos</t>
  </si>
  <si>
    <t>P7</t>
  </si>
  <si>
    <t xml:space="preserve">Aluno </t>
  </si>
  <si>
    <t>P8</t>
  </si>
  <si>
    <t>Aluno</t>
  </si>
  <si>
    <t>P9</t>
  </si>
  <si>
    <t>P10</t>
  </si>
  <si>
    <t>P12</t>
  </si>
  <si>
    <t>Júri</t>
  </si>
  <si>
    <t>Experiência Letiva fora do ensino superior</t>
  </si>
  <si>
    <t>Meses</t>
  </si>
  <si>
    <t>P17</t>
  </si>
  <si>
    <t>P18</t>
  </si>
  <si>
    <t>P21</t>
  </si>
  <si>
    <t>P24</t>
  </si>
  <si>
    <t>Outras atividades de natureza pedagógica</t>
  </si>
  <si>
    <t>Participação e Coordenação de projetos pedagógicos</t>
  </si>
  <si>
    <t>P25</t>
  </si>
  <si>
    <t>curso/formação</t>
  </si>
  <si>
    <t>Ação</t>
  </si>
  <si>
    <t>Participação em júris de provas e/ou concursos para avaliação e/ou seriação de estudantes</t>
  </si>
  <si>
    <t xml:space="preserve">Organização de eventos </t>
  </si>
  <si>
    <t>Outras</t>
  </si>
  <si>
    <t>TOTAL DA COMPONENTE PEDAGÓGICA</t>
  </si>
  <si>
    <t>Experiência Profissional (fora do ensino superior) no âmbito da área do Concurso</t>
  </si>
  <si>
    <r>
      <t>Experiência profissional como</t>
    </r>
    <r>
      <rPr>
        <b/>
        <sz val="10"/>
        <rFont val="Calibri (Body)"/>
      </rPr>
      <t xml:space="preserve"> </t>
    </r>
    <r>
      <rPr>
        <b/>
        <sz val="10"/>
        <rFont val="Calibri"/>
        <family val="2"/>
        <scheme val="minor"/>
      </rPr>
      <t>Licenciado/Técnico Superior na área do concurso (exetua-se docência)</t>
    </r>
  </si>
  <si>
    <t>O1</t>
  </si>
  <si>
    <t>O2</t>
  </si>
  <si>
    <t>O3</t>
  </si>
  <si>
    <t>O4</t>
  </si>
  <si>
    <t>O5</t>
  </si>
  <si>
    <t>O6</t>
  </si>
  <si>
    <t>O7</t>
  </si>
  <si>
    <t>O8</t>
  </si>
  <si>
    <t>Evento</t>
  </si>
  <si>
    <t>Outros</t>
  </si>
  <si>
    <t>Organização</t>
  </si>
  <si>
    <t>TOTAL DA COMPONENTE PROFISSIONAL E ORGANIZACIONAL</t>
  </si>
  <si>
    <t>PONTUAÇÃO DO CURRICULO</t>
  </si>
  <si>
    <t xml:space="preserve">Pontuação a Considerar </t>
    <phoneticPr fontId="0" type="noConversion"/>
  </si>
  <si>
    <t>Factor de ponderação</t>
    <phoneticPr fontId="0" type="noConversion"/>
  </si>
  <si>
    <t>Pontuação Ponderada</t>
    <phoneticPr fontId="0" type="noConversion"/>
  </si>
  <si>
    <t>Componente Formação, Graus e Titulos Académicos</t>
  </si>
  <si>
    <t>Componente Técnico-Científica</t>
    <phoneticPr fontId="0" type="noConversion"/>
  </si>
  <si>
    <t>Componente Pedagógica</t>
    <phoneticPr fontId="0" type="noConversion"/>
  </si>
  <si>
    <t>Componente Profissional e Organizacional</t>
  </si>
  <si>
    <r>
      <t>Pontuação Final (</t>
    </r>
    <r>
      <rPr>
        <sz val="12"/>
        <rFont val="Calibri"/>
        <family val="2"/>
      </rPr>
      <t>0-100</t>
    </r>
    <r>
      <rPr>
        <b/>
        <sz val="12"/>
        <rFont val="Calibri"/>
        <family val="2"/>
      </rPr>
      <t>)</t>
    </r>
  </si>
  <si>
    <t>CRITÉRIOS DE DESEMPATE</t>
  </si>
  <si>
    <t>1.º</t>
  </si>
  <si>
    <t>Pontuação ponderada</t>
  </si>
  <si>
    <t>Componente Técnico-científica</t>
  </si>
  <si>
    <t>2.º</t>
  </si>
  <si>
    <t>pontuação total</t>
  </si>
  <si>
    <t>3.º</t>
  </si>
  <si>
    <t>4.º</t>
  </si>
  <si>
    <t>5.º</t>
  </si>
  <si>
    <t>6.º</t>
  </si>
  <si>
    <t>Regras de preenchimento da grelha e de pontuação dos elementos curriculares</t>
  </si>
  <si>
    <t>PONTUAÇÃO APÓS VALIDAÇÃO DO JÚRI</t>
  </si>
  <si>
    <t>Componente pedagógica</t>
  </si>
  <si>
    <t xml:space="preserve">Componente profissional e organizacional </t>
  </si>
  <si>
    <r>
      <rPr>
        <b/>
        <sz val="11"/>
        <color theme="1"/>
        <rFont val="Calibri"/>
        <family val="2"/>
        <scheme val="minor"/>
      </rPr>
      <t>3.</t>
    </r>
    <r>
      <rPr>
        <sz val="11"/>
        <color theme="1"/>
        <rFont val="Calibri"/>
        <family val="2"/>
        <scheme val="minor"/>
      </rPr>
      <t xml:space="preserve"> Salvo indicação explícita em contrário, apenas são pontuados os elementos curriculares que se relacionem com a área científica/disciplinar em que o concurso é aberto.</t>
    </r>
  </si>
  <si>
    <t>IDENTIFICAÇÃO</t>
  </si>
  <si>
    <t>CONDIÇÕES DE ADMISSÃO AO CONCURSO/DOUTORAMENTO (ponto 5.3 do edital)</t>
  </si>
  <si>
    <t>Designação do Programa de Doutoramento:</t>
  </si>
  <si>
    <t>Especialidade:</t>
  </si>
  <si>
    <t>Título da Tese:</t>
  </si>
  <si>
    <t>Instituição Conferente do Grau de Doutor:</t>
  </si>
  <si>
    <t>Faculdade/Departamento/Escola:</t>
  </si>
  <si>
    <t>Ano de Conclusão:</t>
  </si>
  <si>
    <t>CONDIÇÕES DE ADMISSÃO AO CONCURSO/TITULO DE ESPECIALISTA (ponto 5.3 do Edital)</t>
  </si>
  <si>
    <t>Designação do Titulo de Especialista:</t>
  </si>
  <si>
    <t>Título do Trabalho apresentado:</t>
  </si>
  <si>
    <t>Instituições conferentes do Titulo:</t>
  </si>
  <si>
    <t>Ano de concessão:</t>
  </si>
  <si>
    <t>Funções de Gestão/ Coordenação</t>
  </si>
  <si>
    <t>Lecionação em cursos/ações/oficinas de formação não conferentes de grau, na área do concurso, promovidos por instituições do ensino superior</t>
  </si>
  <si>
    <t>Em caso de empate entre candidatos, o desempate será feito tendo por critério a melhor pontuação nas seguintes situações (usar sucessivamente até se obter o desempate):</t>
  </si>
  <si>
    <t>TOTAL DA COMPONENTE FORMAÇÃO, GRAUS E TÍTULOS ACADÉMICOS</t>
  </si>
  <si>
    <t>Titulos Pós-Doutoramento</t>
  </si>
  <si>
    <t>1.º ou último autor</t>
  </si>
  <si>
    <t>palestra/comunicação</t>
  </si>
  <si>
    <t>centro/unidade</t>
  </si>
  <si>
    <t>Excelente</t>
  </si>
  <si>
    <t>Muito Bom</t>
  </si>
  <si>
    <t>Bom</t>
  </si>
  <si>
    <t>Pós-Graduação</t>
  </si>
  <si>
    <t>CTESP</t>
  </si>
  <si>
    <t>C12</t>
  </si>
  <si>
    <t>C13</t>
  </si>
  <si>
    <t>C14</t>
  </si>
  <si>
    <t>C15</t>
  </si>
  <si>
    <t>C16</t>
  </si>
  <si>
    <t>por apresentação</t>
  </si>
  <si>
    <t>por póster</t>
  </si>
  <si>
    <t>C17</t>
  </si>
  <si>
    <t>P11</t>
  </si>
  <si>
    <t>título</t>
  </si>
  <si>
    <t>Orientações</t>
  </si>
  <si>
    <t>Curso/ ação</t>
  </si>
  <si>
    <t>Turma/ano letivo</t>
  </si>
  <si>
    <t>P13</t>
  </si>
  <si>
    <t>P14</t>
  </si>
  <si>
    <t>P15</t>
  </si>
  <si>
    <t>P16</t>
  </si>
  <si>
    <t>P19</t>
  </si>
  <si>
    <t>Membro de Comissão organizadora de evento científico na área da Gerontologia/ Envelhecimento com duração superior a 1 dia.</t>
  </si>
  <si>
    <t>P20</t>
  </si>
  <si>
    <t xml:space="preserve">Arguições </t>
  </si>
  <si>
    <t>Experiência como docente do pré-escolar, ensino básico, secundário, profissional, artístico e/ou como formador na área do concurso</t>
  </si>
  <si>
    <t>P22</t>
  </si>
  <si>
    <t>P23</t>
  </si>
  <si>
    <t>Publicação</t>
  </si>
  <si>
    <t>Membro de júri para seleção e seriação de estudantes, candidatos a cursos superiores não conferentes de grau   (CTESP, Pós-Graduações), ministradas em IES.</t>
  </si>
  <si>
    <t>Membro de júri para seleção e seriação de estudantes, candidatos a cursos conferentes de grau (licenciatura, mestrado, doutoramento).</t>
  </si>
  <si>
    <r>
      <t xml:space="preserve">Autoria e coautoria de Programas de unidade curricular, elaborados </t>
    </r>
    <r>
      <rPr>
        <b/>
        <u/>
        <sz val="10"/>
        <color theme="1"/>
        <rFont val="Calibri"/>
        <family val="2"/>
        <scheme val="minor"/>
      </rPr>
      <t>nos últimos cinco anos letivos</t>
    </r>
    <r>
      <rPr>
        <sz val="10"/>
        <color theme="1"/>
        <rFont val="Calibri"/>
        <family val="2"/>
        <scheme val="minor"/>
      </rPr>
      <t xml:space="preserve"> em cursos superiores de Gerontologia.</t>
    </r>
  </si>
  <si>
    <r>
      <t xml:space="preserve">Número de ECTS de unidades curriculares, lecionadas </t>
    </r>
    <r>
      <rPr>
        <b/>
        <u/>
        <sz val="10"/>
        <color theme="1"/>
        <rFont val="Calibri"/>
        <family val="2"/>
        <scheme val="minor"/>
      </rPr>
      <t>nos últimos cinco anos</t>
    </r>
    <r>
      <rPr>
        <sz val="10"/>
        <color theme="1"/>
        <rFont val="Calibri"/>
        <family val="2"/>
        <scheme val="minor"/>
      </rPr>
      <t xml:space="preserve"> letivos em cursos superiores de Gerontologia.</t>
    </r>
  </si>
  <si>
    <t>outro autor</t>
  </si>
  <si>
    <t>Participação em comissões científicas de revistas</t>
  </si>
  <si>
    <t>Licenciatura na área científica da Gerontologia</t>
  </si>
  <si>
    <t>Mestrado na área científica da Gerontologia</t>
  </si>
  <si>
    <t>Agregação na área científica da Gerontologia</t>
  </si>
  <si>
    <t>Pós-Graduações na área científica da Gerontologia, com 60 ou mais ECTS</t>
  </si>
  <si>
    <t>Pós-Graduações na área científica da Gerontologia, com 30 ou mais ECTS</t>
  </si>
  <si>
    <t>Pós-Doutoramento na área científica da Gerontologia</t>
  </si>
  <si>
    <t>dissertação</t>
  </si>
  <si>
    <t>Licenciatura  /Mestrado</t>
  </si>
  <si>
    <t>Doutoramento</t>
  </si>
  <si>
    <t>Licenciatura /Mestrado</t>
  </si>
  <si>
    <t>Lecionação,  nos últimos cinco anos, de cursos/ações/oficinas de Formação, na área científica da gerontologia/ envelhecimento,  para técnicos superiores - duração  ≥  a 100 horas.</t>
  </si>
  <si>
    <t>Lecionação, nos últimos cinco anos, de cursos/ações/oficinas de Formação, na área científica da gerontologia/ envelhecimento para técnicos superiores - duração ≥ 50h.</t>
  </si>
  <si>
    <t>Direção de Turma, nos últimos cinco anos, de curso na área científica da Gerontologia/ envelhecimento ministrado em estabelecimento de ensino profissional.</t>
  </si>
  <si>
    <t>Responsável /Membro de equipa responsável pela elaboração de proposta de novo mestrado na área da Gerontologia/ Envelhecimento, aprovada e colocada em funcionamento numa IES.</t>
  </si>
  <si>
    <t>Responsável /Membro de equipa responsável pela elaboração de proposta de novo curso de pós-graduação na área da Gerontologia/ Envelhecimento, aprovada e colocada em funcionamento numa IES.</t>
  </si>
  <si>
    <r>
      <t>COMPONENTE PEDAGÓGICA (</t>
    </r>
    <r>
      <rPr>
        <sz val="10"/>
        <rFont val="Calibri"/>
        <family val="2"/>
      </rPr>
      <t>Ponderação na Pontuação Final)</t>
    </r>
    <r>
      <rPr>
        <b/>
        <sz val="10"/>
        <rFont val="Calibri"/>
        <family val="2"/>
      </rPr>
      <t xml:space="preserve"> =</t>
    </r>
  </si>
  <si>
    <t>Pontuação máxima a considerar</t>
  </si>
  <si>
    <r>
      <t>COMPONENTE FORMAÇÃO, GRAUS E TÍTULOS ACADÉMICOS (</t>
    </r>
    <r>
      <rPr>
        <sz val="12"/>
        <rFont val="Calibri"/>
        <family val="2"/>
        <scheme val="minor"/>
      </rPr>
      <t>Ponderação na Pontuação Final</t>
    </r>
    <r>
      <rPr>
        <b/>
        <sz val="12"/>
        <rFont val="Calibri"/>
        <family val="2"/>
        <scheme val="minor"/>
      </rPr>
      <t>) =</t>
    </r>
  </si>
  <si>
    <r>
      <t>COMPONENTE TÉCNICO-CIENTÍFICA (</t>
    </r>
    <r>
      <rPr>
        <sz val="12"/>
        <rFont val="Calibri"/>
        <family val="2"/>
        <scheme val="minor"/>
      </rPr>
      <t>Ponderação na Pontuação Final</t>
    </r>
    <r>
      <rPr>
        <b/>
        <sz val="12"/>
        <rFont val="Calibri"/>
        <family val="2"/>
        <scheme val="minor"/>
      </rPr>
      <t>) =</t>
    </r>
  </si>
  <si>
    <r>
      <t>COMPONENTE PROFISSIONAL E ORGANIZACIONAL (</t>
    </r>
    <r>
      <rPr>
        <sz val="12"/>
        <rFont val="Calibri"/>
        <family val="2"/>
      </rPr>
      <t xml:space="preserve"> Ponderação na Pontuação Final</t>
    </r>
    <r>
      <rPr>
        <b/>
        <sz val="12"/>
        <rFont val="Calibri"/>
        <family val="2"/>
      </rPr>
      <t>) =</t>
    </r>
  </si>
  <si>
    <t>CONCURSO EXTERNO PARA PROFESSOR ADJUNTO NA ÁREA DISCIPLINAR DE GERONTOLOGIA</t>
  </si>
  <si>
    <r>
      <t xml:space="preserve">Identificação do(s) Anexo(s) e/ou Links comprovativo(s). NOTA: </t>
    </r>
    <r>
      <rPr>
        <sz val="10"/>
        <rFont val="Calibri"/>
        <family val="2"/>
        <scheme val="minor"/>
      </rPr>
      <t>O júri só pontuará os elementos curriculares cujos comprovativos estejam identificados nesta coluna do formulário</t>
    </r>
  </si>
  <si>
    <t>Pós-Graduações realizadas em Instituições de Ensino Superior</t>
  </si>
  <si>
    <r>
      <t>Produção Técnica/ Científica</t>
    </r>
    <r>
      <rPr>
        <b/>
        <sz val="10"/>
        <color rgb="FFFF000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na área científica do concurso</t>
    </r>
  </si>
  <si>
    <t>Projetos e Coordenação Científica na área do concurso</t>
  </si>
  <si>
    <t>Avaliação de Projetos de Investigação Científica</t>
  </si>
  <si>
    <t>Participação em Projetos de Investigação Científica</t>
  </si>
  <si>
    <t>Participação em tarefas de revisão de artigos ou textos científicos/técnicos publicados</t>
  </si>
  <si>
    <t>Colaboração em eventos Científicos na área científica em que está inserido</t>
  </si>
  <si>
    <t>Pontuação máxima a considerar:</t>
  </si>
  <si>
    <t xml:space="preserve">Pontuação máxima a considerar: </t>
  </si>
  <si>
    <r>
      <t xml:space="preserve">Identificação do(s) Anexo(s) e/ou Links comprovativo(s). NOTA: </t>
    </r>
    <r>
      <rPr>
        <sz val="9"/>
        <rFont val="Calibri"/>
        <family val="2"/>
        <scheme val="minor"/>
      </rPr>
      <t>O júri só pontuará os elementos curriculares cujos comprovativos estejam identificados nesta coluna do formulário</t>
    </r>
  </si>
  <si>
    <t>AUTO-PREENCHIMENTO PELO CANDIDATO</t>
  </si>
  <si>
    <t>Coordenação de centro/unidade de investigação reconhecido e avaliado pela FCT.</t>
  </si>
  <si>
    <t>Investigador Responsável/Coordenador de projeto científico na área da Gerontologia/ Envelhecimento, validado por SCN ou SCI com instituições internacionais.</t>
  </si>
  <si>
    <t>Membro de painel de avaliação de projetos técnico-científicos nacionais financiados, na área da Gerontologia/ Envelhecimento.</t>
  </si>
  <si>
    <t>Membro integrado de Centro de Investigação reconhecido/avaliado  pela FCT nos últimos 5 anos, que inclua o domínio do Envelhecimento</t>
  </si>
  <si>
    <t>Indice h (Scopus).</t>
  </si>
  <si>
    <t>C40</t>
  </si>
  <si>
    <t>Sub-total</t>
  </si>
  <si>
    <t xml:space="preserve"> Doutoramento</t>
  </si>
  <si>
    <t>P26</t>
  </si>
  <si>
    <t>Responsável e/ou Membro de equipa responsável pela elaboração de proposta de novo curso de  licenciatura na área da Gerontologia, aprovada e colocada em funcionamento numa IES.</t>
  </si>
  <si>
    <t>A preencher pelo candidato (colunas VII e X)</t>
  </si>
  <si>
    <t>Organização de eventos técnico-científicos</t>
  </si>
  <si>
    <r>
      <rPr>
        <b/>
        <sz val="11"/>
        <color theme="1"/>
        <rFont val="Calibri"/>
        <family val="2"/>
        <scheme val="minor"/>
      </rPr>
      <t>5.</t>
    </r>
    <r>
      <rPr>
        <sz val="11"/>
        <color theme="1"/>
        <rFont val="Calibri"/>
        <family val="2"/>
        <scheme val="minor"/>
      </rPr>
      <t xml:space="preserve"> O candidato deve anexar ao seu CV os documentos comprovativos dos elementos curriculares indicados na Formulário de candidatuira ou disponibilizar no Formulário da Candidatuta (coluna X) os </t>
    </r>
    <r>
      <rPr>
        <i/>
        <sz val="11"/>
        <color theme="1"/>
        <rFont val="Calibri"/>
        <family val="2"/>
        <scheme val="minor"/>
      </rPr>
      <t>links</t>
    </r>
    <r>
      <rPr>
        <sz val="11"/>
        <color theme="1"/>
        <rFont val="Calibri"/>
        <family val="2"/>
        <scheme val="minor"/>
      </rPr>
      <t xml:space="preserve"> para documentos que estejam disponíveis online, em sitios de acesso público e livre.</t>
    </r>
  </si>
  <si>
    <r>
      <rPr>
        <b/>
        <sz val="11"/>
        <color theme="1"/>
        <rFont val="Calibri"/>
        <family val="2"/>
        <scheme val="minor"/>
      </rPr>
      <t>6.</t>
    </r>
    <r>
      <rPr>
        <sz val="11"/>
        <color theme="1"/>
        <rFont val="Calibri"/>
        <family val="2"/>
        <scheme val="minor"/>
      </rPr>
      <t xml:space="preserve"> Os anexos e/ou </t>
    </r>
    <r>
      <rPr>
        <i/>
        <sz val="11"/>
        <color theme="1"/>
        <rFont val="Calibri"/>
        <family val="2"/>
        <scheme val="minor"/>
      </rPr>
      <t>links</t>
    </r>
    <r>
      <rPr>
        <sz val="11"/>
        <color theme="1"/>
        <rFont val="Calibri"/>
        <family val="2"/>
        <scheme val="minor"/>
      </rPr>
      <t xml:space="preserve"> devem ser apresentados com a identificação do item (cf. coluna III da Grelha), seguido do nome do documento (exemplos: H1 - Diploma de.. , H2 - Certidão de ...). No caso de haver mais do que um anexo para cada item, acrescentar o número sequencial à identificação do anexo ( exemplo: H1.1 - Dipoma de ..., H1.2- Diploma de ..., etc).</t>
    </r>
  </si>
  <si>
    <r>
      <rPr>
        <b/>
        <sz val="11"/>
        <color theme="1"/>
        <rFont val="Calibri"/>
        <family val="2"/>
        <scheme val="minor"/>
      </rPr>
      <t>1.</t>
    </r>
    <r>
      <rPr>
        <sz val="11"/>
        <color theme="1"/>
        <rFont val="Calibri"/>
        <family val="2"/>
        <scheme val="minor"/>
      </rPr>
      <t xml:space="preserve"> Os candidatos formalizam a candidatura através do preenchimento Formulário de Candidatura. Para o fazer devem, para além dos elementos de Identificação: (i) preencher, para cada Componente, a</t>
    </r>
    <r>
      <rPr>
        <b/>
        <sz val="11"/>
        <color theme="1"/>
        <rFont val="Calibri"/>
        <family val="2"/>
        <scheme val="minor"/>
      </rPr>
      <t xml:space="preserve"> coluna VII</t>
    </r>
    <r>
      <rPr>
        <sz val="11"/>
        <color theme="1"/>
        <rFont val="Calibri"/>
        <family val="2"/>
        <scheme val="minor"/>
      </rPr>
      <t xml:space="preserve"> da Grelha, indicando o número de elementos do seu CV que se enquadram em cada um dos itens; (ii) identificar, na </t>
    </r>
    <r>
      <rPr>
        <b/>
        <sz val="11"/>
        <color theme="1"/>
        <rFont val="Calibri"/>
        <family val="2"/>
        <scheme val="minor"/>
      </rPr>
      <t>coluna X</t>
    </r>
    <r>
      <rPr>
        <sz val="11"/>
        <color theme="1"/>
        <rFont val="Calibri"/>
        <family val="2"/>
        <scheme val="minor"/>
      </rPr>
      <t xml:space="preserve"> da grelha, os anexos (ou links para documentos online de acesso público livre) que documentam cada um dos elementos indicados. Por exemplo, se o candidato indica na coluna VII do item H1, da </t>
    </r>
    <r>
      <rPr>
        <i/>
        <sz val="11"/>
        <color theme="1"/>
        <rFont val="Calibri"/>
        <family val="2"/>
        <scheme val="minor"/>
      </rPr>
      <t>Componente Formação, Graus e Titulos,</t>
    </r>
    <r>
      <rPr>
        <sz val="11"/>
        <color theme="1"/>
        <rFont val="Calibri"/>
        <family val="2"/>
        <scheme val="minor"/>
      </rPr>
      <t xml:space="preserve"> que tem 2 licenciaturas, deverá indicar na coluna X que o Anexo H1.1 -corrresponde ao diploma da lic. X e o anexo H1.2 - corresponde ao diploma da lic. X2. </t>
    </r>
    <r>
      <rPr>
        <b/>
        <sz val="11"/>
        <color theme="1"/>
        <rFont val="Calibri"/>
        <family val="2"/>
        <scheme val="minor"/>
      </rPr>
      <t>Deve colocar cada anexo em ficheiro pdf separado</t>
    </r>
    <r>
      <rPr>
        <sz val="11"/>
        <color theme="1"/>
        <rFont val="Calibri"/>
        <family val="2"/>
        <scheme val="minor"/>
      </rPr>
      <t>.</t>
    </r>
  </si>
  <si>
    <t>NOTAS:</t>
  </si>
  <si>
    <r>
      <rPr>
        <b/>
        <sz val="11"/>
        <color theme="1"/>
        <rFont val="Calibri"/>
        <family val="2"/>
        <scheme val="minor"/>
      </rPr>
      <t xml:space="preserve">a. </t>
    </r>
    <r>
      <rPr>
        <sz val="11"/>
        <color theme="1"/>
        <rFont val="Calibri"/>
        <family val="2"/>
        <scheme val="minor"/>
      </rPr>
      <t xml:space="preserve">Ao preencher a grelha, nomeadamente a coluna "X" das Componentes, os candidatos devem colocar o cursor na célula onde querem inserir a informação e escreve-la/colá-la na janela </t>
    </r>
    <r>
      <rPr>
        <i/>
        <sz val="11"/>
        <color theme="1"/>
        <rFont val="Calibri"/>
        <family val="2"/>
        <scheme val="minor"/>
      </rPr>
      <t xml:space="preserve">fx </t>
    </r>
    <r>
      <rPr>
        <sz val="11"/>
        <color theme="1"/>
        <rFont val="Calibri"/>
        <family val="2"/>
        <scheme val="minor"/>
      </rPr>
      <t>e não diretamente na célula.</t>
    </r>
  </si>
  <si>
    <r>
      <rPr>
        <b/>
        <sz val="11"/>
        <color theme="1"/>
        <rFont val="Calibri"/>
        <family val="2"/>
        <scheme val="minor"/>
      </rPr>
      <t xml:space="preserve">b. </t>
    </r>
    <r>
      <rPr>
        <sz val="11"/>
        <color theme="1"/>
        <rFont val="Calibri"/>
        <family val="2"/>
        <scheme val="minor"/>
      </rPr>
      <t>A pontuação registada nas colunas VIII e IX é meramente informativa. A pontuação da candidatura é a que resultará da análise do júri e será registada nas colunas XII e XIII.</t>
    </r>
  </si>
  <si>
    <r>
      <rPr>
        <b/>
        <sz val="11"/>
        <color theme="1"/>
        <rFont val="Calibri"/>
        <family val="2"/>
        <scheme val="minor"/>
      </rPr>
      <t>2.</t>
    </r>
    <r>
      <rPr>
        <sz val="11"/>
        <color theme="1"/>
        <rFont val="Calibri"/>
        <family val="2"/>
        <scheme val="minor"/>
      </rPr>
      <t xml:space="preserve"> Os candidatos assumem a responsabilidade pela correspondência entre os elementos curriculares do seu currículo e os itens da grelha. O júri não reposiciona elementos curriculares em itens diferentes daqueles que o candidato identificou. Na análise da adequação dos seus elementos curriculares aos itens da Grelha os candidatos devem ter em consideração o enquadramento da ação, não só no item causa, mas também na "Componente", "Parametro" e "Dimensão" em que esse item se encontra.</t>
    </r>
  </si>
  <si>
    <r>
      <rPr>
        <b/>
        <sz val="11"/>
        <color theme="1"/>
        <rFont val="Calibri"/>
        <family val="2"/>
        <scheme val="minor"/>
      </rPr>
      <t>7</t>
    </r>
    <r>
      <rPr>
        <sz val="11"/>
        <color theme="1"/>
        <rFont val="Calibri"/>
        <family val="2"/>
        <scheme val="minor"/>
      </rPr>
      <t xml:space="preserve">. Os documentos entregues para comprovarem as ações indicadas pelos candidatos devem corresponder de forma clara e direta aos elementos a que se refere o item em questão, sob pena de não serem considerados. </t>
    </r>
  </si>
  <si>
    <r>
      <rPr>
        <b/>
        <sz val="11"/>
        <color theme="1"/>
        <rFont val="Calibri"/>
        <family val="2"/>
        <scheme val="minor"/>
      </rPr>
      <t>8.</t>
    </r>
    <r>
      <rPr>
        <sz val="11"/>
        <color theme="1"/>
        <rFont val="Calibri"/>
        <family val="2"/>
        <scheme val="minor"/>
      </rPr>
      <t xml:space="preserve"> A grelha regista a "</t>
    </r>
    <r>
      <rPr>
        <b/>
        <sz val="11"/>
        <color theme="1"/>
        <rFont val="Calibri"/>
        <family val="2"/>
        <scheme val="minor"/>
      </rPr>
      <t>pontuação total</t>
    </r>
    <r>
      <rPr>
        <sz val="11"/>
        <color theme="1"/>
        <rFont val="Calibri"/>
        <family val="2"/>
        <scheme val="minor"/>
      </rPr>
      <t>" obtida pelos candidatos (coluna VIII), assim como a "</t>
    </r>
    <r>
      <rPr>
        <b/>
        <sz val="11"/>
        <color theme="1"/>
        <rFont val="Calibri"/>
        <family val="2"/>
        <scheme val="minor"/>
      </rPr>
      <t>pontuação a considerar</t>
    </r>
    <r>
      <rPr>
        <sz val="11"/>
        <color theme="1"/>
        <rFont val="Calibri"/>
        <family val="2"/>
        <scheme val="minor"/>
      </rPr>
      <t xml:space="preserve">" em cada "Parâmetro", tendo por referência o valor máximo a pontuar que esteja definido e indicado para cada um dos Parâmetros (coluna I) das diversas Componentes da Grelha. Em cada componente, na última linha da respetiva grelha, apresenta-se a </t>
    </r>
    <r>
      <rPr>
        <b/>
        <sz val="11"/>
        <color theme="1"/>
        <rFont val="Calibri"/>
        <family val="2"/>
        <scheme val="minor"/>
      </rPr>
      <t>Pontuação Total</t>
    </r>
    <r>
      <rPr>
        <sz val="11"/>
        <color theme="1"/>
        <rFont val="Calibri"/>
        <family val="2"/>
        <scheme val="minor"/>
      </rPr>
      <t xml:space="preserve"> e a </t>
    </r>
    <r>
      <rPr>
        <b/>
        <sz val="11"/>
        <color theme="1"/>
        <rFont val="Calibri"/>
        <family val="2"/>
        <scheme val="minor"/>
      </rPr>
      <t>Pontuação a Considerar</t>
    </r>
    <r>
      <rPr>
        <sz val="11"/>
        <color theme="1"/>
        <rFont val="Calibri"/>
        <family val="2"/>
        <scheme val="minor"/>
      </rPr>
      <t xml:space="preserve"> obtida pelo candidato nessa Componente .</t>
    </r>
  </si>
  <si>
    <r>
      <rPr>
        <b/>
        <sz val="11"/>
        <color theme="1"/>
        <rFont val="Calibri"/>
        <family val="2"/>
        <scheme val="minor"/>
      </rPr>
      <t>9.</t>
    </r>
    <r>
      <rPr>
        <sz val="11"/>
        <color theme="1"/>
        <rFont val="Calibri"/>
        <family val="2"/>
        <scheme val="minor"/>
      </rPr>
      <t xml:space="preserve"> No último separador da Grelha - Pontuação Total - são apresentadas todas as pontuações que resultam do preenchimento da grelha pelo candidato. A pontuação que resulta da avaliação do júri também irá aparecer neste separador após a análise feita pelo júri aos elementos da candidatura.</t>
    </r>
  </si>
  <si>
    <t>Membro de painel de avaliação de projetos técnico-científicos internacionais financiados, na área da Gerontologia/ Envelhecimento.</t>
  </si>
  <si>
    <t>Lecionação, nos últimos cinco anos, de UC da área científica da gerontologia/ envelhecimento em cursos  de ensino profissional secundário.</t>
  </si>
  <si>
    <t>Artigo na área da Gerontologia/ Envelhecimento, publicado em revista escrutinada pela SCOPUS ou WOS - Q1</t>
  </si>
  <si>
    <t>Artigo na área da Gerontologia/ Envelhecimento, publicado em revista escrutinada pela SCOPUS ou WOS - Q2.</t>
  </si>
  <si>
    <t>Artigo na área da Gerontologia/ Envelhecimento, publicado em revista escrutinada pela SCOPUS ou WOS - Q3 e Q 4.</t>
  </si>
  <si>
    <r>
      <t xml:space="preserve">Número de ECTS de unidades curriculares, lecionadas </t>
    </r>
    <r>
      <rPr>
        <b/>
        <u/>
        <sz val="10"/>
        <color theme="1"/>
        <rFont val="Calibri"/>
        <family val="2"/>
        <scheme val="minor"/>
      </rPr>
      <t>nos últimos cinco  anos</t>
    </r>
    <r>
      <rPr>
        <sz val="10"/>
        <color theme="1"/>
        <rFont val="Calibri"/>
        <family val="2"/>
        <scheme val="minor"/>
      </rPr>
      <t xml:space="preserve"> letivos em cursos de Pós-graduação na área da Gerontologia.</t>
    </r>
  </si>
  <si>
    <r>
      <t xml:space="preserve">Número de ECTS de unidades curriculares, lecionadas </t>
    </r>
    <r>
      <rPr>
        <b/>
        <u/>
        <sz val="10"/>
        <color theme="1"/>
        <rFont val="Calibri"/>
        <family val="2"/>
        <scheme val="minor"/>
      </rPr>
      <t>nos últimos cinco  anos</t>
    </r>
    <r>
      <rPr>
        <sz val="10"/>
        <color theme="1"/>
        <rFont val="Calibri"/>
        <family val="2"/>
        <scheme val="minor"/>
      </rPr>
      <t xml:space="preserve"> letivos em  CTESP na área da Gerontologia.</t>
    </r>
  </si>
  <si>
    <t>Capítulo ou capítulos de livro, na área da Gerontologia/ Envelhecimento, com investigação científica original e do próprio, de edição com ISBN (não pontuado em C3).</t>
  </si>
  <si>
    <t>Orientação de estágio de curso de CTESP promovido por IES, na área de gerontologia, nos últimos cinco anos.</t>
  </si>
  <si>
    <t>Orientação de estágio de Licenciatura na área de Gerontologia, nos últimos cinco  anos</t>
  </si>
  <si>
    <t>Orientação de estágio/ trabalho de projeto de Mestrado na área de  Gerontologia/ Envelhecimento, nos últimos cinco anos.</t>
  </si>
  <si>
    <t xml:space="preserve">Coorientação de estágio / trabalho de projeto de Mestrado na área de Gerontologia, nos últimos cinco anos. </t>
  </si>
  <si>
    <t>Arguente no júri de avaliação de estágio / trabalho de projeto de Mestrado na área de Gerontologia/ Envelhecimento (excluem-se os Orientadores).</t>
  </si>
  <si>
    <t>Responsável e/ou Membro de equipa responsável pela elaboração de proposta de CTESP, na área de Gerontologia/ Envelhecimento, aprovada e colocada em funcionamento numa IES (não inclui proposta de alterações de CTESP existente)</t>
  </si>
  <si>
    <t>Membro de Comissão organizadora de evento científico na área de Gerontologia/ Envelhecimento com duração superior a 2 dias.</t>
  </si>
  <si>
    <t>Membro de Comissão organizadora de evento científico na área de Gerontologia/ Envelhecimento com duração de 1 dia.</t>
  </si>
  <si>
    <t>Publicações de natureza pedagógica na área de Gerontologia/Envelhecimento, com revisão de pares e com ISBN.</t>
  </si>
  <si>
    <t>Produção de materiais pedagógicos na área de Gerontologia/ Envelhecimento publicados (com ISBN), não cotados na Componente Técnico-Científica.</t>
  </si>
  <si>
    <t>Funções de direção técnica na área de Gerontologia/Envelhecimento, nos últimos 10 anos.</t>
  </si>
  <si>
    <t>Técnico superior com funções na área de Gerontologia/Envelhecimento, nos últimos 10 anos.</t>
  </si>
  <si>
    <t>Funções de coordenação de equipas na área de Gerontologia/Envelhecimento, nos últimos 10 anos.</t>
  </si>
  <si>
    <t>Membro de Comissão organizadora de evento técnico-científico na área de Gerontologia/ Envelhecimento com duração superior a 2 dias (excluindo eventos de natureza pedagógica)</t>
  </si>
  <si>
    <t>Membro de Comissão organizadora de evento técnico-científico na área de Gerontologia/ Envelhecimento com duração superior a 1 dia.</t>
  </si>
  <si>
    <t>Membro de Comissão organizadora de evento técnico-científico na área de Gerontologia/ Envelhecimento com duração de 1 dia.</t>
  </si>
  <si>
    <t>Dirigente de organização/ associação profissional  de natureza técnica-científica na área de Gerontologia/ Envelhecimento</t>
  </si>
  <si>
    <t>Membro de organização/ associação profissional  de natureza técnica-científica na área de Gerontologia/ Envelhecimento (não pontuada, se pontuado em O8)</t>
  </si>
  <si>
    <t>Arguente principal de prova Pública de Doutoramento na área de Gerontologia/ Envelhecimento</t>
  </si>
  <si>
    <t>Membro de júri de provas de doutoramento na área de Gerontologia/ Envelhecimento (excluem-se orientadores e inerências)</t>
  </si>
  <si>
    <t>Membro de júri de atribuição do título de especialista na área de Gerontologia/ Envelhecimento</t>
  </si>
  <si>
    <t>Arguente de provas públicas de mestrado (excluem-se os Orientadores) na área de Gerontologia/ Envelhecimento</t>
  </si>
  <si>
    <t>Membro da Advisory Board/ Scientific Board de revista científica da área de Gerontologia/ Envelhecimento indexada à SCOPUS/ WOS</t>
  </si>
  <si>
    <t xml:space="preserve">Revisão de artigos científicos, na área de Gerontologia/ Envelhecimento, em revistas indexadas à SCOPUS/ WOS </t>
  </si>
  <si>
    <t xml:space="preserve">Revisão de livros indexados à Scopus/WOS, na área de Gerontologia/ Envelhecimento </t>
  </si>
  <si>
    <t xml:space="preserve">Revisão de capítulos em livros indexados à Scopus/WOS, na área de Gerontologia/ Envelhecimento </t>
  </si>
  <si>
    <t>Revisão de livros na área de Gerontologia/ Envelhecimento</t>
  </si>
  <si>
    <t>Revisão de capítulos em livros  na área de Gerontologia/ Envelhecimento</t>
  </si>
  <si>
    <t>Revisão de trabalhos em evento técnico-científico da área de Gerontologia/ Envelhecimento</t>
  </si>
  <si>
    <t>Participação em comissão científica de eventos Técnico-científicos de área da Gerontologia/ Envelhecimento</t>
  </si>
  <si>
    <t>Moderação de sessão de eventos científicos da área de Gerontologia/ Envelhecimento</t>
  </si>
  <si>
    <t>Orientação ou Co-Orientação de dissertações de mestrado (após a conclusão do mestrado), na área de Gerontologia/ Envelhecimento</t>
  </si>
  <si>
    <t>Orientação ou Co-orientação de teses de Doutoramento (após a conclusão do doutoramento), na área de Gerontologia/ Envelhecimento</t>
  </si>
  <si>
    <t>Citação de artigo na área de GerontologIa/ Envelhecimento comprovada na SCOPUS (exceto auto-citações).</t>
  </si>
  <si>
    <t>Membro em projeto de investigação financiado por outras entidades, numa base competitiva, na área de Gerontologia/ Envelhecimento</t>
  </si>
  <si>
    <t>Membro em projeto de investigação financiado pela FCT na área de Gerontologia/ Envelhecimento.</t>
  </si>
  <si>
    <t>Membro em projeto de investigação financiado por instituições internacionais, com base competitiva, na área de Gerontologia/ Envelhecimento.</t>
  </si>
  <si>
    <t>Investigador Responsável/Coordenador de projeto científico na área de Gerontologia/ Envelhecimento, validado por SCN ou SCI com instituições nacionais.</t>
  </si>
  <si>
    <t>Apresentação de Póster em evento Técnico-científico da área de Gerontologia/ Envelhecimento.</t>
  </si>
  <si>
    <t>Apresentação oral em evento Técnico-científico da área de Gerontologia/ Envelhecimento.</t>
  </si>
  <si>
    <t>Conferência/Comunicação na área de Gerontologia/Envelhecimento, realizada por convite, em evento técnico-científico.</t>
  </si>
  <si>
    <t>Artigo, na área de Gerontologia/ Envelhecimento, publicado em revista científica escrutinada por outro sistema de indexação.</t>
  </si>
  <si>
    <t>Artigo, na área de Gerontologia/ Envelhecimento, publicado em ata de encontro técnico-científico com arbitragem.</t>
  </si>
  <si>
    <t xml:space="preserve"> Autoria, Coautoria de livro  na área de Gerontologia/ Envelhecimento, com investigação científica original de edição com ISBN  (exceto resultante de compilações de artigos científicos ou similares já publicados anteriormente).
</t>
  </si>
  <si>
    <t>Capítulo ou capítulos de livro na área de Gerontologia/ Envelhecimento, indexado à Scopus/ WOS, com investigação científica original  (não pontuado em C1).</t>
  </si>
  <si>
    <t xml:space="preserve">Editor/Coordenador de livro na área de Gerontologia/ envelhecimento, com investigação científica original de edição com ISBN (exceto resultante de compilações de artigos científicos ou similares já publicados anteriormente).
</t>
  </si>
  <si>
    <t xml:space="preserve">Editor/Coordenador de livro na área de Gerontologia/ envelhecimento, indexado à Scopus/WOS com investigação científica original (exceto resultante de compilações de artigos científicos ou similares já publicados anteriormente).
</t>
  </si>
  <si>
    <t xml:space="preserve">Autoria, Coautoria de livro na área de Gerontologia/ Envelhecimento, indexado à Scopus/WOS, com investigação científica original (exceto resultante de compilações de artigos científicos ou similares já publicados anteriormente).
</t>
  </si>
  <si>
    <r>
      <rPr>
        <b/>
        <sz val="11"/>
        <color theme="1"/>
        <rFont val="Calibri"/>
        <family val="2"/>
        <scheme val="minor"/>
      </rPr>
      <t>4.</t>
    </r>
    <r>
      <rPr>
        <sz val="11"/>
        <color theme="1"/>
        <rFont val="Calibri"/>
        <family val="2"/>
        <scheme val="minor"/>
      </rPr>
      <t xml:space="preserve"> Os elementos curriculares apenas são pontuados num único item da grelha. O candidato deve indicar cada elemento cirricular em apenas um único item, sob pena de esse elemento curricular não ser considerado em nenhum dos itens da sua avaliação.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</si>
</sst>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</font>
    <font>
      <b/>
      <sz val="14"/>
      <name val="Calibri"/>
      <family val="2"/>
    </font>
    <font>
      <b/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2"/>
      <color theme="8" tint="-0.249977111117893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8" tint="-0.249977111117893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rgb="FFFF0000"/>
      <name val="Calibri"/>
      <family val="2"/>
    </font>
    <font>
      <b/>
      <sz val="12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indexed="8"/>
      <name val="Calibri"/>
      <family val="2"/>
    </font>
    <font>
      <b/>
      <sz val="10"/>
      <color rgb="FF0070C0"/>
      <name val="Calibri"/>
      <family val="2"/>
    </font>
    <font>
      <b/>
      <sz val="10"/>
      <color theme="6" tint="-0.499984740745262"/>
      <name val="Calibri"/>
      <family val="2"/>
    </font>
    <font>
      <b/>
      <sz val="10"/>
      <color indexed="8"/>
      <name val="Calibri"/>
      <family val="2"/>
    </font>
    <font>
      <b/>
      <sz val="12"/>
      <color theme="9" tint="-0.499984740745262"/>
      <name val="Calibri"/>
      <family val="2"/>
    </font>
    <font>
      <b/>
      <sz val="10"/>
      <color rgb="FFFF000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12"/>
      <color rgb="FF7030A0"/>
      <name val="Calibri"/>
      <family val="2"/>
      <scheme val="minor"/>
    </font>
    <font>
      <sz val="12"/>
      <name val="Calibri"/>
      <family val="2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10"/>
      <color rgb="FFFF6600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8" tint="-0.249977111117893"/>
      <name val="Calibri"/>
      <family val="2"/>
      <scheme val="minor"/>
    </font>
    <font>
      <b/>
      <sz val="10"/>
      <color theme="8" tint="-0.249977111117893"/>
      <name val="Calibri"/>
      <family val="2"/>
      <scheme val="minor"/>
    </font>
    <font>
      <b/>
      <sz val="10"/>
      <color theme="4" tint="-0.249977111117893"/>
      <name val="Calibri"/>
      <family val="2"/>
      <scheme val="minor"/>
    </font>
    <font>
      <b/>
      <sz val="10"/>
      <color rgb="FF0070C0"/>
      <name val="Calibri"/>
      <family val="2"/>
      <scheme val="minor"/>
    </font>
    <font>
      <b/>
      <sz val="10"/>
      <color rgb="FF7030A0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b/>
      <sz val="10"/>
      <color rgb="FFFF0000"/>
      <name val="Calibri"/>
      <family val="2"/>
    </font>
    <font>
      <b/>
      <u/>
      <sz val="10"/>
      <color theme="1"/>
      <name val="Calibri"/>
      <family val="2"/>
      <scheme val="minor"/>
    </font>
    <font>
      <b/>
      <sz val="10"/>
      <name val="Calibri (Body)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color indexed="8"/>
      <name val="Calibri"/>
      <family val="2"/>
    </font>
    <font>
      <b/>
      <sz val="10"/>
      <color rgb="FFEE0000"/>
      <name val="Calibri"/>
      <family val="2"/>
      <scheme val="minor"/>
    </font>
    <font>
      <sz val="10"/>
      <color rgb="FFEE0000"/>
      <name val="Calibri"/>
      <family val="2"/>
      <scheme val="minor"/>
    </font>
    <font>
      <b/>
      <sz val="11"/>
      <color rgb="FFEE000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92">
    <xf numFmtId="0" fontId="0" fillId="0" borderId="0" xfId="0"/>
    <xf numFmtId="0" fontId="0" fillId="0" borderId="0" xfId="0" applyAlignment="1">
      <alignment vertical="center"/>
    </xf>
    <xf numFmtId="0" fontId="11" fillId="0" borderId="0" xfId="0" applyFont="1" applyAlignment="1">
      <alignment wrapText="1"/>
    </xf>
    <xf numFmtId="0" fontId="19" fillId="0" borderId="0" xfId="0" applyFont="1" applyAlignment="1">
      <alignment wrapText="1"/>
    </xf>
    <xf numFmtId="0" fontId="19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2" borderId="0" xfId="0" applyFont="1" applyFill="1" applyAlignment="1">
      <alignment horizontal="left" vertical="top" wrapText="1"/>
    </xf>
    <xf numFmtId="0" fontId="11" fillId="2" borderId="0" xfId="0" applyFont="1" applyFill="1" applyAlignment="1">
      <alignment horizontal="center" wrapText="1"/>
    </xf>
    <xf numFmtId="0" fontId="17" fillId="2" borderId="9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vertical="top" wrapText="1"/>
    </xf>
    <xf numFmtId="0" fontId="13" fillId="2" borderId="0" xfId="0" applyFont="1" applyFill="1" applyAlignment="1">
      <alignment wrapText="1"/>
    </xf>
    <xf numFmtId="0" fontId="11" fillId="2" borderId="0" xfId="0" applyFont="1" applyFill="1" applyAlignment="1">
      <alignment wrapText="1"/>
    </xf>
    <xf numFmtId="0" fontId="19" fillId="2" borderId="0" xfId="0" applyFont="1" applyFill="1" applyAlignment="1">
      <alignment horizontal="left" vertical="top" wrapText="1"/>
    </xf>
    <xf numFmtId="0" fontId="1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left" vertical="top" wrapText="1"/>
    </xf>
    <xf numFmtId="0" fontId="6" fillId="2" borderId="0" xfId="0" applyFont="1" applyFill="1" applyAlignment="1">
      <alignment wrapText="1"/>
    </xf>
    <xf numFmtId="0" fontId="21" fillId="2" borderId="0" xfId="0" applyFont="1" applyFill="1" applyAlignment="1">
      <alignment vertical="center" wrapText="1"/>
    </xf>
    <xf numFmtId="0" fontId="18" fillId="2" borderId="0" xfId="0" applyFont="1" applyFill="1" applyAlignment="1">
      <alignment horizontal="center" vertical="top" wrapText="1"/>
    </xf>
    <xf numFmtId="0" fontId="21" fillId="2" borderId="0" xfId="0" applyFont="1" applyFill="1" applyAlignment="1">
      <alignment horizontal="center" vertical="top" wrapText="1"/>
    </xf>
    <xf numFmtId="0" fontId="6" fillId="2" borderId="0" xfId="0" applyFont="1" applyFill="1" applyAlignment="1">
      <alignment vertical="top" wrapText="1"/>
    </xf>
    <xf numFmtId="0" fontId="18" fillId="2" borderId="0" xfId="0" applyFont="1" applyFill="1" applyAlignment="1">
      <alignment horizontal="center" vertical="center" wrapText="1"/>
    </xf>
    <xf numFmtId="0" fontId="21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vertical="center" wrapText="1"/>
    </xf>
    <xf numFmtId="0" fontId="21" fillId="2" borderId="0" xfId="0" applyFont="1" applyFill="1" applyAlignment="1">
      <alignment vertical="top" wrapText="1"/>
    </xf>
    <xf numFmtId="0" fontId="21" fillId="2" borderId="0" xfId="0" applyFont="1" applyFill="1" applyAlignment="1">
      <alignment horizontal="left" vertical="top" wrapText="1"/>
    </xf>
    <xf numFmtId="0" fontId="14" fillId="3" borderId="2" xfId="0" applyFont="1" applyFill="1" applyBorder="1" applyAlignment="1">
      <alignment horizontal="center" vertical="center" wrapText="1"/>
    </xf>
    <xf numFmtId="0" fontId="12" fillId="7" borderId="2" xfId="0" applyFont="1" applyFill="1" applyBorder="1" applyAlignment="1" applyProtection="1">
      <alignment horizontal="center" vertical="center" wrapText="1"/>
      <protection locked="0"/>
    </xf>
    <xf numFmtId="0" fontId="11" fillId="7" borderId="2" xfId="0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Alignment="1">
      <alignment vertical="center"/>
    </xf>
    <xf numFmtId="2" fontId="28" fillId="0" borderId="12" xfId="0" applyNumberFormat="1" applyFont="1" applyBorder="1" applyAlignment="1">
      <alignment horizontal="center" vertical="center"/>
    </xf>
    <xf numFmtId="2" fontId="29" fillId="0" borderId="12" xfId="0" applyNumberFormat="1" applyFont="1" applyBorder="1" applyAlignment="1">
      <alignment horizontal="center" vertical="center"/>
    </xf>
    <xf numFmtId="9" fontId="30" fillId="0" borderId="12" xfId="0" applyNumberFormat="1" applyFont="1" applyBorder="1" applyAlignment="1">
      <alignment horizontal="center" vertical="center"/>
    </xf>
    <xf numFmtId="2" fontId="31" fillId="0" borderId="12" xfId="0" applyNumberFormat="1" applyFont="1" applyBorder="1" applyAlignment="1">
      <alignment horizontal="center" vertical="center"/>
    </xf>
    <xf numFmtId="9" fontId="30" fillId="0" borderId="13" xfId="0" applyNumberFormat="1" applyFont="1" applyBorder="1" applyAlignment="1">
      <alignment horizontal="center" vertical="center"/>
    </xf>
    <xf numFmtId="0" fontId="0" fillId="2" borderId="0" xfId="0" applyFill="1"/>
    <xf numFmtId="0" fontId="32" fillId="3" borderId="2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32" fillId="0" borderId="2" xfId="0" applyFont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33" fillId="2" borderId="0" xfId="0" applyFont="1" applyFill="1" applyAlignment="1">
      <alignment wrapText="1"/>
    </xf>
    <xf numFmtId="0" fontId="34" fillId="2" borderId="0" xfId="0" applyFont="1" applyFill="1" applyAlignment="1">
      <alignment vertical="top" wrapText="1"/>
    </xf>
    <xf numFmtId="0" fontId="12" fillId="2" borderId="0" xfId="0" applyFont="1" applyFill="1" applyAlignment="1">
      <alignment horizontal="left" vertical="center" wrapText="1"/>
    </xf>
    <xf numFmtId="0" fontId="19" fillId="3" borderId="5" xfId="0" applyFont="1" applyFill="1" applyBorder="1" applyAlignment="1">
      <alignment horizontal="center" vertical="center"/>
    </xf>
    <xf numFmtId="0" fontId="19" fillId="3" borderId="2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left" vertical="top" wrapText="1"/>
    </xf>
    <xf numFmtId="0" fontId="11" fillId="3" borderId="4" xfId="0" applyFont="1" applyFill="1" applyBorder="1" applyAlignment="1">
      <alignment horizontal="left" vertical="top" wrapText="1"/>
    </xf>
    <xf numFmtId="0" fontId="0" fillId="3" borderId="2" xfId="0" applyFill="1" applyBorder="1"/>
    <xf numFmtId="0" fontId="19" fillId="3" borderId="3" xfId="0" applyFont="1" applyFill="1" applyBorder="1" applyAlignment="1">
      <alignment horizontal="center" vertical="center"/>
    </xf>
    <xf numFmtId="0" fontId="12" fillId="3" borderId="7" xfId="0" applyFont="1" applyFill="1" applyBorder="1" applyAlignment="1">
      <alignment horizontal="left" vertical="center" wrapText="1"/>
    </xf>
    <xf numFmtId="0" fontId="12" fillId="3" borderId="4" xfId="0" applyFont="1" applyFill="1" applyBorder="1" applyAlignment="1">
      <alignment horizontal="left" vertical="center" wrapText="1"/>
    </xf>
    <xf numFmtId="0" fontId="19" fillId="3" borderId="0" xfId="0" applyFont="1" applyFill="1" applyAlignment="1">
      <alignment wrapText="1"/>
    </xf>
    <xf numFmtId="0" fontId="38" fillId="3" borderId="2" xfId="0" applyFont="1" applyFill="1" applyBorder="1" applyAlignment="1">
      <alignment horizontal="center" wrapText="1"/>
    </xf>
    <xf numFmtId="2" fontId="24" fillId="0" borderId="12" xfId="0" applyNumberFormat="1" applyFont="1" applyBorder="1" applyAlignment="1">
      <alignment horizontal="center" vertical="center"/>
    </xf>
    <xf numFmtId="0" fontId="0" fillId="2" borderId="2" xfId="0" applyFill="1" applyBorder="1" applyAlignment="1">
      <alignment horizontal="left" vertical="center"/>
    </xf>
    <xf numFmtId="2" fontId="0" fillId="2" borderId="2" xfId="0" applyNumberForma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 wrapText="1"/>
    </xf>
    <xf numFmtId="0" fontId="11" fillId="4" borderId="2" xfId="0" applyFont="1" applyFill="1" applyBorder="1" applyAlignment="1" applyProtection="1">
      <alignment horizontal="center" vertical="center" wrapText="1"/>
      <protection locked="0"/>
    </xf>
    <xf numFmtId="0" fontId="12" fillId="4" borderId="2" xfId="0" applyFont="1" applyFill="1" applyBorder="1" applyAlignment="1" applyProtection="1">
      <alignment horizontal="center" vertical="center" wrapText="1"/>
      <protection locked="0"/>
    </xf>
    <xf numFmtId="2" fontId="24" fillId="4" borderId="12" xfId="0" applyNumberFormat="1" applyFont="1" applyFill="1" applyBorder="1" applyAlignment="1">
      <alignment horizontal="center" vertical="center"/>
    </xf>
    <xf numFmtId="0" fontId="11" fillId="2" borderId="0" xfId="0" applyFont="1" applyFill="1" applyAlignment="1">
      <alignment vertical="center"/>
    </xf>
    <xf numFmtId="0" fontId="0" fillId="2" borderId="0" xfId="0" applyFill="1" applyAlignment="1">
      <alignment wrapText="1"/>
    </xf>
    <xf numFmtId="0" fontId="1" fillId="2" borderId="0" xfId="0" applyFont="1" applyFill="1" applyAlignment="1">
      <alignment horizontal="right"/>
    </xf>
    <xf numFmtId="0" fontId="11" fillId="2" borderId="0" xfId="0" applyFont="1" applyFill="1" applyAlignment="1">
      <alignment horizontal="left" vertical="center"/>
    </xf>
    <xf numFmtId="2" fontId="28" fillId="2" borderId="12" xfId="0" applyNumberFormat="1" applyFont="1" applyFill="1" applyBorder="1" applyAlignment="1">
      <alignment horizontal="center" vertical="center"/>
    </xf>
    <xf numFmtId="2" fontId="29" fillId="2" borderId="12" xfId="0" applyNumberFormat="1" applyFont="1" applyFill="1" applyBorder="1" applyAlignment="1">
      <alignment horizontal="center" vertical="center"/>
    </xf>
    <xf numFmtId="9" fontId="30" fillId="2" borderId="12" xfId="0" applyNumberFormat="1" applyFont="1" applyFill="1" applyBorder="1" applyAlignment="1">
      <alignment horizontal="center" vertical="center"/>
    </xf>
    <xf numFmtId="2" fontId="31" fillId="2" borderId="12" xfId="0" applyNumberFormat="1" applyFont="1" applyFill="1" applyBorder="1" applyAlignment="1">
      <alignment horizontal="center" vertical="center"/>
    </xf>
    <xf numFmtId="9" fontId="30" fillId="2" borderId="13" xfId="0" applyNumberFormat="1" applyFont="1" applyFill="1" applyBorder="1" applyAlignment="1">
      <alignment horizontal="center" vertical="center"/>
    </xf>
    <xf numFmtId="0" fontId="20" fillId="3" borderId="2" xfId="0" applyFont="1" applyFill="1" applyBorder="1" applyAlignment="1">
      <alignment horizontal="center" vertical="center" wrapText="1"/>
    </xf>
    <xf numFmtId="0" fontId="11" fillId="7" borderId="2" xfId="0" applyFont="1" applyFill="1" applyBorder="1" applyAlignment="1" applyProtection="1">
      <alignment horizontal="left" vertical="top" wrapText="1"/>
      <protection locked="0"/>
    </xf>
    <xf numFmtId="0" fontId="11" fillId="4" borderId="2" xfId="0" applyFont="1" applyFill="1" applyBorder="1" applyAlignment="1" applyProtection="1">
      <alignment horizontal="left" vertical="top" wrapText="1"/>
      <protection locked="0"/>
    </xf>
    <xf numFmtId="0" fontId="11" fillId="7" borderId="2" xfId="0" applyFont="1" applyFill="1" applyBorder="1" applyAlignment="1" applyProtection="1">
      <alignment horizontal="center" vertical="center"/>
      <protection locked="0"/>
    </xf>
    <xf numFmtId="0" fontId="11" fillId="4" borderId="2" xfId="0" applyFont="1" applyFill="1" applyBorder="1" applyAlignment="1" applyProtection="1">
      <alignment horizontal="center" vertical="center"/>
      <protection locked="0"/>
    </xf>
    <xf numFmtId="0" fontId="14" fillId="7" borderId="2" xfId="0" applyFont="1" applyFill="1" applyBorder="1" applyAlignment="1" applyProtection="1">
      <alignment horizontal="left" vertical="top" wrapText="1"/>
      <protection locked="0"/>
    </xf>
    <xf numFmtId="0" fontId="11" fillId="7" borderId="2" xfId="0" applyFont="1" applyFill="1" applyBorder="1" applyAlignment="1" applyProtection="1">
      <alignment horizontal="left" vertical="top"/>
      <protection locked="0"/>
    </xf>
    <xf numFmtId="0" fontId="14" fillId="4" borderId="2" xfId="0" applyFont="1" applyFill="1" applyBorder="1" applyAlignment="1" applyProtection="1">
      <alignment horizontal="left" vertical="top" wrapText="1"/>
      <protection locked="0"/>
    </xf>
    <xf numFmtId="0" fontId="11" fillId="4" borderId="2" xfId="0" applyFont="1" applyFill="1" applyBorder="1" applyAlignment="1" applyProtection="1">
      <alignment horizontal="left" vertical="top"/>
      <protection locked="0"/>
    </xf>
    <xf numFmtId="0" fontId="12" fillId="7" borderId="4" xfId="0" applyFont="1" applyFill="1" applyBorder="1" applyAlignment="1" applyProtection="1">
      <alignment horizontal="left" vertical="top" wrapText="1"/>
      <protection locked="0"/>
    </xf>
    <xf numFmtId="0" fontId="12" fillId="7" borderId="2" xfId="0" applyFont="1" applyFill="1" applyBorder="1" applyAlignment="1" applyProtection="1">
      <alignment horizontal="left" vertical="top" wrapText="1"/>
      <protection locked="0"/>
    </xf>
    <xf numFmtId="0" fontId="12" fillId="4" borderId="2" xfId="0" applyFont="1" applyFill="1" applyBorder="1" applyAlignment="1" applyProtection="1">
      <alignment horizontal="left" vertical="top" wrapText="1"/>
      <protection locked="0"/>
    </xf>
    <xf numFmtId="0" fontId="14" fillId="6" borderId="2" xfId="0" applyFont="1" applyFill="1" applyBorder="1" applyAlignment="1">
      <alignment horizontal="center" vertical="center" wrapText="1"/>
    </xf>
    <xf numFmtId="2" fontId="14" fillId="6" borderId="2" xfId="0" applyNumberFormat="1" applyFont="1" applyFill="1" applyBorder="1" applyAlignment="1">
      <alignment horizontal="center" vertical="center" wrapText="1"/>
    </xf>
    <xf numFmtId="0" fontId="32" fillId="10" borderId="2" xfId="0" applyFont="1" applyFill="1" applyBorder="1" applyAlignment="1" applyProtection="1">
      <alignment horizontal="center" vertical="center" wrapText="1"/>
      <protection locked="0"/>
    </xf>
    <xf numFmtId="9" fontId="25" fillId="10" borderId="2" xfId="0" applyNumberFormat="1" applyFont="1" applyFill="1" applyBorder="1" applyAlignment="1" applyProtection="1">
      <alignment horizontal="center" vertical="center" wrapText="1"/>
      <protection locked="0"/>
    </xf>
    <xf numFmtId="0" fontId="26" fillId="10" borderId="2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45" fillId="3" borderId="0" xfId="0" applyFont="1" applyFill="1" applyAlignment="1">
      <alignment horizontal="left" vertical="center" wrapText="1"/>
    </xf>
    <xf numFmtId="0" fontId="52" fillId="3" borderId="0" xfId="0" applyFont="1" applyFill="1" applyAlignment="1">
      <alignment horizontal="left" vertical="center" wrapText="1"/>
    </xf>
    <xf numFmtId="0" fontId="52" fillId="2" borderId="0" xfId="0" applyFont="1" applyFill="1" applyAlignment="1">
      <alignment horizontal="left" vertical="center" wrapText="1"/>
    </xf>
    <xf numFmtId="0" fontId="11" fillId="0" borderId="0" xfId="0" applyFont="1" applyAlignment="1">
      <alignment vertical="center"/>
    </xf>
    <xf numFmtId="0" fontId="45" fillId="2" borderId="0" xfId="0" applyFont="1" applyFill="1" applyAlignment="1">
      <alignment horizontal="left" vertical="center" wrapText="1"/>
    </xf>
    <xf numFmtId="0" fontId="11" fillId="2" borderId="0" xfId="0" applyFont="1" applyFill="1" applyAlignment="1">
      <alignment horizontal="right" vertical="center"/>
    </xf>
    <xf numFmtId="0" fontId="19" fillId="2" borderId="0" xfId="0" applyFont="1" applyFill="1" applyAlignment="1" applyProtection="1">
      <alignment horizontal="left" vertical="center"/>
      <protection locked="0"/>
    </xf>
    <xf numFmtId="0" fontId="11" fillId="2" borderId="0" xfId="0" applyFont="1" applyFill="1" applyAlignment="1" applyProtection="1">
      <alignment horizontal="left" vertical="center"/>
      <protection locked="0"/>
    </xf>
    <xf numFmtId="0" fontId="11" fillId="2" borderId="0" xfId="0" applyFont="1" applyFill="1" applyAlignment="1">
      <alignment horizontal="left" vertical="center" wrapText="1"/>
    </xf>
    <xf numFmtId="0" fontId="11" fillId="10" borderId="2" xfId="0" applyFont="1" applyFill="1" applyBorder="1" applyAlignment="1" applyProtection="1">
      <alignment horizontal="left" vertical="center" wrapText="1"/>
      <protection locked="0"/>
    </xf>
    <xf numFmtId="0" fontId="19" fillId="2" borderId="0" xfId="0" applyFont="1" applyFill="1" applyAlignment="1">
      <alignment horizontal="left" vertical="center"/>
    </xf>
    <xf numFmtId="0" fontId="11" fillId="2" borderId="0" xfId="0" applyFont="1" applyFill="1" applyAlignment="1">
      <alignment horizontal="right" vertical="center" wrapText="1"/>
    </xf>
    <xf numFmtId="0" fontId="11" fillId="10" borderId="2" xfId="0" applyFont="1" applyFill="1" applyBorder="1" applyAlignment="1" applyProtection="1">
      <alignment horizontal="left" vertical="center"/>
      <protection locked="0"/>
    </xf>
    <xf numFmtId="0" fontId="0" fillId="2" borderId="0" xfId="0" applyFill="1" applyAlignment="1">
      <alignment horizontal="left" vertical="center"/>
    </xf>
    <xf numFmtId="0" fontId="11" fillId="0" borderId="0" xfId="0" applyFont="1" applyAlignment="1">
      <alignment vertical="center" wrapText="1"/>
    </xf>
    <xf numFmtId="0" fontId="11" fillId="7" borderId="2" xfId="0" applyFont="1" applyFill="1" applyBorder="1" applyAlignment="1" applyProtection="1">
      <alignment horizontal="left" vertical="center" wrapText="1"/>
      <protection locked="0"/>
    </xf>
    <xf numFmtId="0" fontId="11" fillId="4" borderId="2" xfId="0" applyFont="1" applyFill="1" applyBorder="1" applyAlignment="1" applyProtection="1">
      <alignment horizontal="left" vertical="center" wrapText="1"/>
      <protection locked="0"/>
    </xf>
    <xf numFmtId="0" fontId="27" fillId="0" borderId="23" xfId="0" applyFont="1" applyBorder="1" applyAlignment="1">
      <alignment vertical="center"/>
    </xf>
    <xf numFmtId="0" fontId="27" fillId="0" borderId="24" xfId="0" applyFont="1" applyBorder="1" applyAlignment="1">
      <alignment horizontal="left" vertical="center"/>
    </xf>
    <xf numFmtId="0" fontId="27" fillId="0" borderId="25" xfId="0" applyFont="1" applyBorder="1" applyAlignment="1">
      <alignment horizontal="left" vertical="center"/>
    </xf>
    <xf numFmtId="0" fontId="27" fillId="0" borderId="26" xfId="0" applyFont="1" applyBorder="1" applyAlignment="1">
      <alignment horizontal="left" vertical="center"/>
    </xf>
    <xf numFmtId="0" fontId="27" fillId="8" borderId="13" xfId="0" applyFont="1" applyFill="1" applyBorder="1" applyAlignment="1">
      <alignment horizontal="center" vertical="center" wrapText="1"/>
    </xf>
    <xf numFmtId="0" fontId="27" fillId="4" borderId="13" xfId="0" applyFont="1" applyFill="1" applyBorder="1" applyAlignment="1">
      <alignment horizontal="center" vertical="center" wrapText="1"/>
    </xf>
    <xf numFmtId="2" fontId="24" fillId="2" borderId="0" xfId="0" applyNumberFormat="1" applyFont="1" applyFill="1" applyAlignment="1">
      <alignment horizontal="center" vertical="center"/>
    </xf>
    <xf numFmtId="9" fontId="11" fillId="2" borderId="0" xfId="0" applyNumberFormat="1" applyFont="1" applyFill="1" applyAlignment="1">
      <alignment horizontal="center" vertical="center"/>
    </xf>
    <xf numFmtId="0" fontId="19" fillId="0" borderId="3" xfId="0" applyFont="1" applyBorder="1" applyAlignment="1">
      <alignment horizontal="center" vertical="center" wrapText="1"/>
    </xf>
    <xf numFmtId="0" fontId="11" fillId="7" borderId="3" xfId="0" applyFont="1" applyFill="1" applyBorder="1" applyAlignment="1" applyProtection="1">
      <alignment horizontal="center" vertical="center" wrapText="1"/>
      <protection locked="0"/>
    </xf>
    <xf numFmtId="0" fontId="11" fillId="4" borderId="3" xfId="0" applyFont="1" applyFill="1" applyBorder="1" applyAlignment="1" applyProtection="1">
      <alignment horizontal="center" vertical="center" wrapText="1"/>
      <protection locked="0"/>
    </xf>
    <xf numFmtId="0" fontId="11" fillId="4" borderId="3" xfId="0" applyFont="1" applyFill="1" applyBorder="1" applyAlignment="1" applyProtection="1">
      <alignment horizontal="left" vertical="center" wrapText="1"/>
      <protection locked="0"/>
    </xf>
    <xf numFmtId="0" fontId="11" fillId="7" borderId="3" xfId="0" applyFont="1" applyFill="1" applyBorder="1" applyAlignment="1" applyProtection="1">
      <alignment horizontal="left" vertical="center" wrapText="1"/>
      <protection locked="0"/>
    </xf>
    <xf numFmtId="0" fontId="32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6" fillId="2" borderId="0" xfId="0" applyFont="1" applyFill="1" applyAlignment="1">
      <alignment horizontal="center" vertical="center" wrapText="1"/>
    </xf>
    <xf numFmtId="0" fontId="19" fillId="3" borderId="0" xfId="0" applyFont="1" applyFill="1" applyAlignment="1">
      <alignment horizontal="center" wrapText="1"/>
    </xf>
    <xf numFmtId="2" fontId="19" fillId="12" borderId="2" xfId="0" applyNumberFormat="1" applyFont="1" applyFill="1" applyBorder="1" applyAlignment="1">
      <alignment horizontal="center" vertical="center" wrapText="1"/>
    </xf>
    <xf numFmtId="0" fontId="0" fillId="12" borderId="2" xfId="0" applyFill="1" applyBorder="1"/>
    <xf numFmtId="2" fontId="15" fillId="12" borderId="11" xfId="0" applyNumberFormat="1" applyFont="1" applyFill="1" applyBorder="1" applyAlignment="1">
      <alignment horizontal="center" vertical="top" wrapText="1"/>
    </xf>
    <xf numFmtId="2" fontId="15" fillId="6" borderId="11" xfId="0" applyNumberFormat="1" applyFont="1" applyFill="1" applyBorder="1" applyAlignment="1">
      <alignment horizontal="center" vertical="center" wrapText="1"/>
    </xf>
    <xf numFmtId="0" fontId="14" fillId="12" borderId="2" xfId="0" applyFont="1" applyFill="1" applyBorder="1" applyAlignment="1">
      <alignment horizontal="center" vertical="center" wrapText="1"/>
    </xf>
    <xf numFmtId="2" fontId="11" fillId="12" borderId="3" xfId="0" applyNumberFormat="1" applyFont="1" applyFill="1" applyBorder="1" applyAlignment="1" applyProtection="1">
      <alignment horizontal="center" vertical="center" wrapText="1"/>
      <protection locked="0"/>
    </xf>
    <xf numFmtId="2" fontId="11" fillId="12" borderId="2" xfId="0" applyNumberFormat="1" applyFont="1" applyFill="1" applyBorder="1" applyAlignment="1" applyProtection="1">
      <alignment horizontal="center" vertical="center" wrapText="1"/>
      <protection locked="0"/>
    </xf>
    <xf numFmtId="2" fontId="12" fillId="6" borderId="2" xfId="0" applyNumberFormat="1" applyFont="1" applyFill="1" applyBorder="1" applyAlignment="1">
      <alignment horizontal="center" vertical="center" wrapText="1"/>
    </xf>
    <xf numFmtId="2" fontId="19" fillId="12" borderId="2" xfId="0" applyNumberFormat="1" applyFont="1" applyFill="1" applyBorder="1" applyAlignment="1">
      <alignment horizontal="center" vertical="center"/>
    </xf>
    <xf numFmtId="2" fontId="5" fillId="12" borderId="10" xfId="0" applyNumberFormat="1" applyFont="1" applyFill="1" applyBorder="1" applyAlignment="1">
      <alignment horizontal="center" vertical="center" wrapText="1"/>
    </xf>
    <xf numFmtId="2" fontId="5" fillId="6" borderId="10" xfId="0" applyNumberFormat="1" applyFont="1" applyFill="1" applyBorder="1" applyAlignment="1">
      <alignment horizontal="center" vertical="center" wrapText="1"/>
    </xf>
    <xf numFmtId="0" fontId="11" fillId="12" borderId="2" xfId="0" applyFont="1" applyFill="1" applyBorder="1" applyAlignment="1">
      <alignment wrapText="1"/>
    </xf>
    <xf numFmtId="0" fontId="11" fillId="12" borderId="2" xfId="0" applyFont="1" applyFill="1" applyBorder="1" applyAlignment="1">
      <alignment horizontal="center" vertical="center" wrapText="1"/>
    </xf>
    <xf numFmtId="9" fontId="25" fillId="10" borderId="2" xfId="0" applyNumberFormat="1" applyFont="1" applyFill="1" applyBorder="1" applyAlignment="1">
      <alignment horizontal="center" vertical="center" wrapText="1"/>
    </xf>
    <xf numFmtId="0" fontId="39" fillId="2" borderId="0" xfId="0" applyFont="1" applyFill="1" applyAlignment="1">
      <alignment horizontal="left" vertical="top" wrapText="1"/>
    </xf>
    <xf numFmtId="0" fontId="39" fillId="0" borderId="0" xfId="0" applyFont="1" applyAlignment="1">
      <alignment wrapText="1"/>
    </xf>
    <xf numFmtId="0" fontId="36" fillId="12" borderId="2" xfId="0" applyFont="1" applyFill="1" applyBorder="1" applyAlignment="1">
      <alignment horizontal="center" vertical="center" wrapText="1"/>
    </xf>
    <xf numFmtId="0" fontId="36" fillId="12" borderId="2" xfId="0" applyFont="1" applyFill="1" applyBorder="1" applyAlignment="1">
      <alignment vertical="center" wrapText="1"/>
    </xf>
    <xf numFmtId="0" fontId="18" fillId="12" borderId="2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left" vertical="top" wrapText="1" indent="1"/>
    </xf>
    <xf numFmtId="0" fontId="32" fillId="10" borderId="2" xfId="0" applyFont="1" applyFill="1" applyBorder="1" applyAlignment="1">
      <alignment horizontal="center" vertical="center" wrapText="1"/>
    </xf>
    <xf numFmtId="0" fontId="17" fillId="12" borderId="2" xfId="0" applyFont="1" applyFill="1" applyBorder="1" applyAlignment="1">
      <alignment vertical="center" wrapText="1"/>
    </xf>
    <xf numFmtId="2" fontId="14" fillId="12" borderId="2" xfId="0" applyNumberFormat="1" applyFont="1" applyFill="1" applyBorder="1" applyAlignment="1">
      <alignment horizontal="center" vertical="center" wrapText="1"/>
    </xf>
    <xf numFmtId="0" fontId="11" fillId="12" borderId="2" xfId="0" applyFont="1" applyFill="1" applyBorder="1" applyAlignment="1">
      <alignment horizontal="left" vertical="top" wrapText="1"/>
    </xf>
    <xf numFmtId="0" fontId="17" fillId="0" borderId="3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2" fontId="12" fillId="0" borderId="2" xfId="0" applyNumberFormat="1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2" fontId="12" fillId="2" borderId="4" xfId="0" applyNumberFormat="1" applyFont="1" applyFill="1" applyBorder="1" applyAlignment="1">
      <alignment horizontal="left" vertical="center" wrapText="1" indent="1"/>
    </xf>
    <xf numFmtId="0" fontId="32" fillId="10" borderId="5" xfId="0" applyFont="1" applyFill="1" applyBorder="1" applyAlignment="1">
      <alignment horizontal="center" vertical="center" wrapText="1"/>
    </xf>
    <xf numFmtId="0" fontId="11" fillId="6" borderId="2" xfId="0" applyFont="1" applyFill="1" applyBorder="1" applyAlignment="1">
      <alignment horizontal="left" vertical="top" wrapText="1"/>
    </xf>
    <xf numFmtId="0" fontId="32" fillId="10" borderId="2" xfId="0" applyFont="1" applyFill="1" applyBorder="1" applyAlignment="1">
      <alignment horizontal="center" wrapText="1"/>
    </xf>
    <xf numFmtId="0" fontId="12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1" fillId="0" borderId="0" xfId="0" applyFont="1" applyAlignment="1">
      <alignment vertical="top" wrapText="1"/>
    </xf>
    <xf numFmtId="0" fontId="11" fillId="0" borderId="0" xfId="0" applyFont="1" applyAlignment="1">
      <alignment horizontal="center" vertical="center" wrapText="1"/>
    </xf>
    <xf numFmtId="2" fontId="11" fillId="12" borderId="2" xfId="0" applyNumberFormat="1" applyFont="1" applyFill="1" applyBorder="1" applyAlignment="1">
      <alignment horizontal="center" vertical="center" wrapText="1"/>
    </xf>
    <xf numFmtId="2" fontId="11" fillId="12" borderId="3" xfId="0" applyNumberFormat="1" applyFont="1" applyFill="1" applyBorder="1" applyAlignment="1">
      <alignment horizontal="center" vertical="center" wrapText="1"/>
    </xf>
    <xf numFmtId="2" fontId="12" fillId="12" borderId="2" xfId="0" applyNumberFormat="1" applyFont="1" applyFill="1" applyBorder="1" applyAlignment="1">
      <alignment horizontal="center" vertical="center" wrapText="1"/>
    </xf>
    <xf numFmtId="0" fontId="12" fillId="6" borderId="2" xfId="0" applyFont="1" applyFill="1" applyBorder="1" applyAlignment="1">
      <alignment horizontal="center" vertical="center" wrapText="1"/>
    </xf>
    <xf numFmtId="2" fontId="11" fillId="6" borderId="2" xfId="0" applyNumberFormat="1" applyFont="1" applyFill="1" applyBorder="1" applyAlignment="1">
      <alignment horizontal="center" vertical="center" wrapText="1"/>
    </xf>
    <xf numFmtId="2" fontId="11" fillId="6" borderId="3" xfId="0" applyNumberFormat="1" applyFont="1" applyFill="1" applyBorder="1" applyAlignment="1">
      <alignment horizontal="center" vertical="center" wrapText="1"/>
    </xf>
    <xf numFmtId="0" fontId="53" fillId="0" borderId="2" xfId="0" applyFont="1" applyBorder="1" applyAlignment="1">
      <alignment horizontal="center" vertical="center" wrapText="1"/>
    </xf>
    <xf numFmtId="0" fontId="12" fillId="2" borderId="0" xfId="0" applyFont="1" applyFill="1" applyAlignment="1">
      <alignment horizontal="center" wrapText="1"/>
    </xf>
    <xf numFmtId="0" fontId="11" fillId="0" borderId="0" xfId="0" applyFont="1" applyAlignment="1">
      <alignment horizontal="center" wrapText="1"/>
    </xf>
    <xf numFmtId="0" fontId="11" fillId="2" borderId="0" xfId="0" applyFont="1" applyFill="1" applyAlignment="1">
      <alignment vertical="center" wrapText="1"/>
    </xf>
    <xf numFmtId="0" fontId="13" fillId="2" borderId="0" xfId="0" applyFont="1" applyFill="1" applyAlignment="1">
      <alignment vertical="center" wrapText="1"/>
    </xf>
    <xf numFmtId="0" fontId="33" fillId="2" borderId="0" xfId="0" applyFont="1" applyFill="1" applyAlignment="1">
      <alignment vertical="center" wrapText="1"/>
    </xf>
    <xf numFmtId="0" fontId="34" fillId="2" borderId="0" xfId="0" applyFont="1" applyFill="1" applyAlignment="1">
      <alignment vertical="center" wrapText="1"/>
    </xf>
    <xf numFmtId="0" fontId="11" fillId="12" borderId="2" xfId="0" applyFont="1" applyFill="1" applyBorder="1" applyAlignment="1">
      <alignment horizontal="left" vertical="center" wrapText="1"/>
    </xf>
    <xf numFmtId="0" fontId="11" fillId="6" borderId="0" xfId="0" applyFont="1" applyFill="1" applyAlignment="1">
      <alignment vertical="center" wrapText="1"/>
    </xf>
    <xf numFmtId="0" fontId="11" fillId="6" borderId="2" xfId="0" applyFont="1" applyFill="1" applyBorder="1" applyAlignment="1">
      <alignment horizontal="left" vertical="center" wrapText="1"/>
    </xf>
    <xf numFmtId="0" fontId="11" fillId="6" borderId="2" xfId="0" applyFont="1" applyFill="1" applyBorder="1" applyAlignment="1">
      <alignment vertical="center" wrapText="1"/>
    </xf>
    <xf numFmtId="0" fontId="19" fillId="3" borderId="0" xfId="0" applyFont="1" applyFill="1" applyAlignment="1">
      <alignment vertical="center" wrapText="1"/>
    </xf>
    <xf numFmtId="0" fontId="19" fillId="0" borderId="0" xfId="0" applyFont="1" applyAlignment="1">
      <alignment vertical="center" wrapText="1"/>
    </xf>
    <xf numFmtId="0" fontId="13" fillId="0" borderId="0" xfId="0" applyFont="1" applyAlignment="1">
      <alignment vertical="center" wrapText="1"/>
    </xf>
    <xf numFmtId="2" fontId="14" fillId="6" borderId="10" xfId="0" applyNumberFormat="1" applyFont="1" applyFill="1" applyBorder="1" applyAlignment="1">
      <alignment horizontal="center" vertical="center" wrapText="1"/>
    </xf>
    <xf numFmtId="2" fontId="14" fillId="11" borderId="10" xfId="0" applyNumberFormat="1" applyFont="1" applyFill="1" applyBorder="1" applyAlignment="1">
      <alignment horizontal="center" vertical="center" wrapText="1"/>
    </xf>
    <xf numFmtId="2" fontId="15" fillId="11" borderId="11" xfId="0" applyNumberFormat="1" applyFont="1" applyFill="1" applyBorder="1" applyAlignment="1">
      <alignment horizontal="center" vertical="center" wrapText="1"/>
    </xf>
    <xf numFmtId="2" fontId="14" fillId="13" borderId="10" xfId="0" applyNumberFormat="1" applyFont="1" applyFill="1" applyBorder="1" applyAlignment="1">
      <alignment horizontal="center" vertical="center" wrapText="1"/>
    </xf>
    <xf numFmtId="2" fontId="15" fillId="13" borderId="11" xfId="0" applyNumberFormat="1" applyFont="1" applyFill="1" applyBorder="1" applyAlignment="1">
      <alignment horizontal="center" vertical="center" wrapText="1"/>
    </xf>
    <xf numFmtId="0" fontId="12" fillId="2" borderId="0" xfId="0" applyFont="1" applyFill="1" applyAlignment="1">
      <alignment wrapText="1"/>
    </xf>
    <xf numFmtId="0" fontId="12" fillId="2" borderId="0" xfId="0" applyFont="1" applyFill="1" applyAlignment="1">
      <alignment vertical="center" wrapText="1"/>
    </xf>
    <xf numFmtId="0" fontId="14" fillId="2" borderId="0" xfId="0" applyFont="1" applyFill="1" applyAlignment="1">
      <alignment horizontal="center" vertical="top" wrapText="1"/>
    </xf>
    <xf numFmtId="0" fontId="12" fillId="2" borderId="0" xfId="0" applyFont="1" applyFill="1" applyAlignment="1">
      <alignment horizontal="center" vertical="top" wrapText="1"/>
    </xf>
    <xf numFmtId="0" fontId="40" fillId="2" borderId="0" xfId="0" applyFont="1" applyFill="1" applyAlignment="1">
      <alignment wrapText="1"/>
    </xf>
    <xf numFmtId="0" fontId="41" fillId="2" borderId="0" xfId="0" applyFont="1" applyFill="1" applyAlignment="1">
      <alignment horizontal="center" vertical="center" wrapText="1"/>
    </xf>
    <xf numFmtId="0" fontId="43" fillId="2" borderId="0" xfId="0" applyFont="1" applyFill="1" applyAlignment="1">
      <alignment wrapText="1"/>
    </xf>
    <xf numFmtId="0" fontId="44" fillId="2" borderId="0" xfId="0" applyFont="1" applyFill="1" applyAlignment="1">
      <alignment vertical="top" wrapText="1"/>
    </xf>
    <xf numFmtId="0" fontId="45" fillId="2" borderId="0" xfId="0" applyFont="1" applyFill="1" applyAlignment="1">
      <alignment horizontal="center" vertical="top" wrapText="1"/>
    </xf>
    <xf numFmtId="0" fontId="11" fillId="0" borderId="2" xfId="0" applyFont="1" applyBorder="1" applyAlignment="1">
      <alignment horizontal="left" vertical="center" wrapText="1"/>
    </xf>
    <xf numFmtId="0" fontId="19" fillId="0" borderId="2" xfId="0" applyFont="1" applyBorder="1" applyAlignment="1">
      <alignment horizontal="center" vertical="top" wrapText="1"/>
    </xf>
    <xf numFmtId="0" fontId="32" fillId="10" borderId="2" xfId="0" applyFont="1" applyFill="1" applyBorder="1" applyAlignment="1">
      <alignment horizontal="center" vertical="top" wrapText="1"/>
    </xf>
    <xf numFmtId="0" fontId="14" fillId="6" borderId="2" xfId="0" applyFont="1" applyFill="1" applyBorder="1" applyAlignment="1">
      <alignment horizontal="left" vertical="top" wrapText="1"/>
    </xf>
    <xf numFmtId="0" fontId="11" fillId="6" borderId="2" xfId="0" applyFont="1" applyFill="1" applyBorder="1" applyAlignment="1">
      <alignment horizontal="center" vertical="center" wrapText="1"/>
    </xf>
    <xf numFmtId="2" fontId="19" fillId="6" borderId="2" xfId="0" applyNumberFormat="1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top"/>
    </xf>
    <xf numFmtId="0" fontId="32" fillId="2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3" borderId="2" xfId="0" applyFont="1" applyFill="1" applyBorder="1" applyAlignment="1">
      <alignment horizontal="center" wrapText="1"/>
    </xf>
    <xf numFmtId="2" fontId="19" fillId="6" borderId="2" xfId="0" applyNumberFormat="1" applyFont="1" applyFill="1" applyBorder="1" applyAlignment="1">
      <alignment horizontal="center" wrapText="1"/>
    </xf>
    <xf numFmtId="0" fontId="11" fillId="2" borderId="0" xfId="0" applyFont="1" applyFill="1" applyAlignment="1">
      <alignment horizontal="center" vertical="center" textRotation="90" wrapText="1"/>
    </xf>
    <xf numFmtId="0" fontId="11" fillId="2" borderId="2" xfId="0" applyFont="1" applyFill="1" applyBorder="1" applyAlignment="1">
      <alignment horizontal="center" vertical="top" wrapText="1"/>
    </xf>
    <xf numFmtId="0" fontId="19" fillId="2" borderId="0" xfId="0" applyFont="1" applyFill="1" applyAlignment="1">
      <alignment wrapText="1"/>
    </xf>
    <xf numFmtId="2" fontId="19" fillId="2" borderId="0" xfId="0" applyNumberFormat="1" applyFont="1" applyFill="1" applyAlignment="1">
      <alignment horizontal="center" vertical="center" wrapText="1"/>
    </xf>
    <xf numFmtId="9" fontId="47" fillId="10" borderId="12" xfId="0" applyNumberFormat="1" applyFont="1" applyFill="1" applyBorder="1" applyAlignment="1">
      <alignment horizontal="center" vertical="center" wrapText="1"/>
    </xf>
    <xf numFmtId="0" fontId="14" fillId="12" borderId="2" xfId="0" applyFont="1" applyFill="1" applyBorder="1" applyAlignment="1">
      <alignment vertical="center" wrapText="1"/>
    </xf>
    <xf numFmtId="2" fontId="19" fillId="12" borderId="2" xfId="0" applyNumberFormat="1" applyFont="1" applyFill="1" applyBorder="1" applyAlignment="1">
      <alignment horizontal="center" wrapText="1"/>
    </xf>
    <xf numFmtId="0" fontId="14" fillId="6" borderId="2" xfId="0" applyFont="1" applyFill="1" applyBorder="1" applyAlignment="1">
      <alignment vertical="center" wrapText="1"/>
    </xf>
    <xf numFmtId="0" fontId="14" fillId="12" borderId="2" xfId="0" applyFont="1" applyFill="1" applyBorder="1" applyAlignment="1">
      <alignment horizontal="left" vertical="top" wrapText="1"/>
    </xf>
    <xf numFmtId="0" fontId="12" fillId="12" borderId="2" xfId="0" applyFont="1" applyFill="1" applyBorder="1" applyAlignment="1">
      <alignment horizontal="center" vertical="center" wrapText="1"/>
    </xf>
    <xf numFmtId="2" fontId="14" fillId="12" borderId="10" xfId="0" applyNumberFormat="1" applyFont="1" applyFill="1" applyBorder="1" applyAlignment="1">
      <alignment horizontal="center" vertical="top" wrapText="1"/>
    </xf>
    <xf numFmtId="2" fontId="14" fillId="6" borderId="10" xfId="0" applyNumberFormat="1" applyFont="1" applyFill="1" applyBorder="1" applyAlignment="1">
      <alignment horizontal="center" vertical="top" wrapText="1"/>
    </xf>
    <xf numFmtId="2" fontId="15" fillId="6" borderId="11" xfId="0" applyNumberFormat="1" applyFont="1" applyFill="1" applyBorder="1" applyAlignment="1">
      <alignment horizontal="center" vertical="top" wrapText="1"/>
    </xf>
    <xf numFmtId="0" fontId="12" fillId="0" borderId="2" xfId="0" applyFont="1" applyBorder="1" applyAlignment="1">
      <alignment horizontal="left" vertical="center" wrapText="1" indent="1"/>
    </xf>
    <xf numFmtId="0" fontId="11" fillId="0" borderId="2" xfId="0" applyFont="1" applyBorder="1" applyAlignment="1">
      <alignment horizontal="left" vertical="center" wrapText="1" indent="1"/>
    </xf>
    <xf numFmtId="0" fontId="19" fillId="12" borderId="2" xfId="0" applyFont="1" applyFill="1" applyBorder="1" applyAlignment="1">
      <alignment horizontal="center" vertical="center" wrapText="1"/>
    </xf>
    <xf numFmtId="0" fontId="38" fillId="3" borderId="0" xfId="0" applyFont="1" applyFill="1" applyAlignment="1">
      <alignment horizontal="center" vertical="center" wrapText="1"/>
    </xf>
    <xf numFmtId="0" fontId="21" fillId="2" borderId="0" xfId="0" applyFont="1" applyFill="1" applyAlignment="1">
      <alignment horizontal="left" vertical="center" wrapText="1"/>
    </xf>
    <xf numFmtId="0" fontId="6" fillId="0" borderId="0" xfId="0" applyFont="1" applyAlignment="1">
      <alignment vertical="top" wrapText="1"/>
    </xf>
    <xf numFmtId="9" fontId="24" fillId="10" borderId="2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3" fillId="2" borderId="0" xfId="0" applyFont="1" applyFill="1" applyAlignment="1">
      <alignment vertical="center" wrapText="1"/>
    </xf>
    <xf numFmtId="0" fontId="0" fillId="2" borderId="0" xfId="0" applyFill="1" applyAlignment="1">
      <alignment vertical="top" wrapText="1"/>
    </xf>
    <xf numFmtId="0" fontId="0" fillId="2" borderId="0" xfId="0" applyFill="1" applyAlignment="1">
      <alignment vertical="center" wrapText="1"/>
    </xf>
    <xf numFmtId="0" fontId="2" fillId="2" borderId="0" xfId="0" applyFont="1" applyFill="1" applyAlignment="1">
      <alignment vertical="top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0" fillId="0" borderId="0" xfId="0" applyAlignment="1">
      <alignment vertical="top" wrapText="1"/>
    </xf>
    <xf numFmtId="0" fontId="18" fillId="12" borderId="3" xfId="0" applyFont="1" applyFill="1" applyBorder="1" applyAlignment="1">
      <alignment horizontal="center" vertical="center" wrapText="1"/>
    </xf>
    <xf numFmtId="0" fontId="18" fillId="6" borderId="2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2" fontId="12" fillId="12" borderId="7" xfId="0" applyNumberFormat="1" applyFont="1" applyFill="1" applyBorder="1" applyAlignment="1">
      <alignment horizontal="center" vertical="center" wrapText="1"/>
    </xf>
    <xf numFmtId="0" fontId="37" fillId="3" borderId="2" xfId="0" applyFont="1" applyFill="1" applyBorder="1" applyAlignment="1">
      <alignment horizontal="center" vertical="center" wrapText="1"/>
    </xf>
    <xf numFmtId="2" fontId="14" fillId="12" borderId="7" xfId="0" applyNumberFormat="1" applyFont="1" applyFill="1" applyBorder="1" applyAlignment="1">
      <alignment horizontal="center" vertical="center" wrapText="1"/>
    </xf>
    <xf numFmtId="0" fontId="14" fillId="12" borderId="4" xfId="0" applyFont="1" applyFill="1" applyBorder="1" applyAlignment="1">
      <alignment horizontal="left" vertical="top" wrapText="1"/>
    </xf>
    <xf numFmtId="0" fontId="12" fillId="2" borderId="2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vertical="top"/>
    </xf>
    <xf numFmtId="0" fontId="32" fillId="0" borderId="2" xfId="0" applyFont="1" applyBorder="1" applyAlignment="1">
      <alignment horizontal="center" vertical="center"/>
    </xf>
    <xf numFmtId="0" fontId="11" fillId="0" borderId="0" xfId="0" applyFont="1" applyAlignment="1">
      <alignment vertical="top"/>
    </xf>
    <xf numFmtId="0" fontId="11" fillId="3" borderId="2" xfId="0" applyFont="1" applyFill="1" applyBorder="1" applyAlignment="1">
      <alignment horizontal="center" vertical="top" textRotation="90"/>
    </xf>
    <xf numFmtId="0" fontId="16" fillId="3" borderId="2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/>
    </xf>
    <xf numFmtId="0" fontId="11" fillId="12" borderId="2" xfId="0" applyFont="1" applyFill="1" applyBorder="1" applyAlignment="1">
      <alignment horizontal="center" vertical="center"/>
    </xf>
    <xf numFmtId="0" fontId="11" fillId="12" borderId="2" xfId="0" applyFont="1" applyFill="1" applyBorder="1" applyAlignment="1">
      <alignment horizontal="left" vertical="top"/>
    </xf>
    <xf numFmtId="0" fontId="11" fillId="6" borderId="2" xfId="0" applyFont="1" applyFill="1" applyBorder="1" applyAlignment="1">
      <alignment horizontal="center" vertical="center"/>
    </xf>
    <xf numFmtId="0" fontId="11" fillId="6" borderId="2" xfId="0" applyFont="1" applyFill="1" applyBorder="1" applyAlignment="1">
      <alignment horizontal="left" vertical="top"/>
    </xf>
    <xf numFmtId="0" fontId="19" fillId="0" borderId="3" xfId="0" applyFont="1" applyBorder="1" applyAlignment="1">
      <alignment vertical="center" wrapText="1"/>
    </xf>
    <xf numFmtId="0" fontId="39" fillId="3" borderId="3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vertical="top" textRotation="90"/>
    </xf>
    <xf numFmtId="0" fontId="11" fillId="2" borderId="0" xfId="0" applyFont="1" applyFill="1" applyAlignment="1">
      <alignment vertical="top" textRotation="90"/>
    </xf>
    <xf numFmtId="0" fontId="11" fillId="2" borderId="0" xfId="0" applyFont="1" applyFill="1" applyAlignment="1">
      <alignment horizontal="center" vertical="center"/>
    </xf>
    <xf numFmtId="0" fontId="54" fillId="3" borderId="0" xfId="0" applyFont="1" applyFill="1" applyAlignment="1">
      <alignment horizontal="center" wrapText="1"/>
    </xf>
    <xf numFmtId="2" fontId="14" fillId="12" borderId="10" xfId="0" applyNumberFormat="1" applyFont="1" applyFill="1" applyBorder="1" applyAlignment="1">
      <alignment horizontal="center" vertical="center" wrapText="1"/>
    </xf>
    <xf numFmtId="2" fontId="15" fillId="12" borderId="11" xfId="0" applyNumberFormat="1" applyFont="1" applyFill="1" applyBorder="1" applyAlignment="1">
      <alignment horizontal="center" vertical="center" wrapText="1"/>
    </xf>
    <xf numFmtId="0" fontId="11" fillId="3" borderId="0" xfId="0" applyFont="1" applyFill="1" applyAlignment="1">
      <alignment vertical="center" wrapText="1"/>
    </xf>
    <xf numFmtId="0" fontId="0" fillId="2" borderId="0" xfId="0" applyFill="1" applyAlignment="1">
      <alignment vertical="top"/>
    </xf>
    <xf numFmtId="0" fontId="8" fillId="0" borderId="0" xfId="0" applyFont="1" applyAlignment="1">
      <alignment horizontal="center" vertical="top" textRotation="90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top"/>
    </xf>
    <xf numFmtId="0" fontId="0" fillId="0" borderId="0" xfId="0" applyAlignment="1">
      <alignment horizontal="left" vertical="center"/>
    </xf>
    <xf numFmtId="0" fontId="1" fillId="2" borderId="0" xfId="0" applyFont="1" applyFill="1"/>
    <xf numFmtId="0" fontId="14" fillId="0" borderId="2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center" wrapText="1"/>
    </xf>
    <xf numFmtId="0" fontId="14" fillId="10" borderId="7" xfId="0" applyFont="1" applyFill="1" applyBorder="1" applyAlignment="1" applyProtection="1">
      <alignment horizontal="left" vertical="center"/>
      <protection locked="0"/>
    </xf>
    <xf numFmtId="0" fontId="14" fillId="10" borderId="8" xfId="0" applyFont="1" applyFill="1" applyBorder="1" applyAlignment="1" applyProtection="1">
      <alignment horizontal="left" vertical="center"/>
      <protection locked="0"/>
    </xf>
    <xf numFmtId="0" fontId="14" fillId="10" borderId="4" xfId="0" applyFont="1" applyFill="1" applyBorder="1" applyAlignment="1" applyProtection="1">
      <alignment horizontal="left" vertical="center"/>
      <protection locked="0"/>
    </xf>
    <xf numFmtId="0" fontId="11" fillId="10" borderId="7" xfId="0" applyFont="1" applyFill="1" applyBorder="1" applyAlignment="1" applyProtection="1">
      <alignment horizontal="left" vertical="center" wrapText="1"/>
      <protection locked="0"/>
    </xf>
    <xf numFmtId="0" fontId="11" fillId="10" borderId="8" xfId="0" applyFont="1" applyFill="1" applyBorder="1" applyAlignment="1" applyProtection="1">
      <alignment horizontal="left" vertical="center"/>
      <protection locked="0"/>
    </xf>
    <xf numFmtId="0" fontId="11" fillId="10" borderId="4" xfId="0" applyFont="1" applyFill="1" applyBorder="1" applyAlignment="1" applyProtection="1">
      <alignment horizontal="left" vertical="center"/>
      <protection locked="0"/>
    </xf>
    <xf numFmtId="0" fontId="19" fillId="3" borderId="0" xfId="0" applyFont="1" applyFill="1" applyAlignment="1">
      <alignment horizontal="left" vertical="center"/>
    </xf>
    <xf numFmtId="0" fontId="11" fillId="10" borderId="7" xfId="0" applyFont="1" applyFill="1" applyBorder="1" applyAlignment="1" applyProtection="1">
      <alignment horizontal="left" vertical="center"/>
      <protection locked="0"/>
    </xf>
    <xf numFmtId="0" fontId="11" fillId="2" borderId="22" xfId="0" applyFont="1" applyFill="1" applyBorder="1" applyAlignment="1">
      <alignment horizontal="right" vertical="center" wrapText="1"/>
    </xf>
    <xf numFmtId="0" fontId="11" fillId="10" borderId="8" xfId="0" applyFont="1" applyFill="1" applyBorder="1" applyAlignment="1" applyProtection="1">
      <alignment horizontal="left" vertical="center" wrapText="1"/>
      <protection locked="0"/>
    </xf>
    <xf numFmtId="0" fontId="11" fillId="10" borderId="4" xfId="0" applyFont="1" applyFill="1" applyBorder="1" applyAlignment="1" applyProtection="1">
      <alignment horizontal="left" vertical="center" wrapText="1"/>
      <protection locked="0"/>
    </xf>
    <xf numFmtId="0" fontId="0" fillId="2" borderId="0" xfId="0" applyFill="1" applyAlignment="1">
      <alignment horizontal="left" vertical="top" wrapText="1"/>
    </xf>
    <xf numFmtId="0" fontId="18" fillId="9" borderId="0" xfId="0" applyFont="1" applyFill="1" applyAlignment="1">
      <alignment horizontal="center" vertical="center" wrapText="1"/>
    </xf>
    <xf numFmtId="0" fontId="18" fillId="2" borderId="0" xfId="0" applyFont="1" applyFill="1" applyAlignment="1">
      <alignment horizontal="center" vertical="center" wrapText="1"/>
    </xf>
    <xf numFmtId="0" fontId="19" fillId="3" borderId="0" xfId="0" applyFont="1" applyFill="1" applyAlignment="1">
      <alignment horizontal="center" wrapText="1"/>
    </xf>
    <xf numFmtId="0" fontId="12" fillId="2" borderId="0" xfId="0" applyFont="1" applyFill="1" applyAlignment="1">
      <alignment horizontal="center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2" fillId="0" borderId="15" xfId="0" applyFont="1" applyBorder="1" applyAlignment="1">
      <alignment horizontal="left" vertical="center" wrapText="1"/>
    </xf>
    <xf numFmtId="0" fontId="12" fillId="0" borderId="9" xfId="0" applyFont="1" applyBorder="1" applyAlignment="1">
      <alignment horizontal="left" vertical="center" wrapText="1"/>
    </xf>
    <xf numFmtId="0" fontId="12" fillId="0" borderId="16" xfId="0" applyFont="1" applyBorder="1" applyAlignment="1">
      <alignment horizontal="left" vertical="center" wrapText="1"/>
    </xf>
    <xf numFmtId="0" fontId="12" fillId="0" borderId="14" xfId="0" applyFont="1" applyBorder="1" applyAlignment="1">
      <alignment horizontal="left" vertical="center" wrapText="1"/>
    </xf>
    <xf numFmtId="0" fontId="19" fillId="0" borderId="5" xfId="0" applyFont="1" applyBorder="1" applyAlignment="1">
      <alignment horizontal="center" vertical="center" wrapText="1"/>
    </xf>
    <xf numFmtId="0" fontId="0" fillId="3" borderId="7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9" fillId="2" borderId="0" xfId="0" applyFont="1" applyFill="1" applyAlignment="1">
      <alignment horizontal="center" vertical="center" wrapText="1"/>
    </xf>
    <xf numFmtId="0" fontId="18" fillId="2" borderId="0" xfId="0" applyFont="1" applyFill="1" applyAlignment="1">
      <alignment horizontal="right" vertical="center" wrapText="1"/>
    </xf>
    <xf numFmtId="0" fontId="23" fillId="2" borderId="0" xfId="0" applyFont="1" applyFill="1" applyAlignment="1">
      <alignment horizontal="right" vertical="center" wrapText="1"/>
    </xf>
    <xf numFmtId="0" fontId="17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center" vertical="center" wrapText="1"/>
    </xf>
    <xf numFmtId="0" fontId="17" fillId="2" borderId="0" xfId="0" applyFont="1" applyFill="1" applyAlignment="1">
      <alignment horizontal="center" vertical="top" wrapText="1"/>
    </xf>
    <xf numFmtId="0" fontId="21" fillId="2" borderId="0" xfId="0" applyFont="1" applyFill="1" applyAlignment="1">
      <alignment horizontal="center" vertical="center" wrapText="1"/>
    </xf>
    <xf numFmtId="0" fontId="22" fillId="2" borderId="0" xfId="0" applyFont="1" applyFill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left" vertical="center" wrapText="1"/>
    </xf>
    <xf numFmtId="0" fontId="11" fillId="0" borderId="9" xfId="0" applyFont="1" applyBorder="1" applyAlignment="1">
      <alignment horizontal="left" vertical="center" wrapText="1"/>
    </xf>
    <xf numFmtId="0" fontId="11" fillId="0" borderId="18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1" fillId="4" borderId="3" xfId="0" applyFont="1" applyFill="1" applyBorder="1" applyAlignment="1" applyProtection="1">
      <alignment horizontal="left" vertical="top" wrapText="1"/>
      <protection locked="0"/>
    </xf>
    <xf numFmtId="0" fontId="11" fillId="4" borderId="5" xfId="0" applyFont="1" applyFill="1" applyBorder="1" applyAlignment="1" applyProtection="1">
      <alignment horizontal="left" vertical="top" wrapText="1"/>
      <protection locked="0"/>
    </xf>
    <xf numFmtId="0" fontId="32" fillId="0" borderId="3" xfId="0" applyFont="1" applyBorder="1" applyAlignment="1">
      <alignment horizontal="center" vertical="center" wrapText="1"/>
    </xf>
    <xf numFmtId="0" fontId="32" fillId="0" borderId="5" xfId="0" applyFont="1" applyBorder="1" applyAlignment="1">
      <alignment horizontal="center" vertical="center" wrapText="1"/>
    </xf>
    <xf numFmtId="0" fontId="11" fillId="7" borderId="3" xfId="0" applyFont="1" applyFill="1" applyBorder="1" applyAlignment="1" applyProtection="1">
      <alignment horizontal="center" vertical="center" wrapText="1"/>
      <protection locked="0"/>
    </xf>
    <xf numFmtId="0" fontId="11" fillId="7" borderId="5" xfId="0" applyFont="1" applyFill="1" applyBorder="1" applyAlignment="1" applyProtection="1">
      <alignment horizontal="center" vertical="center" wrapText="1"/>
      <protection locked="0"/>
    </xf>
    <xf numFmtId="2" fontId="11" fillId="12" borderId="3" xfId="0" applyNumberFormat="1" applyFont="1" applyFill="1" applyBorder="1" applyAlignment="1" applyProtection="1">
      <alignment horizontal="center" vertical="center" wrapText="1"/>
      <protection locked="0"/>
    </xf>
    <xf numFmtId="2" fontId="11" fillId="12" borderId="5" xfId="0" applyNumberFormat="1" applyFont="1" applyFill="1" applyBorder="1" applyAlignment="1" applyProtection="1">
      <alignment horizontal="center" vertical="center" wrapText="1"/>
      <protection locked="0"/>
    </xf>
    <xf numFmtId="2" fontId="26" fillId="12" borderId="3" xfId="0" applyNumberFormat="1" applyFont="1" applyFill="1" applyBorder="1" applyAlignment="1">
      <alignment horizontal="center" vertical="center"/>
    </xf>
    <xf numFmtId="2" fontId="26" fillId="12" borderId="6" xfId="0" applyNumberFormat="1" applyFont="1" applyFill="1" applyBorder="1" applyAlignment="1">
      <alignment horizontal="center" vertical="center"/>
    </xf>
    <xf numFmtId="2" fontId="26" fillId="12" borderId="5" xfId="0" applyNumberFormat="1" applyFont="1" applyFill="1" applyBorder="1" applyAlignment="1">
      <alignment horizontal="center" vertical="center"/>
    </xf>
    <xf numFmtId="2" fontId="55" fillId="6" borderId="3" xfId="0" applyNumberFormat="1" applyFont="1" applyFill="1" applyBorder="1" applyAlignment="1">
      <alignment horizontal="center" vertical="center" wrapText="1"/>
    </xf>
    <xf numFmtId="2" fontId="55" fillId="6" borderId="6" xfId="0" applyNumberFormat="1" applyFont="1" applyFill="1" applyBorder="1" applyAlignment="1">
      <alignment horizontal="center" vertical="center" wrapText="1"/>
    </xf>
    <xf numFmtId="2" fontId="55" fillId="6" borderId="5" xfId="0" applyNumberFormat="1" applyFont="1" applyFill="1" applyBorder="1" applyAlignment="1">
      <alignment horizontal="center" vertical="center" wrapText="1"/>
    </xf>
    <xf numFmtId="2" fontId="12" fillId="6" borderId="3" xfId="0" applyNumberFormat="1" applyFont="1" applyFill="1" applyBorder="1" applyAlignment="1">
      <alignment horizontal="center" vertical="center" wrapText="1"/>
    </xf>
    <xf numFmtId="2" fontId="12" fillId="6" borderId="5" xfId="0" applyNumberFormat="1" applyFont="1" applyFill="1" applyBorder="1" applyAlignment="1">
      <alignment horizontal="center" vertical="center" wrapText="1"/>
    </xf>
    <xf numFmtId="0" fontId="11" fillId="4" borderId="3" xfId="0" applyFont="1" applyFill="1" applyBorder="1" applyAlignment="1" applyProtection="1">
      <alignment horizontal="center" vertical="center" wrapText="1"/>
      <protection locked="0"/>
    </xf>
    <xf numFmtId="0" fontId="11" fillId="4" borderId="5" xfId="0" applyFont="1" applyFill="1" applyBorder="1" applyAlignment="1" applyProtection="1">
      <alignment horizontal="center" vertical="center" wrapText="1"/>
      <protection locked="0"/>
    </xf>
    <xf numFmtId="0" fontId="14" fillId="12" borderId="7" xfId="0" applyFont="1" applyFill="1" applyBorder="1" applyAlignment="1">
      <alignment horizontal="center" vertical="center" wrapText="1"/>
    </xf>
    <xf numFmtId="0" fontId="14" fillId="12" borderId="8" xfId="0" applyFont="1" applyFill="1" applyBorder="1" applyAlignment="1">
      <alignment horizontal="center" vertical="center" wrapText="1"/>
    </xf>
    <xf numFmtId="0" fontId="14" fillId="12" borderId="4" xfId="0" applyFont="1" applyFill="1" applyBorder="1" applyAlignment="1">
      <alignment horizontal="center" vertical="center" wrapText="1"/>
    </xf>
    <xf numFmtId="0" fontId="14" fillId="6" borderId="7" xfId="0" applyFont="1" applyFill="1" applyBorder="1" applyAlignment="1">
      <alignment horizontal="center" vertical="center" wrapText="1"/>
    </xf>
    <xf numFmtId="0" fontId="14" fillId="6" borderId="8" xfId="0" applyFont="1" applyFill="1" applyBorder="1" applyAlignment="1">
      <alignment horizontal="center" vertical="center" wrapText="1"/>
    </xf>
    <xf numFmtId="0" fontId="14" fillId="6" borderId="4" xfId="0" applyFont="1" applyFill="1" applyBorder="1" applyAlignment="1">
      <alignment horizontal="center" vertical="center" wrapText="1"/>
    </xf>
    <xf numFmtId="0" fontId="11" fillId="4" borderId="3" xfId="0" applyFont="1" applyFill="1" applyBorder="1" applyAlignment="1" applyProtection="1">
      <alignment horizontal="left" vertical="center" wrapText="1"/>
      <protection locked="0"/>
    </xf>
    <xf numFmtId="0" fontId="11" fillId="4" borderId="5" xfId="0" applyFont="1" applyFill="1" applyBorder="1" applyAlignment="1" applyProtection="1">
      <alignment horizontal="left" vertical="center" wrapText="1"/>
      <protection locked="0"/>
    </xf>
    <xf numFmtId="0" fontId="11" fillId="7" borderId="3" xfId="0" applyFont="1" applyFill="1" applyBorder="1" applyAlignment="1" applyProtection="1">
      <alignment horizontal="left" vertical="top" wrapText="1"/>
      <protection locked="0"/>
    </xf>
    <xf numFmtId="0" fontId="11" fillId="7" borderId="5" xfId="0" applyFont="1" applyFill="1" applyBorder="1" applyAlignment="1" applyProtection="1">
      <alignment horizontal="left" vertical="top" wrapText="1"/>
      <protection locked="0"/>
    </xf>
    <xf numFmtId="0" fontId="11" fillId="7" borderId="3" xfId="0" applyFont="1" applyFill="1" applyBorder="1" applyAlignment="1" applyProtection="1">
      <alignment horizontal="left" vertical="center" wrapText="1"/>
      <protection locked="0"/>
    </xf>
    <xf numFmtId="0" fontId="11" fillId="7" borderId="5" xfId="0" applyFont="1" applyFill="1" applyBorder="1" applyAlignment="1" applyProtection="1">
      <alignment horizontal="left" vertical="center" wrapText="1"/>
      <protection locked="0"/>
    </xf>
    <xf numFmtId="0" fontId="12" fillId="3" borderId="6" xfId="0" applyFont="1" applyFill="1" applyBorder="1" applyAlignment="1">
      <alignment horizontal="center" wrapText="1"/>
    </xf>
    <xf numFmtId="0" fontId="12" fillId="3" borderId="5" xfId="0" applyFont="1" applyFill="1" applyBorder="1" applyAlignment="1">
      <alignment horizontal="center" wrapText="1"/>
    </xf>
    <xf numFmtId="0" fontId="14" fillId="0" borderId="5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left" vertical="center" wrapText="1"/>
    </xf>
    <xf numFmtId="0" fontId="12" fillId="0" borderId="7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17" fillId="3" borderId="7" xfId="0" applyFont="1" applyFill="1" applyBorder="1" applyAlignment="1">
      <alignment horizontal="center" vertical="center" wrapText="1"/>
    </xf>
    <xf numFmtId="0" fontId="17" fillId="3" borderId="8" xfId="0" applyFont="1" applyFill="1" applyBorder="1" applyAlignment="1">
      <alignment horizontal="center" vertical="center" wrapText="1"/>
    </xf>
    <xf numFmtId="0" fontId="17" fillId="3" borderId="4" xfId="0" applyFont="1" applyFill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left" vertical="top" wrapText="1"/>
    </xf>
    <xf numFmtId="0" fontId="11" fillId="0" borderId="9" xfId="0" applyFont="1" applyBorder="1" applyAlignment="1">
      <alignment horizontal="left" vertical="top" wrapText="1"/>
    </xf>
    <xf numFmtId="2" fontId="12" fillId="2" borderId="7" xfId="0" applyNumberFormat="1" applyFont="1" applyFill="1" applyBorder="1" applyAlignment="1">
      <alignment horizontal="left" vertical="center" wrapText="1"/>
    </xf>
    <xf numFmtId="2" fontId="12" fillId="2" borderId="4" xfId="0" applyNumberFormat="1" applyFont="1" applyFill="1" applyBorder="1" applyAlignment="1">
      <alignment horizontal="left" vertical="center" wrapText="1"/>
    </xf>
    <xf numFmtId="0" fontId="12" fillId="3" borderId="3" xfId="0" applyFont="1" applyFill="1" applyBorder="1" applyAlignment="1">
      <alignment horizont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12" fillId="0" borderId="7" xfId="0" applyFont="1" applyBorder="1" applyAlignment="1">
      <alignment horizontal="left" vertical="top" wrapText="1"/>
    </xf>
    <xf numFmtId="0" fontId="12" fillId="0" borderId="4" xfId="0" applyFont="1" applyBorder="1" applyAlignment="1">
      <alignment horizontal="left" vertical="top" wrapText="1"/>
    </xf>
    <xf numFmtId="0" fontId="14" fillId="0" borderId="22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left" vertical="top" wrapText="1"/>
    </xf>
    <xf numFmtId="0" fontId="11" fillId="0" borderId="4" xfId="0" applyFont="1" applyBorder="1" applyAlignment="1">
      <alignment horizontal="left" vertical="top" wrapText="1"/>
    </xf>
    <xf numFmtId="2" fontId="12" fillId="2" borderId="15" xfId="0" applyNumberFormat="1" applyFont="1" applyFill="1" applyBorder="1" applyAlignment="1">
      <alignment horizontal="left" vertical="center" wrapText="1"/>
    </xf>
    <xf numFmtId="2" fontId="12" fillId="2" borderId="30" xfId="0" applyNumberFormat="1" applyFont="1" applyFill="1" applyBorder="1" applyAlignment="1">
      <alignment horizontal="left" vertical="center" wrapText="1"/>
    </xf>
    <xf numFmtId="2" fontId="12" fillId="2" borderId="16" xfId="0" applyNumberFormat="1" applyFont="1" applyFill="1" applyBorder="1" applyAlignment="1">
      <alignment horizontal="left" vertical="center" wrapText="1"/>
    </xf>
    <xf numFmtId="0" fontId="11" fillId="2" borderId="7" xfId="0" applyFont="1" applyFill="1" applyBorder="1" applyAlignment="1">
      <alignment horizontal="left" vertical="center" wrapText="1"/>
    </xf>
    <xf numFmtId="0" fontId="11" fillId="2" borderId="4" xfId="0" applyFont="1" applyFill="1" applyBorder="1" applyAlignment="1">
      <alignment horizontal="left" vertical="center" wrapText="1"/>
    </xf>
    <xf numFmtId="2" fontId="12" fillId="12" borderId="3" xfId="0" applyNumberFormat="1" applyFont="1" applyFill="1" applyBorder="1" applyAlignment="1">
      <alignment horizontal="center" vertical="center" wrapText="1"/>
    </xf>
    <xf numFmtId="2" fontId="12" fillId="12" borderId="5" xfId="0" applyNumberFormat="1" applyFont="1" applyFill="1" applyBorder="1" applyAlignment="1">
      <alignment horizontal="center" vertical="center" wrapText="1"/>
    </xf>
    <xf numFmtId="164" fontId="32" fillId="6" borderId="6" xfId="0" applyNumberFormat="1" applyFont="1" applyFill="1" applyBorder="1" applyAlignment="1">
      <alignment horizontal="center" vertical="center" wrapText="1"/>
    </xf>
    <xf numFmtId="164" fontId="32" fillId="6" borderId="5" xfId="0" applyNumberFormat="1" applyFont="1" applyFill="1" applyBorder="1" applyAlignment="1">
      <alignment horizontal="center" vertical="center" wrapText="1"/>
    </xf>
    <xf numFmtId="164" fontId="32" fillId="12" borderId="6" xfId="0" applyNumberFormat="1" applyFont="1" applyFill="1" applyBorder="1" applyAlignment="1">
      <alignment horizontal="center" vertical="center" wrapText="1"/>
    </xf>
    <xf numFmtId="164" fontId="32" fillId="12" borderId="5" xfId="0" applyNumberFormat="1" applyFont="1" applyFill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2" fontId="12" fillId="0" borderId="7" xfId="0" applyNumberFormat="1" applyFont="1" applyBorder="1" applyAlignment="1">
      <alignment horizontal="left" vertical="center" wrapText="1"/>
    </xf>
    <xf numFmtId="2" fontId="12" fillId="0" borderId="4" xfId="0" applyNumberFormat="1" applyFont="1" applyBorder="1" applyAlignment="1">
      <alignment horizontal="left" vertical="center" wrapText="1"/>
    </xf>
    <xf numFmtId="49" fontId="19" fillId="2" borderId="3" xfId="0" applyNumberFormat="1" applyFont="1" applyFill="1" applyBorder="1" applyAlignment="1">
      <alignment horizontal="center" vertical="center" wrapText="1"/>
    </xf>
    <xf numFmtId="49" fontId="19" fillId="2" borderId="6" xfId="0" applyNumberFormat="1" applyFont="1" applyFill="1" applyBorder="1" applyAlignment="1">
      <alignment horizontal="center" vertical="center" wrapText="1"/>
    </xf>
    <xf numFmtId="49" fontId="19" fillId="2" borderId="5" xfId="0" applyNumberFormat="1" applyFont="1" applyFill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 shrinkToFit="1"/>
    </xf>
    <xf numFmtId="0" fontId="19" fillId="0" borderId="6" xfId="0" applyFont="1" applyBorder="1" applyAlignment="1">
      <alignment horizontal="center" vertical="center" wrapText="1" shrinkToFit="1"/>
    </xf>
    <xf numFmtId="0" fontId="19" fillId="0" borderId="5" xfId="0" applyFont="1" applyBorder="1" applyAlignment="1">
      <alignment horizontal="center" vertical="center" wrapText="1" shrinkToFit="1"/>
    </xf>
    <xf numFmtId="0" fontId="36" fillId="3" borderId="2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left" vertical="center" wrapText="1"/>
    </xf>
    <xf numFmtId="0" fontId="18" fillId="2" borderId="0" xfId="0" applyFont="1" applyFill="1" applyAlignment="1">
      <alignment horizontal="right" vertical="top" wrapText="1"/>
    </xf>
    <xf numFmtId="0" fontId="23" fillId="2" borderId="0" xfId="0" applyFont="1" applyFill="1" applyAlignment="1">
      <alignment horizontal="right" vertical="top" wrapText="1"/>
    </xf>
    <xf numFmtId="0" fontId="39" fillId="3" borderId="2" xfId="0" applyFont="1" applyFill="1" applyBorder="1" applyAlignment="1">
      <alignment horizontal="center" vertical="center" wrapText="1"/>
    </xf>
    <xf numFmtId="0" fontId="36" fillId="12" borderId="7" xfId="0" applyFont="1" applyFill="1" applyBorder="1" applyAlignment="1">
      <alignment horizontal="center" vertical="center" wrapText="1"/>
    </xf>
    <xf numFmtId="0" fontId="36" fillId="12" borderId="8" xfId="0" applyFont="1" applyFill="1" applyBorder="1" applyAlignment="1">
      <alignment horizontal="center" vertical="center" wrapText="1"/>
    </xf>
    <xf numFmtId="0" fontId="36" fillId="12" borderId="4" xfId="0" applyFont="1" applyFill="1" applyBorder="1" applyAlignment="1">
      <alignment horizontal="center" vertical="center" wrapText="1"/>
    </xf>
    <xf numFmtId="164" fontId="32" fillId="6" borderId="3" xfId="0" applyNumberFormat="1" applyFont="1" applyFill="1" applyBorder="1" applyAlignment="1">
      <alignment horizontal="center" vertical="center" wrapText="1"/>
    </xf>
    <xf numFmtId="164" fontId="32" fillId="12" borderId="3" xfId="0" applyNumberFormat="1" applyFont="1" applyFill="1" applyBorder="1" applyAlignment="1">
      <alignment horizontal="center" vertical="center" wrapText="1"/>
    </xf>
    <xf numFmtId="0" fontId="11" fillId="0" borderId="16" xfId="0" applyFont="1" applyBorder="1" applyAlignment="1">
      <alignment horizontal="left" vertical="top" wrapText="1"/>
    </xf>
    <xf numFmtId="2" fontId="11" fillId="6" borderId="3" xfId="0" applyNumberFormat="1" applyFont="1" applyFill="1" applyBorder="1" applyAlignment="1">
      <alignment horizontal="center" vertical="center" wrapText="1"/>
    </xf>
    <xf numFmtId="2" fontId="11" fillId="6" borderId="5" xfId="0" applyNumberFormat="1" applyFont="1" applyFill="1" applyBorder="1" applyAlignment="1">
      <alignment horizontal="center" vertical="center" wrapText="1"/>
    </xf>
    <xf numFmtId="2" fontId="11" fillId="12" borderId="3" xfId="0" applyNumberFormat="1" applyFont="1" applyFill="1" applyBorder="1" applyAlignment="1">
      <alignment horizontal="center" vertical="center" wrapText="1"/>
    </xf>
    <xf numFmtId="2" fontId="11" fillId="12" borderId="5" xfId="0" applyNumberFormat="1" applyFont="1" applyFill="1" applyBorder="1" applyAlignment="1">
      <alignment horizontal="center" vertical="center" wrapText="1"/>
    </xf>
    <xf numFmtId="2" fontId="32" fillId="12" borderId="3" xfId="0" applyNumberFormat="1" applyFont="1" applyFill="1" applyBorder="1" applyAlignment="1">
      <alignment horizontal="center" vertical="center" wrapText="1"/>
    </xf>
    <xf numFmtId="2" fontId="32" fillId="12" borderId="6" xfId="0" applyNumberFormat="1" applyFont="1" applyFill="1" applyBorder="1" applyAlignment="1">
      <alignment horizontal="center" vertical="center" wrapText="1"/>
    </xf>
    <xf numFmtId="2" fontId="32" fillId="12" borderId="5" xfId="0" applyNumberFormat="1" applyFont="1" applyFill="1" applyBorder="1" applyAlignment="1">
      <alignment horizontal="center" vertical="center" wrapText="1"/>
    </xf>
    <xf numFmtId="2" fontId="32" fillId="6" borderId="3" xfId="0" applyNumberFormat="1" applyFont="1" applyFill="1" applyBorder="1" applyAlignment="1">
      <alignment horizontal="center" vertical="center" wrapText="1"/>
    </xf>
    <xf numFmtId="2" fontId="32" fillId="6" borderId="6" xfId="0" applyNumberFormat="1" applyFont="1" applyFill="1" applyBorder="1" applyAlignment="1">
      <alignment horizontal="center" vertical="center" wrapText="1"/>
    </xf>
    <xf numFmtId="2" fontId="32" fillId="6" borderId="5" xfId="0" applyNumberFormat="1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wrapText="1"/>
    </xf>
    <xf numFmtId="0" fontId="11" fillId="3" borderId="5" xfId="0" applyFont="1" applyFill="1" applyBorder="1" applyAlignment="1">
      <alignment horizontal="center" wrapText="1"/>
    </xf>
    <xf numFmtId="0" fontId="19" fillId="3" borderId="7" xfId="0" applyFont="1" applyFill="1" applyBorder="1" applyAlignment="1">
      <alignment horizontal="center" vertical="top" wrapText="1"/>
    </xf>
    <xf numFmtId="0" fontId="19" fillId="3" borderId="8" xfId="0" applyFont="1" applyFill="1" applyBorder="1" applyAlignment="1">
      <alignment horizontal="center" vertical="top" wrapText="1"/>
    </xf>
    <xf numFmtId="0" fontId="19" fillId="3" borderId="4" xfId="0" applyFont="1" applyFill="1" applyBorder="1" applyAlignment="1">
      <alignment horizontal="center" vertical="top" wrapText="1"/>
    </xf>
    <xf numFmtId="0" fontId="11" fillId="0" borderId="2" xfId="0" applyFont="1" applyBorder="1" applyAlignment="1">
      <alignment horizontal="left" vertical="top" wrapText="1"/>
    </xf>
    <xf numFmtId="0" fontId="11" fillId="0" borderId="2" xfId="0" applyFont="1" applyBorder="1" applyAlignment="1">
      <alignment horizontal="left" vertical="center" wrapText="1"/>
    </xf>
    <xf numFmtId="0" fontId="11" fillId="3" borderId="2" xfId="0" applyFont="1" applyFill="1" applyBorder="1" applyAlignment="1">
      <alignment vertical="center" wrapText="1"/>
    </xf>
    <xf numFmtId="0" fontId="14" fillId="2" borderId="0" xfId="0" applyFont="1" applyFill="1" applyAlignment="1">
      <alignment horizontal="center" vertical="center" wrapText="1"/>
    </xf>
    <xf numFmtId="0" fontId="12" fillId="7" borderId="3" xfId="0" applyFont="1" applyFill="1" applyBorder="1" applyAlignment="1" applyProtection="1">
      <alignment horizontal="center" vertical="center" wrapText="1"/>
      <protection locked="0"/>
    </xf>
    <xf numFmtId="0" fontId="12" fillId="7" borderId="5" xfId="0" applyFont="1" applyFill="1" applyBorder="1" applyAlignment="1" applyProtection="1">
      <alignment horizontal="center" vertical="center" wrapText="1"/>
      <protection locked="0"/>
    </xf>
    <xf numFmtId="0" fontId="14" fillId="7" borderId="3" xfId="0" applyFont="1" applyFill="1" applyBorder="1" applyAlignment="1" applyProtection="1">
      <alignment horizontal="left" vertical="top" wrapText="1"/>
      <protection locked="0"/>
    </xf>
    <xf numFmtId="0" fontId="14" fillId="7" borderId="5" xfId="0" applyFont="1" applyFill="1" applyBorder="1" applyAlignment="1" applyProtection="1">
      <alignment horizontal="left" vertical="top" wrapText="1"/>
      <protection locked="0"/>
    </xf>
    <xf numFmtId="0" fontId="19" fillId="0" borderId="3" xfId="0" applyFont="1" applyBorder="1" applyAlignment="1">
      <alignment horizontal="center" vertical="top" wrapText="1"/>
    </xf>
    <xf numFmtId="0" fontId="19" fillId="0" borderId="5" xfId="0" applyFont="1" applyBorder="1" applyAlignment="1">
      <alignment horizontal="center" vertical="top" wrapText="1"/>
    </xf>
    <xf numFmtId="0" fontId="11" fillId="0" borderId="14" xfId="0" applyFont="1" applyBorder="1" applyAlignment="1">
      <alignment horizontal="left" vertical="top" wrapText="1"/>
    </xf>
    <xf numFmtId="0" fontId="11" fillId="3" borderId="2" xfId="0" applyFont="1" applyFill="1" applyBorder="1" applyAlignment="1">
      <alignment horizontal="center" wrapText="1"/>
    </xf>
    <xf numFmtId="0" fontId="14" fillId="2" borderId="0" xfId="0" applyFont="1" applyFill="1" applyAlignment="1">
      <alignment horizontal="right" vertical="center" wrapText="1"/>
    </xf>
    <xf numFmtId="0" fontId="17" fillId="2" borderId="0" xfId="0" applyFont="1" applyFill="1" applyAlignment="1">
      <alignment horizontal="right" wrapText="1"/>
    </xf>
    <xf numFmtId="0" fontId="42" fillId="2" borderId="1" xfId="0" applyFont="1" applyFill="1" applyBorder="1" applyAlignment="1">
      <alignment horizontal="left" vertical="center" wrapText="1"/>
    </xf>
    <xf numFmtId="0" fontId="45" fillId="2" borderId="0" xfId="0" applyFont="1" applyFill="1" applyAlignment="1">
      <alignment horizontal="right" vertical="center" wrapText="1"/>
    </xf>
    <xf numFmtId="0" fontId="19" fillId="0" borderId="2" xfId="0" applyFont="1" applyBorder="1" applyAlignment="1">
      <alignment horizontal="center" vertical="top" wrapText="1"/>
    </xf>
    <xf numFmtId="0" fontId="14" fillId="0" borderId="2" xfId="0" applyFont="1" applyBorder="1" applyAlignment="1">
      <alignment horizontal="center" vertical="center" wrapText="1"/>
    </xf>
    <xf numFmtId="0" fontId="12" fillId="2" borderId="2" xfId="0" applyFont="1" applyFill="1" applyBorder="1" applyAlignment="1">
      <alignment vertical="top" wrapText="1"/>
    </xf>
    <xf numFmtId="0" fontId="12" fillId="0" borderId="15" xfId="0" applyFont="1" applyBorder="1" applyAlignment="1">
      <alignment horizontal="left" vertical="top" wrapText="1"/>
    </xf>
    <xf numFmtId="0" fontId="12" fillId="0" borderId="9" xfId="0" applyFont="1" applyBorder="1" applyAlignment="1">
      <alignment horizontal="left" vertical="top" wrapText="1"/>
    </xf>
    <xf numFmtId="0" fontId="12" fillId="0" borderId="16" xfId="0" applyFont="1" applyBorder="1" applyAlignment="1">
      <alignment horizontal="left" vertical="top" wrapText="1"/>
    </xf>
    <xf numFmtId="0" fontId="12" fillId="0" borderId="14" xfId="0" applyFont="1" applyBorder="1" applyAlignment="1">
      <alignment horizontal="left" vertical="top" wrapText="1"/>
    </xf>
    <xf numFmtId="0" fontId="45" fillId="0" borderId="3" xfId="0" applyFont="1" applyBorder="1" applyAlignment="1">
      <alignment horizontal="center" vertical="center" wrapText="1"/>
    </xf>
    <xf numFmtId="0" fontId="45" fillId="0" borderId="6" xfId="0" applyFont="1" applyBorder="1" applyAlignment="1">
      <alignment horizontal="center" vertical="center" wrapText="1"/>
    </xf>
    <xf numFmtId="0" fontId="45" fillId="0" borderId="5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top" wrapText="1"/>
    </xf>
    <xf numFmtId="0" fontId="14" fillId="3" borderId="7" xfId="0" applyFont="1" applyFill="1" applyBorder="1" applyAlignment="1">
      <alignment horizontal="center" vertical="center" wrapText="1"/>
    </xf>
    <xf numFmtId="0" fontId="14" fillId="3" borderId="8" xfId="0" applyFont="1" applyFill="1" applyBorder="1" applyAlignment="1">
      <alignment horizontal="center" vertical="center" wrapText="1"/>
    </xf>
    <xf numFmtId="0" fontId="14" fillId="3" borderId="4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9" fillId="2" borderId="0" xfId="0" applyFont="1" applyFill="1" applyAlignment="1">
      <alignment horizontal="center" wrapText="1"/>
    </xf>
    <xf numFmtId="0" fontId="12" fillId="4" borderId="3" xfId="0" applyFont="1" applyFill="1" applyBorder="1" applyAlignment="1" applyProtection="1">
      <alignment horizontal="center" vertical="center" wrapText="1"/>
      <protection locked="0"/>
    </xf>
    <xf numFmtId="0" fontId="12" fillId="4" borderId="5" xfId="0" applyFont="1" applyFill="1" applyBorder="1" applyAlignment="1" applyProtection="1">
      <alignment horizontal="center" vertical="center" wrapText="1"/>
      <protection locked="0"/>
    </xf>
    <xf numFmtId="0" fontId="37" fillId="3" borderId="3" xfId="0" applyFont="1" applyFill="1" applyBorder="1" applyAlignment="1">
      <alignment horizontal="center" vertical="center" wrapText="1"/>
    </xf>
    <xf numFmtId="0" fontId="37" fillId="3" borderId="5" xfId="0" applyFont="1" applyFill="1" applyBorder="1" applyAlignment="1">
      <alignment horizontal="center" vertical="center" wrapText="1"/>
    </xf>
    <xf numFmtId="2" fontId="32" fillId="12" borderId="2" xfId="0" applyNumberFormat="1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2" fillId="2" borderId="7" xfId="0" applyFont="1" applyFill="1" applyBorder="1" applyAlignment="1">
      <alignment horizontal="left" vertical="center" wrapText="1"/>
    </xf>
    <xf numFmtId="0" fontId="12" fillId="2" borderId="4" xfId="0" applyFont="1" applyFill="1" applyBorder="1" applyAlignment="1">
      <alignment horizontal="left" vertical="center" wrapText="1"/>
    </xf>
    <xf numFmtId="0" fontId="19" fillId="2" borderId="3" xfId="0" applyFont="1" applyFill="1" applyBorder="1" applyAlignment="1">
      <alignment horizontal="center" vertical="center" wrapText="1" shrinkToFit="1"/>
    </xf>
    <xf numFmtId="0" fontId="19" fillId="2" borderId="5" xfId="0" applyFont="1" applyFill="1" applyBorder="1" applyAlignment="1">
      <alignment horizontal="center" vertical="center" wrapText="1" shrinkToFit="1"/>
    </xf>
    <xf numFmtId="0" fontId="19" fillId="2" borderId="6" xfId="0" applyFont="1" applyFill="1" applyBorder="1" applyAlignment="1">
      <alignment horizontal="center" vertical="center" wrapText="1" shrinkToFi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right" wrapText="1"/>
    </xf>
    <xf numFmtId="0" fontId="3" fillId="2" borderId="0" xfId="0" applyFont="1" applyFill="1" applyAlignment="1">
      <alignment horizontal="right" vertical="center" wrapText="1"/>
    </xf>
    <xf numFmtId="0" fontId="50" fillId="2" borderId="0" xfId="0" applyFont="1" applyFill="1" applyAlignment="1">
      <alignment horizontal="center" wrapText="1"/>
    </xf>
    <xf numFmtId="0" fontId="14" fillId="2" borderId="2" xfId="0" applyFont="1" applyFill="1" applyBorder="1" applyAlignment="1">
      <alignment horizontal="center" vertical="center" wrapText="1"/>
    </xf>
    <xf numFmtId="2" fontId="32" fillId="6" borderId="2" xfId="0" applyNumberFormat="1" applyFont="1" applyFill="1" applyBorder="1" applyAlignment="1">
      <alignment horizontal="center" vertical="center" wrapText="1"/>
    </xf>
    <xf numFmtId="0" fontId="0" fillId="4" borderId="27" xfId="0" applyFill="1" applyBorder="1" applyAlignment="1">
      <alignment horizontal="center"/>
    </xf>
    <xf numFmtId="0" fontId="0" fillId="4" borderId="28" xfId="0" applyFill="1" applyBorder="1" applyAlignment="1">
      <alignment horizontal="center"/>
    </xf>
    <xf numFmtId="0" fontId="0" fillId="4" borderId="29" xfId="0" applyFill="1" applyBorder="1" applyAlignment="1">
      <alignment horizontal="center"/>
    </xf>
    <xf numFmtId="0" fontId="0" fillId="2" borderId="3" xfId="0" applyFill="1" applyBorder="1" applyAlignment="1">
      <alignment horizontal="left" vertical="center" wrapText="1"/>
    </xf>
    <xf numFmtId="0" fontId="0" fillId="2" borderId="5" xfId="0" applyFill="1" applyBorder="1" applyAlignment="1">
      <alignment horizontal="left" vertical="center" wrapText="1"/>
    </xf>
    <xf numFmtId="0" fontId="5" fillId="9" borderId="0" xfId="0" applyFont="1" applyFill="1" applyAlignment="1">
      <alignment horizontal="left"/>
    </xf>
    <xf numFmtId="0" fontId="0" fillId="2" borderId="27" xfId="0" applyFill="1" applyBorder="1" applyAlignment="1">
      <alignment horizontal="center"/>
    </xf>
    <xf numFmtId="0" fontId="0" fillId="2" borderId="28" xfId="0" applyFill="1" applyBorder="1" applyAlignment="1">
      <alignment horizontal="center"/>
    </xf>
    <xf numFmtId="0" fontId="0" fillId="2" borderId="29" xfId="0" applyFill="1" applyBorder="1" applyAlignment="1">
      <alignment horizontal="center"/>
    </xf>
    <xf numFmtId="0" fontId="4" fillId="2" borderId="0" xfId="0" applyFont="1" applyFill="1" applyAlignment="1">
      <alignment horizontal="left" vertical="center" wrapText="1"/>
    </xf>
    <xf numFmtId="2" fontId="3" fillId="5" borderId="19" xfId="0" applyNumberFormat="1" applyFont="1" applyFill="1" applyBorder="1" applyAlignment="1">
      <alignment horizontal="center" vertical="center"/>
    </xf>
    <xf numFmtId="2" fontId="3" fillId="5" borderId="20" xfId="0" applyNumberFormat="1" applyFont="1" applyFill="1" applyBorder="1" applyAlignment="1">
      <alignment horizontal="center" vertical="center"/>
    </xf>
    <xf numFmtId="2" fontId="3" fillId="5" borderId="2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00"/>
      <color rgb="FFE0C5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108856</xdr:colOff>
      <xdr:row>0</xdr:row>
      <xdr:rowOff>0</xdr:rowOff>
    </xdr:from>
    <xdr:to>
      <xdr:col>1</xdr:col>
      <xdr:colOff>2156229</xdr:colOff>
      <xdr:row>2</xdr:row>
      <xdr:rowOff>136071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6A94F35B-A66C-4B01-8BBF-CF4C6A2C7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3785" y="0"/>
          <a:ext cx="2047373" cy="14242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450851</xdr:colOff>
      <xdr:row>0</xdr:row>
      <xdr:rowOff>1</xdr:rowOff>
    </xdr:from>
    <xdr:to>
      <xdr:col>3</xdr:col>
      <xdr:colOff>25120</xdr:colOff>
      <xdr:row>7</xdr:row>
      <xdr:rowOff>66369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F01F5B53-F502-4D77-8BCA-F2C97DB30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851" y="1"/>
          <a:ext cx="1940400" cy="15588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450851</xdr:colOff>
      <xdr:row>0</xdr:row>
      <xdr:rowOff>1</xdr:rowOff>
    </xdr:from>
    <xdr:to>
      <xdr:col>3</xdr:col>
      <xdr:colOff>25120</xdr:colOff>
      <xdr:row>7</xdr:row>
      <xdr:rowOff>66369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73CBA81E-05F8-4F3A-84A8-1C691DB50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851" y="1"/>
          <a:ext cx="1932236" cy="15649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52916</xdr:colOff>
      <xdr:row>0</xdr:row>
      <xdr:rowOff>0</xdr:rowOff>
    </xdr:from>
    <xdr:to>
      <xdr:col>2</xdr:col>
      <xdr:colOff>75087</xdr:colOff>
      <xdr:row>7</xdr:row>
      <xdr:rowOff>169783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9DF9E49C-DB94-4CED-8828-8B7AEB6CD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072" y="0"/>
          <a:ext cx="1940400" cy="15588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503005</xdr:colOff>
      <xdr:row>8</xdr:row>
      <xdr:rowOff>162441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C169007-260E-4BF3-AF12-698342A28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750" y="201083"/>
          <a:ext cx="1924347" cy="157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165099</xdr:rowOff>
    </xdr:from>
    <xdr:to>
      <xdr:col>2</xdr:col>
      <xdr:colOff>354225</xdr:colOff>
      <xdr:row>10</xdr:row>
      <xdr:rowOff>66838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65936A5B-C65D-4641-AA6D-A232411B5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650" y="165099"/>
          <a:ext cx="1970300" cy="157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81063</xdr:rowOff>
    </xdr:from>
    <xdr:to>
      <xdr:col>2</xdr:col>
      <xdr:colOff>440719</xdr:colOff>
      <xdr:row>7</xdr:row>
      <xdr:rowOff>257941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4793948F-F8F7-4DDD-93B5-89653417C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734" y="81063"/>
          <a:ext cx="1940400" cy="15517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99786</xdr:colOff>
      <xdr:row>0</xdr:row>
      <xdr:rowOff>72571</xdr:rowOff>
    </xdr:from>
    <xdr:to>
      <xdr:col>2</xdr:col>
      <xdr:colOff>793141</xdr:colOff>
      <xdr:row>8</xdr:row>
      <xdr:rowOff>46025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79CADCCC-B68F-4CBA-9ADF-DC2C8ABFF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143" y="72571"/>
          <a:ext cx="1852778" cy="157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2:J37"/>
  <sheetViews>
    <sheetView tabSelected="1" zoomScale="96" zoomScaleNormal="96" workbookViewId="0">
      <selection activeCell="C2" sqref="C2"/>
    </sheetView>
  </sheetViews>
  <sheetFormatPr defaultColWidth="8.81640625" defaultRowHeight="14.5"/>
  <cols>
    <col min="1" max="1" width="3.453125" style="89" customWidth="1"/>
    <col min="2" max="2" width="41.6328125" style="89" customWidth="1"/>
    <col min="3" max="3" width="42.453125" style="89" customWidth="1"/>
    <col min="4" max="4" width="18.36328125" style="89" customWidth="1"/>
    <col min="5" max="5" width="16" style="89" customWidth="1"/>
    <col min="6" max="6" width="18.36328125" style="89" customWidth="1"/>
    <col min="7" max="8" width="16" style="89" customWidth="1"/>
    <col min="9" max="9" width="24" style="89" customWidth="1"/>
    <col min="10" max="10" width="8" style="89" customWidth="1"/>
    <col min="11" max="256" width="8.81640625" style="1"/>
    <col min="257" max="257" width="29.6328125" style="1" customWidth="1"/>
    <col min="258" max="258" width="39.36328125" style="1" customWidth="1"/>
    <col min="259" max="263" width="16" style="1" customWidth="1"/>
    <col min="264" max="264" width="24" style="1" customWidth="1"/>
    <col min="265" max="512" width="8.81640625" style="1"/>
    <col min="513" max="513" width="29.6328125" style="1" customWidth="1"/>
    <col min="514" max="514" width="39.36328125" style="1" customWidth="1"/>
    <col min="515" max="519" width="16" style="1" customWidth="1"/>
    <col min="520" max="520" width="24" style="1" customWidth="1"/>
    <col min="521" max="768" width="8.81640625" style="1"/>
    <col min="769" max="769" width="29.6328125" style="1" customWidth="1"/>
    <col min="770" max="770" width="39.36328125" style="1" customWidth="1"/>
    <col min="771" max="775" width="16" style="1" customWidth="1"/>
    <col min="776" max="776" width="24" style="1" customWidth="1"/>
    <col min="777" max="1024" width="8.81640625" style="1"/>
    <col min="1025" max="1025" width="29.6328125" style="1" customWidth="1"/>
    <col min="1026" max="1026" width="39.36328125" style="1" customWidth="1"/>
    <col min="1027" max="1031" width="16" style="1" customWidth="1"/>
    <col min="1032" max="1032" width="24" style="1" customWidth="1"/>
    <col min="1033" max="1280" width="8.81640625" style="1"/>
    <col min="1281" max="1281" width="29.6328125" style="1" customWidth="1"/>
    <col min="1282" max="1282" width="39.36328125" style="1" customWidth="1"/>
    <col min="1283" max="1287" width="16" style="1" customWidth="1"/>
    <col min="1288" max="1288" width="24" style="1" customWidth="1"/>
    <col min="1289" max="1536" width="8.81640625" style="1"/>
    <col min="1537" max="1537" width="29.6328125" style="1" customWidth="1"/>
    <col min="1538" max="1538" width="39.36328125" style="1" customWidth="1"/>
    <col min="1539" max="1543" width="16" style="1" customWidth="1"/>
    <col min="1544" max="1544" width="24" style="1" customWidth="1"/>
    <col min="1545" max="1792" width="8.81640625" style="1"/>
    <col min="1793" max="1793" width="29.6328125" style="1" customWidth="1"/>
    <col min="1794" max="1794" width="39.36328125" style="1" customWidth="1"/>
    <col min="1795" max="1799" width="16" style="1" customWidth="1"/>
    <col min="1800" max="1800" width="24" style="1" customWidth="1"/>
    <col min="1801" max="2048" width="8.81640625" style="1"/>
    <col min="2049" max="2049" width="29.6328125" style="1" customWidth="1"/>
    <col min="2050" max="2050" width="39.36328125" style="1" customWidth="1"/>
    <col min="2051" max="2055" width="16" style="1" customWidth="1"/>
    <col min="2056" max="2056" width="24" style="1" customWidth="1"/>
    <col min="2057" max="2304" width="8.81640625" style="1"/>
    <col min="2305" max="2305" width="29.6328125" style="1" customWidth="1"/>
    <col min="2306" max="2306" width="39.36328125" style="1" customWidth="1"/>
    <col min="2307" max="2311" width="16" style="1" customWidth="1"/>
    <col min="2312" max="2312" width="24" style="1" customWidth="1"/>
    <col min="2313" max="2560" width="8.81640625" style="1"/>
    <col min="2561" max="2561" width="29.6328125" style="1" customWidth="1"/>
    <col min="2562" max="2562" width="39.36328125" style="1" customWidth="1"/>
    <col min="2563" max="2567" width="16" style="1" customWidth="1"/>
    <col min="2568" max="2568" width="24" style="1" customWidth="1"/>
    <col min="2569" max="2816" width="8.81640625" style="1"/>
    <col min="2817" max="2817" width="29.6328125" style="1" customWidth="1"/>
    <col min="2818" max="2818" width="39.36328125" style="1" customWidth="1"/>
    <col min="2819" max="2823" width="16" style="1" customWidth="1"/>
    <col min="2824" max="2824" width="24" style="1" customWidth="1"/>
    <col min="2825" max="3072" width="8.81640625" style="1"/>
    <col min="3073" max="3073" width="29.6328125" style="1" customWidth="1"/>
    <col min="3074" max="3074" width="39.36328125" style="1" customWidth="1"/>
    <col min="3075" max="3079" width="16" style="1" customWidth="1"/>
    <col min="3080" max="3080" width="24" style="1" customWidth="1"/>
    <col min="3081" max="3328" width="8.81640625" style="1"/>
    <col min="3329" max="3329" width="29.6328125" style="1" customWidth="1"/>
    <col min="3330" max="3330" width="39.36328125" style="1" customWidth="1"/>
    <col min="3331" max="3335" width="16" style="1" customWidth="1"/>
    <col min="3336" max="3336" width="24" style="1" customWidth="1"/>
    <col min="3337" max="3584" width="8.81640625" style="1"/>
    <col min="3585" max="3585" width="29.6328125" style="1" customWidth="1"/>
    <col min="3586" max="3586" width="39.36328125" style="1" customWidth="1"/>
    <col min="3587" max="3591" width="16" style="1" customWidth="1"/>
    <col min="3592" max="3592" width="24" style="1" customWidth="1"/>
    <col min="3593" max="3840" width="8.81640625" style="1"/>
    <col min="3841" max="3841" width="29.6328125" style="1" customWidth="1"/>
    <col min="3842" max="3842" width="39.36328125" style="1" customWidth="1"/>
    <col min="3843" max="3847" width="16" style="1" customWidth="1"/>
    <col min="3848" max="3848" width="24" style="1" customWidth="1"/>
    <col min="3849" max="4096" width="8.81640625" style="1"/>
    <col min="4097" max="4097" width="29.6328125" style="1" customWidth="1"/>
    <col min="4098" max="4098" width="39.36328125" style="1" customWidth="1"/>
    <col min="4099" max="4103" width="16" style="1" customWidth="1"/>
    <col min="4104" max="4104" width="24" style="1" customWidth="1"/>
    <col min="4105" max="4352" width="8.81640625" style="1"/>
    <col min="4353" max="4353" width="29.6328125" style="1" customWidth="1"/>
    <col min="4354" max="4354" width="39.36328125" style="1" customWidth="1"/>
    <col min="4355" max="4359" width="16" style="1" customWidth="1"/>
    <col min="4360" max="4360" width="24" style="1" customWidth="1"/>
    <col min="4361" max="4608" width="8.81640625" style="1"/>
    <col min="4609" max="4609" width="29.6328125" style="1" customWidth="1"/>
    <col min="4610" max="4610" width="39.36328125" style="1" customWidth="1"/>
    <col min="4611" max="4615" width="16" style="1" customWidth="1"/>
    <col min="4616" max="4616" width="24" style="1" customWidth="1"/>
    <col min="4617" max="4864" width="8.81640625" style="1"/>
    <col min="4865" max="4865" width="29.6328125" style="1" customWidth="1"/>
    <col min="4866" max="4866" width="39.36328125" style="1" customWidth="1"/>
    <col min="4867" max="4871" width="16" style="1" customWidth="1"/>
    <col min="4872" max="4872" width="24" style="1" customWidth="1"/>
    <col min="4873" max="5120" width="8.81640625" style="1"/>
    <col min="5121" max="5121" width="29.6328125" style="1" customWidth="1"/>
    <col min="5122" max="5122" width="39.36328125" style="1" customWidth="1"/>
    <col min="5123" max="5127" width="16" style="1" customWidth="1"/>
    <col min="5128" max="5128" width="24" style="1" customWidth="1"/>
    <col min="5129" max="5376" width="8.81640625" style="1"/>
    <col min="5377" max="5377" width="29.6328125" style="1" customWidth="1"/>
    <col min="5378" max="5378" width="39.36328125" style="1" customWidth="1"/>
    <col min="5379" max="5383" width="16" style="1" customWidth="1"/>
    <col min="5384" max="5384" width="24" style="1" customWidth="1"/>
    <col min="5385" max="5632" width="8.81640625" style="1"/>
    <col min="5633" max="5633" width="29.6328125" style="1" customWidth="1"/>
    <col min="5634" max="5634" width="39.36328125" style="1" customWidth="1"/>
    <col min="5635" max="5639" width="16" style="1" customWidth="1"/>
    <col min="5640" max="5640" width="24" style="1" customWidth="1"/>
    <col min="5641" max="5888" width="8.81640625" style="1"/>
    <col min="5889" max="5889" width="29.6328125" style="1" customWidth="1"/>
    <col min="5890" max="5890" width="39.36328125" style="1" customWidth="1"/>
    <col min="5891" max="5895" width="16" style="1" customWidth="1"/>
    <col min="5896" max="5896" width="24" style="1" customWidth="1"/>
    <col min="5897" max="6144" width="8.81640625" style="1"/>
    <col min="6145" max="6145" width="29.6328125" style="1" customWidth="1"/>
    <col min="6146" max="6146" width="39.36328125" style="1" customWidth="1"/>
    <col min="6147" max="6151" width="16" style="1" customWidth="1"/>
    <col min="6152" max="6152" width="24" style="1" customWidth="1"/>
    <col min="6153" max="6400" width="8.81640625" style="1"/>
    <col min="6401" max="6401" width="29.6328125" style="1" customWidth="1"/>
    <col min="6402" max="6402" width="39.36328125" style="1" customWidth="1"/>
    <col min="6403" max="6407" width="16" style="1" customWidth="1"/>
    <col min="6408" max="6408" width="24" style="1" customWidth="1"/>
    <col min="6409" max="6656" width="8.81640625" style="1"/>
    <col min="6657" max="6657" width="29.6328125" style="1" customWidth="1"/>
    <col min="6658" max="6658" width="39.36328125" style="1" customWidth="1"/>
    <col min="6659" max="6663" width="16" style="1" customWidth="1"/>
    <col min="6664" max="6664" width="24" style="1" customWidth="1"/>
    <col min="6665" max="6912" width="8.81640625" style="1"/>
    <col min="6913" max="6913" width="29.6328125" style="1" customWidth="1"/>
    <col min="6914" max="6914" width="39.36328125" style="1" customWidth="1"/>
    <col min="6915" max="6919" width="16" style="1" customWidth="1"/>
    <col min="6920" max="6920" width="24" style="1" customWidth="1"/>
    <col min="6921" max="7168" width="8.81640625" style="1"/>
    <col min="7169" max="7169" width="29.6328125" style="1" customWidth="1"/>
    <col min="7170" max="7170" width="39.36328125" style="1" customWidth="1"/>
    <col min="7171" max="7175" width="16" style="1" customWidth="1"/>
    <col min="7176" max="7176" width="24" style="1" customWidth="1"/>
    <col min="7177" max="7424" width="8.81640625" style="1"/>
    <col min="7425" max="7425" width="29.6328125" style="1" customWidth="1"/>
    <col min="7426" max="7426" width="39.36328125" style="1" customWidth="1"/>
    <col min="7427" max="7431" width="16" style="1" customWidth="1"/>
    <col min="7432" max="7432" width="24" style="1" customWidth="1"/>
    <col min="7433" max="7680" width="8.81640625" style="1"/>
    <col min="7681" max="7681" width="29.6328125" style="1" customWidth="1"/>
    <col min="7682" max="7682" width="39.36328125" style="1" customWidth="1"/>
    <col min="7683" max="7687" width="16" style="1" customWidth="1"/>
    <col min="7688" max="7688" width="24" style="1" customWidth="1"/>
    <col min="7689" max="7936" width="8.81640625" style="1"/>
    <col min="7937" max="7937" width="29.6328125" style="1" customWidth="1"/>
    <col min="7938" max="7938" width="39.36328125" style="1" customWidth="1"/>
    <col min="7939" max="7943" width="16" style="1" customWidth="1"/>
    <col min="7944" max="7944" width="24" style="1" customWidth="1"/>
    <col min="7945" max="8192" width="8.81640625" style="1"/>
    <col min="8193" max="8193" width="29.6328125" style="1" customWidth="1"/>
    <col min="8194" max="8194" width="39.36328125" style="1" customWidth="1"/>
    <col min="8195" max="8199" width="16" style="1" customWidth="1"/>
    <col min="8200" max="8200" width="24" style="1" customWidth="1"/>
    <col min="8201" max="8448" width="8.81640625" style="1"/>
    <col min="8449" max="8449" width="29.6328125" style="1" customWidth="1"/>
    <col min="8450" max="8450" width="39.36328125" style="1" customWidth="1"/>
    <col min="8451" max="8455" width="16" style="1" customWidth="1"/>
    <col min="8456" max="8456" width="24" style="1" customWidth="1"/>
    <col min="8457" max="8704" width="8.81640625" style="1"/>
    <col min="8705" max="8705" width="29.6328125" style="1" customWidth="1"/>
    <col min="8706" max="8706" width="39.36328125" style="1" customWidth="1"/>
    <col min="8707" max="8711" width="16" style="1" customWidth="1"/>
    <col min="8712" max="8712" width="24" style="1" customWidth="1"/>
    <col min="8713" max="8960" width="8.81640625" style="1"/>
    <col min="8961" max="8961" width="29.6328125" style="1" customWidth="1"/>
    <col min="8962" max="8962" width="39.36328125" style="1" customWidth="1"/>
    <col min="8963" max="8967" width="16" style="1" customWidth="1"/>
    <col min="8968" max="8968" width="24" style="1" customWidth="1"/>
    <col min="8969" max="9216" width="8.81640625" style="1"/>
    <col min="9217" max="9217" width="29.6328125" style="1" customWidth="1"/>
    <col min="9218" max="9218" width="39.36328125" style="1" customWidth="1"/>
    <col min="9219" max="9223" width="16" style="1" customWidth="1"/>
    <col min="9224" max="9224" width="24" style="1" customWidth="1"/>
    <col min="9225" max="9472" width="8.81640625" style="1"/>
    <col min="9473" max="9473" width="29.6328125" style="1" customWidth="1"/>
    <col min="9474" max="9474" width="39.36328125" style="1" customWidth="1"/>
    <col min="9475" max="9479" width="16" style="1" customWidth="1"/>
    <col min="9480" max="9480" width="24" style="1" customWidth="1"/>
    <col min="9481" max="9728" width="8.81640625" style="1"/>
    <col min="9729" max="9729" width="29.6328125" style="1" customWidth="1"/>
    <col min="9730" max="9730" width="39.36328125" style="1" customWidth="1"/>
    <col min="9731" max="9735" width="16" style="1" customWidth="1"/>
    <col min="9736" max="9736" width="24" style="1" customWidth="1"/>
    <col min="9737" max="9984" width="8.81640625" style="1"/>
    <col min="9985" max="9985" width="29.6328125" style="1" customWidth="1"/>
    <col min="9986" max="9986" width="39.36328125" style="1" customWidth="1"/>
    <col min="9987" max="9991" width="16" style="1" customWidth="1"/>
    <col min="9992" max="9992" width="24" style="1" customWidth="1"/>
    <col min="9993" max="10240" width="8.81640625" style="1"/>
    <col min="10241" max="10241" width="29.6328125" style="1" customWidth="1"/>
    <col min="10242" max="10242" width="39.36328125" style="1" customWidth="1"/>
    <col min="10243" max="10247" width="16" style="1" customWidth="1"/>
    <col min="10248" max="10248" width="24" style="1" customWidth="1"/>
    <col min="10249" max="10496" width="8.81640625" style="1"/>
    <col min="10497" max="10497" width="29.6328125" style="1" customWidth="1"/>
    <col min="10498" max="10498" width="39.36328125" style="1" customWidth="1"/>
    <col min="10499" max="10503" width="16" style="1" customWidth="1"/>
    <col min="10504" max="10504" width="24" style="1" customWidth="1"/>
    <col min="10505" max="10752" width="8.81640625" style="1"/>
    <col min="10753" max="10753" width="29.6328125" style="1" customWidth="1"/>
    <col min="10754" max="10754" width="39.36328125" style="1" customWidth="1"/>
    <col min="10755" max="10759" width="16" style="1" customWidth="1"/>
    <col min="10760" max="10760" width="24" style="1" customWidth="1"/>
    <col min="10761" max="11008" width="8.81640625" style="1"/>
    <col min="11009" max="11009" width="29.6328125" style="1" customWidth="1"/>
    <col min="11010" max="11010" width="39.36328125" style="1" customWidth="1"/>
    <col min="11011" max="11015" width="16" style="1" customWidth="1"/>
    <col min="11016" max="11016" width="24" style="1" customWidth="1"/>
    <col min="11017" max="11264" width="8.81640625" style="1"/>
    <col min="11265" max="11265" width="29.6328125" style="1" customWidth="1"/>
    <col min="11266" max="11266" width="39.36328125" style="1" customWidth="1"/>
    <col min="11267" max="11271" width="16" style="1" customWidth="1"/>
    <col min="11272" max="11272" width="24" style="1" customWidth="1"/>
    <col min="11273" max="11520" width="8.81640625" style="1"/>
    <col min="11521" max="11521" width="29.6328125" style="1" customWidth="1"/>
    <col min="11522" max="11522" width="39.36328125" style="1" customWidth="1"/>
    <col min="11523" max="11527" width="16" style="1" customWidth="1"/>
    <col min="11528" max="11528" width="24" style="1" customWidth="1"/>
    <col min="11529" max="11776" width="8.81640625" style="1"/>
    <col min="11777" max="11777" width="29.6328125" style="1" customWidth="1"/>
    <col min="11778" max="11778" width="39.36328125" style="1" customWidth="1"/>
    <col min="11779" max="11783" width="16" style="1" customWidth="1"/>
    <col min="11784" max="11784" width="24" style="1" customWidth="1"/>
    <col min="11785" max="12032" width="8.81640625" style="1"/>
    <col min="12033" max="12033" width="29.6328125" style="1" customWidth="1"/>
    <col min="12034" max="12034" width="39.36328125" style="1" customWidth="1"/>
    <col min="12035" max="12039" width="16" style="1" customWidth="1"/>
    <col min="12040" max="12040" width="24" style="1" customWidth="1"/>
    <col min="12041" max="12288" width="8.81640625" style="1"/>
    <col min="12289" max="12289" width="29.6328125" style="1" customWidth="1"/>
    <col min="12290" max="12290" width="39.36328125" style="1" customWidth="1"/>
    <col min="12291" max="12295" width="16" style="1" customWidth="1"/>
    <col min="12296" max="12296" width="24" style="1" customWidth="1"/>
    <col min="12297" max="12544" width="8.81640625" style="1"/>
    <col min="12545" max="12545" width="29.6328125" style="1" customWidth="1"/>
    <col min="12546" max="12546" width="39.36328125" style="1" customWidth="1"/>
    <col min="12547" max="12551" width="16" style="1" customWidth="1"/>
    <col min="12552" max="12552" width="24" style="1" customWidth="1"/>
    <col min="12553" max="12800" width="8.81640625" style="1"/>
    <col min="12801" max="12801" width="29.6328125" style="1" customWidth="1"/>
    <col min="12802" max="12802" width="39.36328125" style="1" customWidth="1"/>
    <col min="12803" max="12807" width="16" style="1" customWidth="1"/>
    <col min="12808" max="12808" width="24" style="1" customWidth="1"/>
    <col min="12809" max="13056" width="8.81640625" style="1"/>
    <col min="13057" max="13057" width="29.6328125" style="1" customWidth="1"/>
    <col min="13058" max="13058" width="39.36328125" style="1" customWidth="1"/>
    <col min="13059" max="13063" width="16" style="1" customWidth="1"/>
    <col min="13064" max="13064" width="24" style="1" customWidth="1"/>
    <col min="13065" max="13312" width="8.81640625" style="1"/>
    <col min="13313" max="13313" width="29.6328125" style="1" customWidth="1"/>
    <col min="13314" max="13314" width="39.36328125" style="1" customWidth="1"/>
    <col min="13315" max="13319" width="16" style="1" customWidth="1"/>
    <col min="13320" max="13320" width="24" style="1" customWidth="1"/>
    <col min="13321" max="13568" width="8.81640625" style="1"/>
    <col min="13569" max="13569" width="29.6328125" style="1" customWidth="1"/>
    <col min="13570" max="13570" width="39.36328125" style="1" customWidth="1"/>
    <col min="13571" max="13575" width="16" style="1" customWidth="1"/>
    <col min="13576" max="13576" width="24" style="1" customWidth="1"/>
    <col min="13577" max="13824" width="8.81640625" style="1"/>
    <col min="13825" max="13825" width="29.6328125" style="1" customWidth="1"/>
    <col min="13826" max="13826" width="39.36328125" style="1" customWidth="1"/>
    <col min="13827" max="13831" width="16" style="1" customWidth="1"/>
    <col min="13832" max="13832" width="24" style="1" customWidth="1"/>
    <col min="13833" max="14080" width="8.81640625" style="1"/>
    <col min="14081" max="14081" width="29.6328125" style="1" customWidth="1"/>
    <col min="14082" max="14082" width="39.36328125" style="1" customWidth="1"/>
    <col min="14083" max="14087" width="16" style="1" customWidth="1"/>
    <col min="14088" max="14088" width="24" style="1" customWidth="1"/>
    <col min="14089" max="14336" width="8.81640625" style="1"/>
    <col min="14337" max="14337" width="29.6328125" style="1" customWidth="1"/>
    <col min="14338" max="14338" width="39.36328125" style="1" customWidth="1"/>
    <col min="14339" max="14343" width="16" style="1" customWidth="1"/>
    <col min="14344" max="14344" width="24" style="1" customWidth="1"/>
    <col min="14345" max="14592" width="8.81640625" style="1"/>
    <col min="14593" max="14593" width="29.6328125" style="1" customWidth="1"/>
    <col min="14594" max="14594" width="39.36328125" style="1" customWidth="1"/>
    <col min="14595" max="14599" width="16" style="1" customWidth="1"/>
    <col min="14600" max="14600" width="24" style="1" customWidth="1"/>
    <col min="14601" max="14848" width="8.81640625" style="1"/>
    <col min="14849" max="14849" width="29.6328125" style="1" customWidth="1"/>
    <col min="14850" max="14850" width="39.36328125" style="1" customWidth="1"/>
    <col min="14851" max="14855" width="16" style="1" customWidth="1"/>
    <col min="14856" max="14856" width="24" style="1" customWidth="1"/>
    <col min="14857" max="15104" width="8.81640625" style="1"/>
    <col min="15105" max="15105" width="29.6328125" style="1" customWidth="1"/>
    <col min="15106" max="15106" width="39.36328125" style="1" customWidth="1"/>
    <col min="15107" max="15111" width="16" style="1" customWidth="1"/>
    <col min="15112" max="15112" width="24" style="1" customWidth="1"/>
    <col min="15113" max="15360" width="8.81640625" style="1"/>
    <col min="15361" max="15361" width="29.6328125" style="1" customWidth="1"/>
    <col min="15362" max="15362" width="39.36328125" style="1" customWidth="1"/>
    <col min="15363" max="15367" width="16" style="1" customWidth="1"/>
    <col min="15368" max="15368" width="24" style="1" customWidth="1"/>
    <col min="15369" max="15616" width="8.81640625" style="1"/>
    <col min="15617" max="15617" width="29.6328125" style="1" customWidth="1"/>
    <col min="15618" max="15618" width="39.36328125" style="1" customWidth="1"/>
    <col min="15619" max="15623" width="16" style="1" customWidth="1"/>
    <col min="15624" max="15624" width="24" style="1" customWidth="1"/>
    <col min="15625" max="15872" width="8.81640625" style="1"/>
    <col min="15873" max="15873" width="29.6328125" style="1" customWidth="1"/>
    <col min="15874" max="15874" width="39.36328125" style="1" customWidth="1"/>
    <col min="15875" max="15879" width="16" style="1" customWidth="1"/>
    <col min="15880" max="15880" width="24" style="1" customWidth="1"/>
    <col min="15881" max="16128" width="8.81640625" style="1"/>
    <col min="16129" max="16129" width="29.6328125" style="1" customWidth="1"/>
    <col min="16130" max="16130" width="39.36328125" style="1" customWidth="1"/>
    <col min="16131" max="16135" width="16" style="1" customWidth="1"/>
    <col min="16136" max="16136" width="24" style="1" customWidth="1"/>
    <col min="16137" max="16384" width="8.81640625" style="1"/>
  </cols>
  <sheetData>
    <row r="2" spans="1:10" ht="87" customHeight="1"/>
    <row r="3" spans="1:10" ht="18.5">
      <c r="B3" s="274" t="s">
        <v>246</v>
      </c>
      <c r="C3" s="274"/>
      <c r="D3" s="274"/>
      <c r="E3" s="274"/>
      <c r="F3" s="274"/>
      <c r="G3" s="274"/>
      <c r="H3" s="274"/>
      <c r="I3" s="274"/>
      <c r="J3" s="274"/>
    </row>
    <row r="4" spans="1:10" ht="15.5">
      <c r="B4" s="88"/>
      <c r="C4" s="88"/>
      <c r="D4" s="88"/>
      <c r="E4" s="88"/>
      <c r="F4" s="88"/>
      <c r="G4" s="88"/>
      <c r="H4" s="88"/>
      <c r="I4" s="88"/>
    </row>
    <row r="5" spans="1:10" s="93" customFormat="1" ht="13">
      <c r="A5" s="62"/>
      <c r="B5" s="90" t="s">
        <v>169</v>
      </c>
      <c r="C5" s="91"/>
      <c r="D5" s="92"/>
      <c r="E5" s="65"/>
      <c r="F5" s="65"/>
      <c r="G5" s="65"/>
      <c r="H5" s="65"/>
      <c r="I5" s="65"/>
      <c r="J5" s="62"/>
    </row>
    <row r="6" spans="1:10" s="93" customFormat="1" ht="13">
      <c r="A6" s="62"/>
      <c r="B6" s="94"/>
      <c r="C6" s="92"/>
      <c r="D6" s="92"/>
      <c r="E6" s="65"/>
      <c r="F6" s="65"/>
      <c r="G6" s="65"/>
      <c r="H6" s="65"/>
      <c r="I6" s="65"/>
      <c r="J6" s="62"/>
    </row>
    <row r="7" spans="1:10" s="93" customFormat="1" ht="13">
      <c r="A7" s="62"/>
      <c r="B7" s="95" t="s">
        <v>1</v>
      </c>
      <c r="C7" s="275"/>
      <c r="D7" s="276"/>
      <c r="E7" s="276"/>
      <c r="F7" s="276"/>
      <c r="G7" s="276"/>
      <c r="H7" s="276"/>
      <c r="I7" s="277"/>
      <c r="J7" s="62"/>
    </row>
    <row r="8" spans="1:10" s="93" customFormat="1" ht="13">
      <c r="A8" s="62"/>
      <c r="B8" s="95"/>
      <c r="C8" s="96"/>
      <c r="D8" s="96"/>
      <c r="E8" s="96"/>
      <c r="F8" s="96"/>
      <c r="G8" s="96"/>
      <c r="H8" s="96"/>
      <c r="I8" s="96"/>
      <c r="J8" s="62"/>
    </row>
    <row r="9" spans="1:10" s="93" customFormat="1" ht="13">
      <c r="A9" s="62"/>
      <c r="B9" s="65"/>
      <c r="C9" s="97"/>
      <c r="D9" s="97"/>
      <c r="E9" s="97"/>
      <c r="F9" s="97"/>
      <c r="G9" s="97"/>
      <c r="H9" s="97"/>
      <c r="I9" s="97"/>
      <c r="J9" s="62"/>
    </row>
    <row r="10" spans="1:10" s="93" customFormat="1" ht="13">
      <c r="A10" s="62"/>
      <c r="B10" s="281" t="s">
        <v>170</v>
      </c>
      <c r="C10" s="281"/>
      <c r="D10" s="97"/>
      <c r="E10" s="97"/>
      <c r="F10" s="97"/>
      <c r="G10" s="97"/>
      <c r="H10" s="97"/>
      <c r="I10" s="97"/>
      <c r="J10" s="62"/>
    </row>
    <row r="11" spans="1:10" s="93" customFormat="1" ht="13">
      <c r="A11" s="62"/>
      <c r="B11" s="65"/>
      <c r="C11" s="65"/>
      <c r="D11" s="65"/>
      <c r="E11" s="65"/>
      <c r="F11" s="65"/>
      <c r="G11" s="65"/>
      <c r="H11" s="65"/>
      <c r="I11" s="65"/>
      <c r="J11" s="62"/>
    </row>
    <row r="12" spans="1:10" s="93" customFormat="1" ht="13">
      <c r="A12" s="62"/>
      <c r="B12" s="95" t="s">
        <v>171</v>
      </c>
      <c r="C12" s="282"/>
      <c r="D12" s="279"/>
      <c r="E12" s="279"/>
      <c r="F12" s="279"/>
      <c r="G12" s="279"/>
      <c r="H12" s="279"/>
      <c r="I12" s="280"/>
      <c r="J12" s="62"/>
    </row>
    <row r="13" spans="1:10" s="93" customFormat="1" ht="13">
      <c r="A13" s="62"/>
      <c r="B13" s="95"/>
      <c r="C13" s="65"/>
      <c r="D13" s="65"/>
      <c r="E13" s="65"/>
      <c r="F13" s="65"/>
      <c r="G13" s="65"/>
      <c r="H13" s="65"/>
      <c r="I13" s="65"/>
      <c r="J13" s="62"/>
    </row>
    <row r="14" spans="1:10" s="93" customFormat="1" ht="13">
      <c r="A14" s="62"/>
      <c r="B14" s="95" t="s">
        <v>172</v>
      </c>
      <c r="C14" s="282"/>
      <c r="D14" s="279"/>
      <c r="E14" s="279"/>
      <c r="F14" s="279"/>
      <c r="G14" s="279"/>
      <c r="H14" s="279"/>
      <c r="I14" s="280"/>
      <c r="J14" s="62"/>
    </row>
    <row r="15" spans="1:10" s="93" customFormat="1" ht="13">
      <c r="A15" s="62"/>
      <c r="B15" s="95"/>
      <c r="C15" s="65"/>
      <c r="D15" s="65"/>
      <c r="E15" s="65"/>
      <c r="F15" s="65"/>
      <c r="G15" s="65"/>
      <c r="H15" s="65"/>
      <c r="I15" s="65"/>
      <c r="J15" s="62"/>
    </row>
    <row r="16" spans="1:10" s="93" customFormat="1" ht="13">
      <c r="A16" s="62"/>
      <c r="B16" s="95" t="s">
        <v>173</v>
      </c>
      <c r="C16" s="282"/>
      <c r="D16" s="279"/>
      <c r="E16" s="279"/>
      <c r="F16" s="279"/>
      <c r="G16" s="279"/>
      <c r="H16" s="279"/>
      <c r="I16" s="280"/>
      <c r="J16" s="62"/>
    </row>
    <row r="17" spans="1:10" s="93" customFormat="1" ht="13">
      <c r="A17" s="62"/>
      <c r="B17" s="95"/>
      <c r="C17" s="65"/>
      <c r="D17" s="65"/>
      <c r="E17" s="65"/>
      <c r="F17" s="65"/>
      <c r="G17" s="65"/>
      <c r="H17" s="65"/>
      <c r="I17" s="65"/>
      <c r="J17" s="62"/>
    </row>
    <row r="18" spans="1:10" s="93" customFormat="1" ht="13">
      <c r="A18" s="62"/>
      <c r="B18" s="95" t="s">
        <v>174</v>
      </c>
      <c r="C18" s="278"/>
      <c r="D18" s="284"/>
      <c r="E18" s="284"/>
      <c r="F18" s="284"/>
      <c r="G18" s="284"/>
      <c r="H18" s="284"/>
      <c r="I18" s="285"/>
      <c r="J18" s="62"/>
    </row>
    <row r="19" spans="1:10" s="93" customFormat="1" ht="13">
      <c r="A19" s="62"/>
      <c r="B19" s="95"/>
      <c r="C19" s="98"/>
      <c r="D19" s="98"/>
      <c r="E19" s="98"/>
      <c r="F19" s="98"/>
      <c r="G19" s="98"/>
      <c r="H19" s="98"/>
      <c r="I19" s="98"/>
      <c r="J19" s="62"/>
    </row>
    <row r="20" spans="1:10" s="93" customFormat="1" ht="13">
      <c r="A20" s="62"/>
      <c r="B20" s="95" t="s">
        <v>175</v>
      </c>
      <c r="C20" s="278"/>
      <c r="D20" s="279"/>
      <c r="E20" s="279"/>
      <c r="F20" s="279"/>
      <c r="G20" s="279"/>
      <c r="H20" s="279"/>
      <c r="I20" s="280"/>
      <c r="J20" s="62"/>
    </row>
    <row r="21" spans="1:10" s="93" customFormat="1" ht="13">
      <c r="A21" s="62"/>
      <c r="B21" s="95"/>
      <c r="C21" s="98"/>
      <c r="D21" s="65"/>
      <c r="E21" s="65"/>
      <c r="F21" s="65"/>
      <c r="G21" s="65"/>
      <c r="H21" s="65"/>
      <c r="I21" s="65"/>
      <c r="J21" s="62"/>
    </row>
    <row r="22" spans="1:10" s="93" customFormat="1" ht="13">
      <c r="A22" s="62"/>
      <c r="B22" s="95" t="s">
        <v>176</v>
      </c>
      <c r="C22" s="99"/>
      <c r="D22" s="65"/>
      <c r="E22" s="65"/>
      <c r="F22" s="65"/>
      <c r="G22" s="65"/>
      <c r="H22" s="65"/>
      <c r="I22" s="65"/>
      <c r="J22" s="62"/>
    </row>
    <row r="23" spans="1:10" s="93" customFormat="1" ht="13">
      <c r="A23" s="62"/>
      <c r="B23" s="65"/>
      <c r="C23" s="98"/>
      <c r="D23" s="65"/>
      <c r="E23" s="65"/>
      <c r="F23" s="65"/>
      <c r="G23" s="65"/>
      <c r="H23" s="65"/>
      <c r="I23" s="65"/>
      <c r="J23" s="62"/>
    </row>
    <row r="24" spans="1:10" s="93" customFormat="1" ht="13">
      <c r="A24" s="62"/>
      <c r="B24" s="281" t="s">
        <v>177</v>
      </c>
      <c r="C24" s="281"/>
      <c r="D24" s="65"/>
      <c r="E24" s="65"/>
      <c r="F24" s="65"/>
      <c r="G24" s="65"/>
      <c r="H24" s="65"/>
      <c r="I24" s="65"/>
      <c r="J24" s="62"/>
    </row>
    <row r="25" spans="1:10" s="93" customFormat="1" ht="13">
      <c r="A25" s="62"/>
      <c r="B25" s="100"/>
      <c r="C25" s="100"/>
      <c r="D25" s="65"/>
      <c r="E25" s="65"/>
      <c r="F25" s="65"/>
      <c r="G25" s="65"/>
      <c r="H25" s="65"/>
      <c r="I25" s="65"/>
      <c r="J25" s="62"/>
    </row>
    <row r="26" spans="1:10" s="93" customFormat="1" ht="13">
      <c r="A26" s="62"/>
      <c r="B26" s="95" t="s">
        <v>178</v>
      </c>
      <c r="C26" s="278"/>
      <c r="D26" s="284"/>
      <c r="E26" s="284"/>
      <c r="F26" s="284"/>
      <c r="G26" s="284"/>
      <c r="H26" s="284"/>
      <c r="I26" s="285"/>
      <c r="J26" s="62"/>
    </row>
    <row r="27" spans="1:10" s="93" customFormat="1" ht="13">
      <c r="A27" s="62"/>
      <c r="B27" s="95"/>
      <c r="C27" s="98"/>
      <c r="D27" s="98"/>
      <c r="E27" s="98"/>
      <c r="F27" s="98"/>
      <c r="G27" s="98"/>
      <c r="H27" s="98"/>
      <c r="I27" s="98"/>
      <c r="J27" s="62"/>
    </row>
    <row r="28" spans="1:10" s="93" customFormat="1" ht="13">
      <c r="A28" s="62"/>
      <c r="B28" s="95" t="s">
        <v>179</v>
      </c>
      <c r="C28" s="278"/>
      <c r="D28" s="284"/>
      <c r="E28" s="284"/>
      <c r="F28" s="284"/>
      <c r="G28" s="284"/>
      <c r="H28" s="284"/>
      <c r="I28" s="285"/>
      <c r="J28" s="62"/>
    </row>
    <row r="29" spans="1:10" s="93" customFormat="1" ht="13">
      <c r="A29" s="62"/>
      <c r="B29" s="95"/>
      <c r="C29" s="98"/>
      <c r="D29" s="98"/>
      <c r="E29" s="98"/>
      <c r="F29" s="98"/>
      <c r="G29" s="98"/>
      <c r="H29" s="98"/>
      <c r="I29" s="98"/>
      <c r="J29" s="62"/>
    </row>
    <row r="30" spans="1:10" s="93" customFormat="1" ht="13">
      <c r="A30" s="62"/>
      <c r="B30" s="283" t="s">
        <v>180</v>
      </c>
      <c r="C30" s="278"/>
      <c r="D30" s="284"/>
      <c r="E30" s="284"/>
      <c r="F30" s="284"/>
      <c r="G30" s="284"/>
      <c r="H30" s="284"/>
      <c r="I30" s="285"/>
      <c r="J30" s="62"/>
    </row>
    <row r="31" spans="1:10" s="93" customFormat="1" ht="13">
      <c r="A31" s="62"/>
      <c r="B31" s="283"/>
      <c r="C31" s="282"/>
      <c r="D31" s="279"/>
      <c r="E31" s="279"/>
      <c r="F31" s="279"/>
      <c r="G31" s="279"/>
      <c r="H31" s="279"/>
      <c r="I31" s="280"/>
      <c r="J31" s="62"/>
    </row>
    <row r="32" spans="1:10" s="93" customFormat="1" ht="13">
      <c r="A32" s="62"/>
      <c r="B32" s="283"/>
      <c r="C32" s="282"/>
      <c r="D32" s="279"/>
      <c r="E32" s="279"/>
      <c r="F32" s="279"/>
      <c r="G32" s="279"/>
      <c r="H32" s="279"/>
      <c r="I32" s="280"/>
      <c r="J32" s="62"/>
    </row>
    <row r="33" spans="1:10" s="93" customFormat="1" ht="13">
      <c r="A33" s="62"/>
      <c r="B33" s="101"/>
      <c r="C33" s="65"/>
      <c r="D33" s="65"/>
      <c r="E33" s="65"/>
      <c r="F33" s="65"/>
      <c r="G33" s="65"/>
      <c r="H33" s="65"/>
      <c r="I33" s="65"/>
      <c r="J33" s="62"/>
    </row>
    <row r="34" spans="1:10" s="93" customFormat="1" ht="13">
      <c r="A34" s="62"/>
      <c r="B34" s="95" t="s">
        <v>181</v>
      </c>
      <c r="C34" s="102"/>
      <c r="D34" s="65"/>
      <c r="E34" s="65"/>
      <c r="F34" s="65"/>
      <c r="G34" s="65"/>
      <c r="H34" s="65"/>
      <c r="I34" s="65"/>
      <c r="J34" s="62"/>
    </row>
    <row r="35" spans="1:10">
      <c r="B35" s="103"/>
      <c r="C35" s="103"/>
      <c r="D35" s="103"/>
      <c r="E35" s="103"/>
      <c r="F35" s="103"/>
      <c r="G35" s="103"/>
      <c r="H35" s="103"/>
      <c r="I35" s="103"/>
    </row>
    <row r="36" spans="1:10">
      <c r="B36" s="103"/>
      <c r="C36" s="103"/>
      <c r="D36" s="103"/>
      <c r="E36" s="103"/>
      <c r="F36" s="103"/>
      <c r="G36" s="103"/>
      <c r="H36" s="103"/>
      <c r="I36" s="103"/>
    </row>
    <row r="37" spans="1:10">
      <c r="B37" s="103"/>
      <c r="C37" s="103"/>
      <c r="D37" s="103"/>
      <c r="E37" s="103"/>
      <c r="F37" s="103"/>
      <c r="G37" s="103"/>
      <c r="H37" s="103"/>
      <c r="I37" s="103"/>
    </row>
  </sheetData>
  <sheetProtection password="FB5F" sheet="1" objects="1" scenarios="1"/>
  <mergeCells count="15">
    <mergeCell ref="B30:B32"/>
    <mergeCell ref="C30:I30"/>
    <mergeCell ref="C31:I31"/>
    <mergeCell ref="C32:I32"/>
    <mergeCell ref="C16:I16"/>
    <mergeCell ref="C18:I18"/>
    <mergeCell ref="B24:C24"/>
    <mergeCell ref="C26:I26"/>
    <mergeCell ref="C28:I28"/>
    <mergeCell ref="B3:J3"/>
    <mergeCell ref="C7:I7"/>
    <mergeCell ref="C20:I20"/>
    <mergeCell ref="B10:C10"/>
    <mergeCell ref="C12:I12"/>
    <mergeCell ref="C14:I14"/>
  </mergeCells>
  <pageMargins left="0.7" right="0.7" top="0.75" bottom="0.75" header="0.3" footer="0.3"/>
  <pageSetup paperSize="8" scale="9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O23"/>
  <sheetViews>
    <sheetView zoomScaleNormal="100" workbookViewId="0">
      <selection activeCell="C14" sqref="C14:O14"/>
    </sheetView>
  </sheetViews>
  <sheetFormatPr defaultColWidth="8.6328125" defaultRowHeight="14.5"/>
  <cols>
    <col min="1" max="1" width="8.6328125" style="34" customWidth="1"/>
    <col min="2" max="2" width="16.1796875" style="34" customWidth="1"/>
    <col min="3" max="16384" width="8.6328125" style="34"/>
  </cols>
  <sheetData>
    <row r="1" spans="1:15" s="11" customFormat="1" ht="15.5">
      <c r="A1" s="6"/>
      <c r="C1" s="39"/>
      <c r="D1" s="40"/>
      <c r="E1" s="39"/>
      <c r="F1" s="39"/>
      <c r="G1" s="39"/>
      <c r="H1" s="39"/>
      <c r="I1" s="9"/>
      <c r="J1" s="36"/>
      <c r="K1" s="10"/>
    </row>
    <row r="2" spans="1:15" s="15" customFormat="1" ht="15.5" customHeight="1">
      <c r="A2" s="14"/>
    </row>
    <row r="3" spans="1:15" s="15" customFormat="1" ht="27" customHeight="1">
      <c r="A3" s="14"/>
      <c r="C3" s="288" t="s">
        <v>0</v>
      </c>
      <c r="D3" s="288"/>
      <c r="E3" s="288"/>
      <c r="F3" s="288"/>
      <c r="G3" s="288"/>
      <c r="H3" s="288"/>
      <c r="I3" s="288"/>
      <c r="J3" s="288"/>
      <c r="K3" s="288"/>
      <c r="L3" s="288"/>
      <c r="M3" s="288"/>
      <c r="N3" s="288"/>
      <c r="O3" s="288"/>
    </row>
    <row r="4" spans="1:15" s="15" customFormat="1" ht="15.5">
      <c r="A4" s="14"/>
    </row>
    <row r="5" spans="1:15" s="15" customFormat="1" ht="15.5">
      <c r="A5" s="14"/>
    </row>
    <row r="8" spans="1:15" ht="22.5" customHeight="1">
      <c r="C8" s="287" t="s">
        <v>164</v>
      </c>
      <c r="D8" s="287"/>
      <c r="E8" s="287"/>
      <c r="F8" s="287"/>
      <c r="G8" s="287"/>
      <c r="H8" s="287"/>
      <c r="I8" s="287"/>
      <c r="J8" s="287"/>
      <c r="K8" s="287"/>
      <c r="L8" s="287"/>
      <c r="M8" s="287"/>
      <c r="N8" s="287"/>
      <c r="O8" s="287"/>
    </row>
    <row r="11" spans="1:15" s="63" customFormat="1" ht="95" customHeight="1">
      <c r="C11" s="286" t="s">
        <v>273</v>
      </c>
      <c r="D11" s="286"/>
      <c r="E11" s="286"/>
      <c r="F11" s="286"/>
      <c r="G11" s="286"/>
      <c r="H11" s="286"/>
      <c r="I11" s="286"/>
      <c r="J11" s="286"/>
      <c r="K11" s="286"/>
      <c r="L11" s="286"/>
      <c r="M11" s="286"/>
      <c r="N11" s="286"/>
      <c r="O11" s="286"/>
    </row>
    <row r="12" spans="1:15" ht="66.5" customHeight="1">
      <c r="C12" s="286" t="s">
        <v>277</v>
      </c>
      <c r="D12" s="286"/>
      <c r="E12" s="286"/>
      <c r="F12" s="286"/>
      <c r="G12" s="286"/>
      <c r="H12" s="286"/>
      <c r="I12" s="286"/>
      <c r="J12" s="286"/>
      <c r="K12" s="286"/>
      <c r="L12" s="286"/>
      <c r="M12" s="286"/>
      <c r="N12" s="286"/>
      <c r="O12" s="286"/>
    </row>
    <row r="13" spans="1:15" ht="34" customHeight="1">
      <c r="C13" s="286" t="s">
        <v>168</v>
      </c>
      <c r="D13" s="286"/>
      <c r="E13" s="286"/>
      <c r="F13" s="286"/>
      <c r="G13" s="286"/>
      <c r="H13" s="286"/>
      <c r="I13" s="286"/>
      <c r="J13" s="286"/>
      <c r="K13" s="286"/>
      <c r="L13" s="286"/>
      <c r="M13" s="286"/>
      <c r="N13" s="286"/>
      <c r="O13" s="286"/>
    </row>
    <row r="14" spans="1:15" ht="34" customHeight="1">
      <c r="C14" s="286" t="s">
        <v>337</v>
      </c>
      <c r="D14" s="286"/>
      <c r="E14" s="286"/>
      <c r="F14" s="286"/>
      <c r="G14" s="286"/>
      <c r="H14" s="286"/>
      <c r="I14" s="286"/>
      <c r="J14" s="286"/>
      <c r="K14" s="286"/>
      <c r="L14" s="286"/>
      <c r="M14" s="286"/>
      <c r="N14" s="286"/>
      <c r="O14" s="286"/>
    </row>
    <row r="15" spans="1:15" ht="47.5" customHeight="1">
      <c r="C15" s="286" t="s">
        <v>271</v>
      </c>
      <c r="D15" s="286"/>
      <c r="E15" s="286"/>
      <c r="F15" s="286"/>
      <c r="G15" s="286"/>
      <c r="H15" s="286"/>
      <c r="I15" s="286"/>
      <c r="J15" s="286"/>
      <c r="K15" s="286"/>
      <c r="L15" s="286"/>
      <c r="M15" s="286"/>
      <c r="N15" s="286"/>
      <c r="O15" s="286"/>
    </row>
    <row r="16" spans="1:15" ht="50.5" customHeight="1">
      <c r="C16" s="286" t="s">
        <v>272</v>
      </c>
      <c r="D16" s="286"/>
      <c r="E16" s="286"/>
      <c r="F16" s="286"/>
      <c r="G16" s="286"/>
      <c r="H16" s="286"/>
      <c r="I16" s="286"/>
      <c r="J16" s="286"/>
      <c r="K16" s="286"/>
      <c r="L16" s="286"/>
      <c r="M16" s="286"/>
      <c r="N16" s="286"/>
      <c r="O16" s="286"/>
    </row>
    <row r="17" spans="3:15" ht="35" customHeight="1">
      <c r="C17" s="286" t="s">
        <v>278</v>
      </c>
      <c r="D17" s="286"/>
      <c r="E17" s="286"/>
      <c r="F17" s="286"/>
      <c r="G17" s="286"/>
      <c r="H17" s="286"/>
      <c r="I17" s="286"/>
      <c r="J17" s="286"/>
      <c r="K17" s="286"/>
      <c r="L17" s="286"/>
      <c r="M17" s="286"/>
      <c r="N17" s="286"/>
      <c r="O17" s="286"/>
    </row>
    <row r="18" spans="3:15" ht="66.5" customHeight="1">
      <c r="C18" s="286" t="s">
        <v>279</v>
      </c>
      <c r="D18" s="286"/>
      <c r="E18" s="286"/>
      <c r="F18" s="286"/>
      <c r="G18" s="286"/>
      <c r="H18" s="286"/>
      <c r="I18" s="286"/>
      <c r="J18" s="286"/>
      <c r="K18" s="286"/>
      <c r="L18" s="286"/>
      <c r="M18" s="286"/>
      <c r="N18" s="286"/>
      <c r="O18" s="286"/>
    </row>
    <row r="19" spans="3:15" ht="49.5" customHeight="1">
      <c r="C19" s="286" t="s">
        <v>280</v>
      </c>
      <c r="D19" s="286"/>
      <c r="E19" s="286"/>
      <c r="F19" s="286"/>
      <c r="G19" s="286"/>
      <c r="H19" s="286"/>
      <c r="I19" s="286"/>
      <c r="J19" s="286"/>
      <c r="K19" s="286"/>
      <c r="L19" s="286"/>
      <c r="M19" s="286"/>
      <c r="N19" s="286"/>
      <c r="O19" s="286"/>
    </row>
    <row r="20" spans="3:15" ht="32.5" customHeight="1">
      <c r="C20" s="272" t="s">
        <v>274</v>
      </c>
    </row>
    <row r="21" spans="3:15">
      <c r="C21" s="286" t="s">
        <v>275</v>
      </c>
      <c r="D21" s="286"/>
      <c r="E21" s="286"/>
      <c r="F21" s="286"/>
      <c r="G21" s="286"/>
      <c r="H21" s="286"/>
      <c r="I21" s="286"/>
      <c r="J21" s="286"/>
      <c r="K21" s="286"/>
      <c r="L21" s="286"/>
      <c r="M21" s="286"/>
      <c r="N21" s="286"/>
      <c r="O21" s="286"/>
    </row>
    <row r="23" spans="3:15" ht="34" customHeight="1">
      <c r="C23" s="286" t="s">
        <v>276</v>
      </c>
      <c r="D23" s="286"/>
      <c r="E23" s="286"/>
      <c r="F23" s="286"/>
      <c r="G23" s="286"/>
      <c r="H23" s="286"/>
      <c r="I23" s="286"/>
      <c r="J23" s="286"/>
      <c r="K23" s="286"/>
      <c r="L23" s="286"/>
      <c r="M23" s="286"/>
      <c r="N23" s="286"/>
      <c r="O23" s="286"/>
    </row>
  </sheetData>
  <sheetProtection password="FB5F" sheet="1" objects="1" scenarios="1"/>
  <mergeCells count="13">
    <mergeCell ref="C3:O3"/>
    <mergeCell ref="C12:O12"/>
    <mergeCell ref="C13:O13"/>
    <mergeCell ref="C14:O14"/>
    <mergeCell ref="C15:O15"/>
    <mergeCell ref="C23:O23"/>
    <mergeCell ref="C17:O17"/>
    <mergeCell ref="C8:O8"/>
    <mergeCell ref="C18:O18"/>
    <mergeCell ref="C19:O19"/>
    <mergeCell ref="C11:O11"/>
    <mergeCell ref="C16:O16"/>
    <mergeCell ref="C21:O21"/>
  </mergeCells>
  <pageMargins left="0.7" right="0.7" top="0.75" bottom="0.75" header="0.3" footer="0.3"/>
  <pageSetup paperSize="8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P28"/>
  <sheetViews>
    <sheetView topLeftCell="C1" zoomScale="90" zoomScaleNormal="90" workbookViewId="0">
      <selection activeCell="I12" sqref="I12:L12"/>
    </sheetView>
  </sheetViews>
  <sheetFormatPr defaultColWidth="8.81640625" defaultRowHeight="14.5"/>
  <cols>
    <col min="2" max="2" width="27.453125" customWidth="1"/>
    <col min="3" max="3" width="45.6328125" customWidth="1"/>
    <col min="4" max="4" width="12.36328125" customWidth="1"/>
    <col min="5" max="5" width="17.6328125" customWidth="1"/>
    <col min="6" max="6" width="41.453125" customWidth="1"/>
    <col min="9" max="9" width="10.453125" customWidth="1"/>
    <col min="10" max="10" width="9.08984375" customWidth="1"/>
    <col min="11" max="11" width="10.453125" customWidth="1"/>
    <col min="12" max="12" width="41.08984375" customWidth="1"/>
    <col min="13" max="13" width="11.36328125" customWidth="1"/>
    <col min="15" max="15" width="10.453125" customWidth="1"/>
    <col min="16" max="16" width="30.36328125" customWidth="1"/>
  </cols>
  <sheetData>
    <row r="1" spans="1:16" s="11" customFormat="1" ht="15.5">
      <c r="A1" s="6"/>
      <c r="C1" s="39"/>
      <c r="D1" s="40"/>
      <c r="E1" s="39"/>
      <c r="F1" s="39"/>
      <c r="G1" s="39"/>
      <c r="H1" s="39"/>
      <c r="I1" s="9"/>
      <c r="J1" s="36"/>
      <c r="K1" s="10"/>
      <c r="M1" s="9"/>
      <c r="N1" s="36"/>
      <c r="O1" s="10"/>
    </row>
    <row r="2" spans="1:16" s="15" customFormat="1" ht="15.5">
      <c r="A2" s="14"/>
      <c r="C2" s="21"/>
      <c r="D2" s="20"/>
      <c r="E2" s="21"/>
      <c r="F2" s="21"/>
      <c r="G2" s="21"/>
      <c r="H2" s="21"/>
      <c r="I2" s="19"/>
      <c r="J2" s="37"/>
      <c r="K2" s="10"/>
      <c r="M2" s="19"/>
      <c r="N2" s="37"/>
      <c r="O2" s="10"/>
    </row>
    <row r="3" spans="1:16" s="15" customFormat="1" ht="15.5">
      <c r="A3" s="14"/>
      <c r="C3" s="288" t="str">
        <f>'Identificação do Candidato'!B3</f>
        <v>CONCURSO EXTERNO PARA PROFESSOR ADJUNTO NA ÁREA DISCIPLINAR DE GERONTOLOGIA</v>
      </c>
      <c r="D3" s="288"/>
      <c r="E3" s="288"/>
      <c r="F3" s="288"/>
      <c r="G3" s="288"/>
      <c r="H3" s="288"/>
      <c r="I3" s="288"/>
      <c r="J3" s="288"/>
      <c r="K3" s="288"/>
      <c r="L3" s="288"/>
    </row>
    <row r="4" spans="1:16" s="15" customFormat="1" ht="15.5">
      <c r="A4" s="14"/>
      <c r="C4" s="288"/>
      <c r="D4" s="288"/>
      <c r="E4" s="288"/>
      <c r="F4" s="288"/>
      <c r="G4" s="288"/>
      <c r="H4" s="288"/>
      <c r="I4" s="288"/>
      <c r="J4" s="288"/>
      <c r="K4" s="288"/>
      <c r="L4" s="288"/>
      <c r="M4" s="20"/>
      <c r="N4" s="20"/>
      <c r="O4" s="13"/>
      <c r="P4" s="20"/>
    </row>
    <row r="5" spans="1:16" s="15" customFormat="1" ht="15.5">
      <c r="A5" s="14"/>
      <c r="C5" s="310"/>
      <c r="D5" s="310"/>
      <c r="E5" s="310"/>
      <c r="F5" s="310"/>
      <c r="G5" s="310"/>
      <c r="H5" s="310"/>
      <c r="I5" s="310"/>
      <c r="J5" s="310"/>
      <c r="K5" s="310"/>
      <c r="L5" s="310"/>
      <c r="M5" s="20"/>
      <c r="N5" s="20"/>
      <c r="O5" s="13"/>
      <c r="P5" s="20"/>
    </row>
    <row r="6" spans="1:16" s="15" customFormat="1" ht="15.5">
      <c r="A6" s="14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13"/>
      <c r="P6" s="20"/>
    </row>
    <row r="7" spans="1:16" s="15" customFormat="1" ht="15.5">
      <c r="A7" s="14"/>
      <c r="C7" s="20"/>
      <c r="D7" s="20"/>
      <c r="E7" s="20"/>
      <c r="F7" s="20"/>
      <c r="G7" s="20"/>
      <c r="H7" s="21"/>
      <c r="I7" s="20"/>
      <c r="J7" s="20"/>
      <c r="K7" s="13"/>
      <c r="L7" s="20"/>
      <c r="M7" s="20"/>
      <c r="N7" s="20"/>
      <c r="O7" s="13"/>
      <c r="P7" s="20"/>
    </row>
    <row r="8" spans="1:16" s="15" customFormat="1" ht="15.5">
      <c r="A8" s="14"/>
      <c r="C8" s="288" t="s">
        <v>2</v>
      </c>
      <c r="D8" s="304"/>
      <c r="E8" s="311">
        <f>'Identificação do Candidato'!C7</f>
        <v>0</v>
      </c>
      <c r="F8" s="311"/>
      <c r="G8" s="311"/>
      <c r="H8" s="311"/>
      <c r="I8" s="311"/>
      <c r="J8" s="311"/>
      <c r="K8" s="311"/>
      <c r="L8" s="42"/>
      <c r="O8" s="10"/>
      <c r="P8" s="42"/>
    </row>
    <row r="9" spans="1:16" s="15" customFormat="1" ht="15.5">
      <c r="A9" s="14"/>
      <c r="C9" s="21"/>
      <c r="D9" s="20"/>
      <c r="E9" s="21"/>
      <c r="F9" s="21"/>
      <c r="G9" s="21"/>
      <c r="H9" s="21"/>
      <c r="I9" s="19"/>
      <c r="J9" s="37"/>
      <c r="K9" s="10"/>
      <c r="L9" s="43"/>
      <c r="M9" s="19"/>
      <c r="N9" s="37"/>
      <c r="O9" s="10"/>
      <c r="P9" s="43"/>
    </row>
    <row r="10" spans="1:16" s="15" customFormat="1" ht="15.5">
      <c r="A10" s="14"/>
      <c r="C10" s="305" t="s">
        <v>243</v>
      </c>
      <c r="D10" s="306"/>
      <c r="E10" s="306"/>
      <c r="F10" s="86">
        <v>0.25</v>
      </c>
      <c r="G10" s="307"/>
      <c r="H10" s="308"/>
      <c r="I10" s="309"/>
      <c r="J10" s="307"/>
      <c r="K10" s="10"/>
      <c r="M10" s="309"/>
      <c r="N10" s="307"/>
      <c r="O10" s="10"/>
    </row>
    <row r="11" spans="1:16" s="11" customFormat="1" ht="15.5">
      <c r="A11" s="6"/>
      <c r="C11" s="39"/>
      <c r="D11" s="40"/>
      <c r="E11" s="39"/>
      <c r="F11" s="44"/>
      <c r="G11" s="307"/>
      <c r="H11" s="308"/>
      <c r="I11" s="309"/>
      <c r="J11" s="307"/>
      <c r="K11" s="10"/>
      <c r="M11" s="309"/>
      <c r="N11" s="307"/>
      <c r="O11" s="10"/>
    </row>
    <row r="12" spans="1:16" s="2" customFormat="1" ht="13" customHeight="1">
      <c r="A12" s="6"/>
      <c r="B12" s="322" t="s">
        <v>3</v>
      </c>
      <c r="C12" s="322" t="s">
        <v>4</v>
      </c>
      <c r="D12" s="322" t="s">
        <v>5</v>
      </c>
      <c r="E12" s="322" t="s">
        <v>6</v>
      </c>
      <c r="F12" s="323"/>
      <c r="G12" s="322" t="s">
        <v>7</v>
      </c>
      <c r="H12" s="322" t="s">
        <v>8</v>
      </c>
      <c r="I12" s="342" t="s">
        <v>269</v>
      </c>
      <c r="J12" s="343"/>
      <c r="K12" s="343"/>
      <c r="L12" s="344"/>
      <c r="M12" s="345" t="s">
        <v>9</v>
      </c>
      <c r="N12" s="346"/>
      <c r="O12" s="346"/>
      <c r="P12" s="347"/>
    </row>
    <row r="13" spans="1:16" s="2" customFormat="1" ht="52">
      <c r="A13" s="6"/>
      <c r="B13" s="322"/>
      <c r="C13" s="322"/>
      <c r="D13" s="322"/>
      <c r="E13" s="323"/>
      <c r="F13" s="323"/>
      <c r="G13" s="322"/>
      <c r="H13" s="322"/>
      <c r="I13" s="129" t="s">
        <v>10</v>
      </c>
      <c r="J13" s="129" t="s">
        <v>11</v>
      </c>
      <c r="K13" s="129" t="s">
        <v>12</v>
      </c>
      <c r="L13" s="129" t="s">
        <v>247</v>
      </c>
      <c r="M13" s="83" t="s">
        <v>10</v>
      </c>
      <c r="N13" s="83" t="s">
        <v>11</v>
      </c>
      <c r="O13" s="83" t="s">
        <v>12</v>
      </c>
      <c r="P13" s="83" t="s">
        <v>13</v>
      </c>
    </row>
    <row r="14" spans="1:16" s="3" customFormat="1" ht="13">
      <c r="A14" s="12"/>
      <c r="B14" s="25" t="s">
        <v>14</v>
      </c>
      <c r="C14" s="25" t="s">
        <v>15</v>
      </c>
      <c r="D14" s="25" t="s">
        <v>16</v>
      </c>
      <c r="E14" s="322" t="s">
        <v>17</v>
      </c>
      <c r="F14" s="322"/>
      <c r="G14" s="25" t="s">
        <v>18</v>
      </c>
      <c r="H14" s="25" t="s">
        <v>19</v>
      </c>
      <c r="I14" s="129" t="s">
        <v>20</v>
      </c>
      <c r="J14" s="129" t="s">
        <v>21</v>
      </c>
      <c r="K14" s="129" t="s">
        <v>22</v>
      </c>
      <c r="L14" s="129" t="s">
        <v>23</v>
      </c>
      <c r="M14" s="83" t="s">
        <v>24</v>
      </c>
      <c r="N14" s="83" t="s">
        <v>25</v>
      </c>
      <c r="O14" s="83" t="s">
        <v>26</v>
      </c>
      <c r="P14" s="83" t="s">
        <v>27</v>
      </c>
    </row>
    <row r="15" spans="1:16" s="104" customFormat="1" ht="13" customHeight="1">
      <c r="A15" s="98"/>
      <c r="B15" s="312" t="s">
        <v>28</v>
      </c>
      <c r="C15" s="295" t="s">
        <v>29</v>
      </c>
      <c r="D15" s="315" t="s">
        <v>30</v>
      </c>
      <c r="E15" s="318" t="s">
        <v>226</v>
      </c>
      <c r="F15" s="319"/>
      <c r="G15" s="316" t="s">
        <v>31</v>
      </c>
      <c r="H15" s="326">
        <v>35</v>
      </c>
      <c r="I15" s="328"/>
      <c r="J15" s="330">
        <f>H15*I15</f>
        <v>0</v>
      </c>
      <c r="K15" s="332">
        <f>IF((J18)&gt;B18,B18,(J18))</f>
        <v>0</v>
      </c>
      <c r="L15" s="352"/>
      <c r="M15" s="340"/>
      <c r="N15" s="338">
        <f>H15*M15</f>
        <v>0</v>
      </c>
      <c r="O15" s="335">
        <f>IF((N18)&gt;B18,B18,(N18))</f>
        <v>0</v>
      </c>
      <c r="P15" s="348"/>
    </row>
    <row r="16" spans="1:16" s="104" customFormat="1" ht="13" customHeight="1">
      <c r="A16" s="98"/>
      <c r="B16" s="313"/>
      <c r="C16" s="314"/>
      <c r="D16" s="315"/>
      <c r="E16" s="320"/>
      <c r="F16" s="321"/>
      <c r="G16" s="317"/>
      <c r="H16" s="327"/>
      <c r="I16" s="329"/>
      <c r="J16" s="331"/>
      <c r="K16" s="333"/>
      <c r="L16" s="353"/>
      <c r="M16" s="341"/>
      <c r="N16" s="339"/>
      <c r="O16" s="336"/>
      <c r="P16" s="349"/>
    </row>
    <row r="17" spans="1:16" s="104" customFormat="1" ht="13" customHeight="1">
      <c r="A17" s="98"/>
      <c r="B17" s="71" t="s">
        <v>242</v>
      </c>
      <c r="C17" s="296"/>
      <c r="D17" s="4" t="s">
        <v>32</v>
      </c>
      <c r="E17" s="291" t="s">
        <v>227</v>
      </c>
      <c r="F17" s="292"/>
      <c r="G17" s="5" t="s">
        <v>31</v>
      </c>
      <c r="H17" s="38">
        <v>30</v>
      </c>
      <c r="I17" s="116"/>
      <c r="J17" s="130">
        <f>H17*I17</f>
        <v>0</v>
      </c>
      <c r="K17" s="333"/>
      <c r="L17" s="105"/>
      <c r="M17" s="59"/>
      <c r="N17" s="132">
        <f t="shared" ref="N17" si="0">H17*M17</f>
        <v>0</v>
      </c>
      <c r="O17" s="336"/>
      <c r="P17" s="106"/>
    </row>
    <row r="18" spans="1:16" s="2" customFormat="1" ht="14.5" customHeight="1">
      <c r="A18" s="6"/>
      <c r="B18" s="85">
        <v>65</v>
      </c>
      <c r="C18" s="45"/>
      <c r="D18" s="46"/>
      <c r="E18" s="47"/>
      <c r="F18" s="48"/>
      <c r="G18" s="41"/>
      <c r="H18" s="35"/>
      <c r="I18" s="137"/>
      <c r="J18" s="125">
        <f>SUM(J15:J17)</f>
        <v>0</v>
      </c>
      <c r="K18" s="334"/>
      <c r="L18" s="136"/>
      <c r="M18" s="83"/>
      <c r="N18" s="84">
        <f>SUM(N15:N17)</f>
        <v>0</v>
      </c>
      <c r="O18" s="337"/>
      <c r="P18" s="83"/>
    </row>
    <row r="19" spans="1:16" s="2" customFormat="1" ht="13" customHeight="1">
      <c r="A19" s="6"/>
      <c r="B19" s="115" t="s">
        <v>33</v>
      </c>
      <c r="C19" s="295" t="s">
        <v>186</v>
      </c>
      <c r="D19" s="293" t="s">
        <v>34</v>
      </c>
      <c r="E19" s="297" t="s">
        <v>228</v>
      </c>
      <c r="F19" s="298"/>
      <c r="G19" s="316" t="s">
        <v>204</v>
      </c>
      <c r="H19" s="326">
        <v>20</v>
      </c>
      <c r="I19" s="328"/>
      <c r="J19" s="330">
        <f>H19*I19</f>
        <v>0</v>
      </c>
      <c r="K19" s="332">
        <f>IF((J21)&gt;B21,B21,(J21))</f>
        <v>0</v>
      </c>
      <c r="L19" s="350"/>
      <c r="M19" s="340"/>
      <c r="N19" s="338">
        <f>H19*M19</f>
        <v>0</v>
      </c>
      <c r="O19" s="335">
        <f>IF((N21)&gt;B21,B21,(N21))</f>
        <v>0</v>
      </c>
      <c r="P19" s="324"/>
    </row>
    <row r="20" spans="1:16" s="2" customFormat="1" ht="13" customHeight="1">
      <c r="A20" s="6"/>
      <c r="B20" s="71" t="s">
        <v>242</v>
      </c>
      <c r="C20" s="296"/>
      <c r="D20" s="301"/>
      <c r="E20" s="299"/>
      <c r="F20" s="300"/>
      <c r="G20" s="317"/>
      <c r="H20" s="327"/>
      <c r="I20" s="329"/>
      <c r="J20" s="331"/>
      <c r="K20" s="333"/>
      <c r="L20" s="351"/>
      <c r="M20" s="341"/>
      <c r="N20" s="339"/>
      <c r="O20" s="336"/>
      <c r="P20" s="325"/>
    </row>
    <row r="21" spans="1:16" s="2" customFormat="1" ht="14.5" customHeight="1">
      <c r="A21" s="6"/>
      <c r="B21" s="85">
        <v>20</v>
      </c>
      <c r="C21" s="50"/>
      <c r="D21" s="46"/>
      <c r="E21" s="51"/>
      <c r="F21" s="52"/>
      <c r="G21" s="41"/>
      <c r="H21" s="35"/>
      <c r="I21" s="137"/>
      <c r="J21" s="125">
        <f>J19</f>
        <v>0</v>
      </c>
      <c r="K21" s="334"/>
      <c r="L21" s="136"/>
      <c r="M21" s="83"/>
      <c r="N21" s="84">
        <f>N19</f>
        <v>0</v>
      </c>
      <c r="O21" s="336"/>
      <c r="P21" s="83"/>
    </row>
    <row r="22" spans="1:16" s="104" customFormat="1" ht="13" customHeight="1">
      <c r="A22" s="98"/>
      <c r="B22" s="293" t="s">
        <v>36</v>
      </c>
      <c r="C22" s="293" t="s">
        <v>248</v>
      </c>
      <c r="D22" s="4" t="s">
        <v>35</v>
      </c>
      <c r="E22" s="291" t="s">
        <v>229</v>
      </c>
      <c r="F22" s="292"/>
      <c r="G22" s="5" t="s">
        <v>31</v>
      </c>
      <c r="H22" s="38">
        <v>5</v>
      </c>
      <c r="I22" s="27"/>
      <c r="J22" s="131">
        <f>H22*I22</f>
        <v>0</v>
      </c>
      <c r="K22" s="332">
        <f>IF((J25)&gt;B25,B25,(J25))</f>
        <v>0</v>
      </c>
      <c r="L22" s="105"/>
      <c r="M22" s="59"/>
      <c r="N22" s="132">
        <f>H22*M22</f>
        <v>0</v>
      </c>
      <c r="O22" s="335">
        <f>IF((N25)&gt;B25,B25,(N25))</f>
        <v>0</v>
      </c>
      <c r="P22" s="106"/>
    </row>
    <row r="23" spans="1:16" s="104" customFormat="1" ht="13" customHeight="1">
      <c r="A23" s="98"/>
      <c r="B23" s="301"/>
      <c r="C23" s="294"/>
      <c r="D23" s="4" t="s">
        <v>37</v>
      </c>
      <c r="E23" s="291" t="s">
        <v>230</v>
      </c>
      <c r="F23" s="292"/>
      <c r="G23" s="5" t="s">
        <v>31</v>
      </c>
      <c r="H23" s="38">
        <v>2.5</v>
      </c>
      <c r="I23" s="27"/>
      <c r="J23" s="131">
        <f t="shared" ref="J23:J24" si="1">H23*I23</f>
        <v>0</v>
      </c>
      <c r="K23" s="333"/>
      <c r="L23" s="105"/>
      <c r="M23" s="59"/>
      <c r="N23" s="132">
        <f>H23*M23</f>
        <v>0</v>
      </c>
      <c r="O23" s="336"/>
      <c r="P23" s="106"/>
    </row>
    <row r="24" spans="1:16" s="104" customFormat="1" ht="13" customHeight="1">
      <c r="A24" s="98"/>
      <c r="B24" s="71" t="s">
        <v>242</v>
      </c>
      <c r="C24" s="294"/>
      <c r="D24" s="4" t="s">
        <v>38</v>
      </c>
      <c r="E24" s="291" t="s">
        <v>231</v>
      </c>
      <c r="F24" s="292"/>
      <c r="G24" s="5" t="s">
        <v>31</v>
      </c>
      <c r="H24" s="38">
        <v>10</v>
      </c>
      <c r="I24" s="27"/>
      <c r="J24" s="130">
        <f t="shared" si="1"/>
        <v>0</v>
      </c>
      <c r="K24" s="333"/>
      <c r="L24" s="105"/>
      <c r="M24" s="59"/>
      <c r="N24" s="132">
        <f t="shared" ref="N24" si="2">H24*M24</f>
        <v>0</v>
      </c>
      <c r="O24" s="336"/>
      <c r="P24" s="106"/>
    </row>
    <row r="25" spans="1:16">
      <c r="B25" s="87">
        <v>15</v>
      </c>
      <c r="C25" s="49"/>
      <c r="D25" s="49"/>
      <c r="E25" s="302"/>
      <c r="F25" s="303"/>
      <c r="G25" s="49"/>
      <c r="H25" s="49"/>
      <c r="I25" s="126"/>
      <c r="J25" s="133">
        <f>SUM(J22:J24)</f>
        <v>0</v>
      </c>
      <c r="K25" s="334"/>
      <c r="L25" s="126"/>
      <c r="M25" s="83"/>
      <c r="N25" s="84">
        <f>SUM(N22:N24)</f>
        <v>0</v>
      </c>
      <c r="O25" s="337"/>
      <c r="P25" s="83"/>
    </row>
    <row r="26" spans="1:16" s="11" customFormat="1" ht="16" thickBot="1">
      <c r="A26" s="6"/>
      <c r="B26" s="7"/>
      <c r="C26" s="8"/>
      <c r="D26" s="40"/>
      <c r="E26" s="290"/>
      <c r="F26" s="290"/>
      <c r="G26" s="39"/>
      <c r="H26" s="39"/>
      <c r="I26" s="9"/>
      <c r="J26" s="36"/>
      <c r="K26" s="10"/>
      <c r="M26" s="9"/>
      <c r="N26" s="36"/>
      <c r="O26" s="10"/>
    </row>
    <row r="27" spans="1:16" s="2" customFormat="1" ht="16.5" thickTop="1" thickBot="1">
      <c r="A27" s="6"/>
      <c r="B27" s="54">
        <f>SUM(B25+B21+B18)</f>
        <v>100</v>
      </c>
      <c r="C27" s="289" t="s">
        <v>185</v>
      </c>
      <c r="D27" s="289"/>
      <c r="E27" s="289"/>
      <c r="F27" s="289"/>
      <c r="G27" s="53"/>
      <c r="H27" s="53"/>
      <c r="I27" s="53"/>
      <c r="J27" s="134">
        <f>J18+J21+J25</f>
        <v>0</v>
      </c>
      <c r="K27" s="127">
        <f>K15+K19+K22</f>
        <v>0</v>
      </c>
      <c r="L27" s="53"/>
      <c r="M27" s="53"/>
      <c r="N27" s="135">
        <f>N18+N21+N25</f>
        <v>0</v>
      </c>
      <c r="O27" s="128">
        <f>O15+O19+O22</f>
        <v>0</v>
      </c>
      <c r="P27" s="3"/>
    </row>
    <row r="28" spans="1:16" ht="15" thickTop="1"/>
  </sheetData>
  <sheetProtection password="FB5F" sheet="1" objects="1" scenarios="1"/>
  <mergeCells count="59">
    <mergeCell ref="E14:F14"/>
    <mergeCell ref="E17:F17"/>
    <mergeCell ref="H15:H16"/>
    <mergeCell ref="K19:K21"/>
    <mergeCell ref="M10:M11"/>
    <mergeCell ref="L19:L20"/>
    <mergeCell ref="M19:M20"/>
    <mergeCell ref="H12:H13"/>
    <mergeCell ref="L15:L16"/>
    <mergeCell ref="N10:N11"/>
    <mergeCell ref="M15:M16"/>
    <mergeCell ref="N15:N16"/>
    <mergeCell ref="I12:L12"/>
    <mergeCell ref="M12:P12"/>
    <mergeCell ref="P15:P16"/>
    <mergeCell ref="I15:I16"/>
    <mergeCell ref="J15:J16"/>
    <mergeCell ref="K15:K18"/>
    <mergeCell ref="O15:O18"/>
    <mergeCell ref="P19:P20"/>
    <mergeCell ref="B22:B23"/>
    <mergeCell ref="G19:G20"/>
    <mergeCell ref="H19:H20"/>
    <mergeCell ref="I19:I20"/>
    <mergeCell ref="J19:J20"/>
    <mergeCell ref="K22:K25"/>
    <mergeCell ref="O19:O21"/>
    <mergeCell ref="O22:O25"/>
    <mergeCell ref="N19:N20"/>
    <mergeCell ref="B12:B13"/>
    <mergeCell ref="C12:C13"/>
    <mergeCell ref="D12:D13"/>
    <mergeCell ref="E12:F13"/>
    <mergeCell ref="G12:G13"/>
    <mergeCell ref="B15:B16"/>
    <mergeCell ref="C15:C17"/>
    <mergeCell ref="D15:D16"/>
    <mergeCell ref="G15:G16"/>
    <mergeCell ref="E15:F16"/>
    <mergeCell ref="C3:L3"/>
    <mergeCell ref="C4:L4"/>
    <mergeCell ref="C8:D8"/>
    <mergeCell ref="C10:E10"/>
    <mergeCell ref="G10:G11"/>
    <mergeCell ref="H10:H11"/>
    <mergeCell ref="I10:I11"/>
    <mergeCell ref="J10:J11"/>
    <mergeCell ref="C5:L5"/>
    <mergeCell ref="E8:K8"/>
    <mergeCell ref="C27:F27"/>
    <mergeCell ref="E26:F26"/>
    <mergeCell ref="E23:F23"/>
    <mergeCell ref="C22:C24"/>
    <mergeCell ref="C19:C20"/>
    <mergeCell ref="E19:F20"/>
    <mergeCell ref="D19:D20"/>
    <mergeCell ref="E22:F22"/>
    <mergeCell ref="E24:F24"/>
    <mergeCell ref="E25:F25"/>
  </mergeCells>
  <phoneticPr fontId="20" type="noConversion"/>
  <pageMargins left="0.7" right="0.7" top="0.75" bottom="0.75" header="0.3" footer="0.3"/>
  <pageSetup paperSize="8" scale="65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P68"/>
  <sheetViews>
    <sheetView topLeftCell="E1" zoomScale="90" zoomScaleNormal="90" workbookViewId="0">
      <selection activeCell="E14" sqref="E14:F14"/>
    </sheetView>
  </sheetViews>
  <sheetFormatPr defaultColWidth="8.81640625" defaultRowHeight="15.5"/>
  <cols>
    <col min="1" max="1" width="2.36328125" style="6" customWidth="1"/>
    <col min="2" max="2" width="20.36328125" style="2" customWidth="1"/>
    <col min="3" max="3" width="29.453125" style="158" customWidth="1"/>
    <col min="4" max="4" width="6.453125" style="159" customWidth="1"/>
    <col min="5" max="5" width="52" style="158" customWidth="1"/>
    <col min="6" max="6" width="38.54296875" style="158" customWidth="1"/>
    <col min="7" max="7" width="20.36328125" style="158" customWidth="1"/>
    <col min="8" max="8" width="12" style="158" customWidth="1"/>
    <col min="9" max="9" width="17" style="104" customWidth="1"/>
    <col min="10" max="10" width="10.453125" style="161" customWidth="1"/>
    <col min="11" max="11" width="13.36328125" style="181" customWidth="1"/>
    <col min="12" max="12" width="47.54296875" style="104" customWidth="1"/>
    <col min="13" max="13" width="17" style="104" customWidth="1"/>
    <col min="14" max="14" width="9.6328125" style="161" customWidth="1"/>
    <col min="15" max="15" width="13.36328125" style="181" customWidth="1"/>
    <col min="16" max="16" width="43.1796875" style="104" customWidth="1"/>
    <col min="17" max="16384" width="8.81640625" style="2"/>
  </cols>
  <sheetData>
    <row r="1" spans="1:16" s="11" customFormat="1">
      <c r="A1" s="6"/>
      <c r="C1" s="39"/>
      <c r="D1" s="40"/>
      <c r="E1" s="39"/>
      <c r="F1" s="39"/>
      <c r="G1" s="39"/>
      <c r="H1" s="39"/>
      <c r="I1" s="171"/>
      <c r="J1" s="36"/>
      <c r="K1" s="172"/>
      <c r="L1" s="171"/>
      <c r="M1" s="171"/>
      <c r="N1" s="36"/>
      <c r="O1" s="172"/>
      <c r="P1" s="171"/>
    </row>
    <row r="2" spans="1:16" s="15" customFormat="1">
      <c r="A2" s="14"/>
      <c r="C2" s="21"/>
      <c r="D2" s="20"/>
      <c r="E2" s="21"/>
      <c r="F2" s="21"/>
      <c r="G2" s="21"/>
      <c r="H2" s="21"/>
      <c r="I2" s="22"/>
      <c r="J2" s="37"/>
      <c r="K2" s="172"/>
      <c r="L2" s="22"/>
      <c r="M2" s="22"/>
      <c r="N2" s="37"/>
      <c r="O2" s="172"/>
      <c r="P2" s="22"/>
    </row>
    <row r="3" spans="1:16" s="15" customFormat="1">
      <c r="A3" s="14"/>
      <c r="C3" s="288" t="str">
        <f>'Identificação do Candidato'!B3</f>
        <v>CONCURSO EXTERNO PARA PROFESSOR ADJUNTO NA ÁREA DISCIPLINAR DE GERONTOLOGIA</v>
      </c>
      <c r="D3" s="288"/>
      <c r="E3" s="288"/>
      <c r="F3" s="288"/>
      <c r="G3" s="288"/>
      <c r="H3" s="288"/>
      <c r="I3" s="288"/>
      <c r="J3" s="288"/>
      <c r="K3" s="288"/>
      <c r="L3" s="288"/>
      <c r="M3" s="22"/>
      <c r="N3" s="22"/>
      <c r="O3" s="22"/>
      <c r="P3" s="22"/>
    </row>
    <row r="4" spans="1:16" s="15" customFormat="1">
      <c r="A4" s="14"/>
      <c r="C4" s="288"/>
      <c r="D4" s="288"/>
      <c r="E4" s="288"/>
      <c r="F4" s="288"/>
      <c r="G4" s="288"/>
      <c r="H4" s="288"/>
      <c r="I4" s="288"/>
      <c r="J4" s="288"/>
      <c r="K4" s="288"/>
      <c r="L4" s="288"/>
      <c r="M4" s="20"/>
      <c r="N4" s="20"/>
      <c r="O4" s="13"/>
      <c r="P4" s="20"/>
    </row>
    <row r="5" spans="1:16" s="15" customFormat="1">
      <c r="A5" s="14"/>
      <c r="C5" s="310"/>
      <c r="D5" s="310"/>
      <c r="E5" s="310"/>
      <c r="F5" s="310"/>
      <c r="G5" s="310"/>
      <c r="H5" s="310"/>
      <c r="I5" s="310"/>
      <c r="J5" s="310"/>
      <c r="K5" s="310"/>
      <c r="L5" s="310"/>
      <c r="M5" s="22"/>
      <c r="N5" s="22"/>
      <c r="O5" s="22"/>
      <c r="P5" s="22"/>
    </row>
    <row r="6" spans="1:16" s="15" customFormat="1">
      <c r="A6" s="14"/>
      <c r="C6" s="20"/>
      <c r="D6" s="20"/>
      <c r="E6" s="20"/>
      <c r="F6" s="20"/>
      <c r="G6" s="20"/>
      <c r="H6" s="21"/>
      <c r="I6" s="20"/>
      <c r="J6" s="20"/>
      <c r="K6" s="13"/>
      <c r="L6" s="20"/>
      <c r="M6" s="20"/>
      <c r="N6" s="20"/>
      <c r="O6" s="13"/>
      <c r="P6" s="20"/>
    </row>
    <row r="7" spans="1:16" s="15" customFormat="1" ht="16" thickBot="1">
      <c r="A7" s="14"/>
      <c r="C7" s="288" t="s">
        <v>2</v>
      </c>
      <c r="D7" s="304"/>
      <c r="E7" s="400">
        <f>'Identificação do Candidato'!C7</f>
        <v>0</v>
      </c>
      <c r="F7" s="400"/>
      <c r="G7" s="400"/>
      <c r="H7" s="400"/>
      <c r="I7" s="400"/>
      <c r="J7" s="400"/>
      <c r="K7" s="172"/>
      <c r="L7" s="173"/>
      <c r="M7" s="22"/>
      <c r="N7" s="22"/>
      <c r="O7" s="172"/>
      <c r="P7" s="173"/>
    </row>
    <row r="8" spans="1:16" s="15" customFormat="1">
      <c r="A8" s="14"/>
      <c r="C8" s="21"/>
      <c r="D8" s="20"/>
      <c r="E8" s="21"/>
      <c r="F8" s="21"/>
      <c r="G8" s="21"/>
      <c r="H8" s="21"/>
      <c r="I8" s="22"/>
      <c r="J8" s="37"/>
      <c r="K8" s="172"/>
      <c r="L8" s="174"/>
      <c r="M8" s="22"/>
      <c r="N8" s="37"/>
      <c r="O8" s="172"/>
      <c r="P8" s="174"/>
    </row>
    <row r="9" spans="1:16" s="15" customFormat="1">
      <c r="A9" s="14"/>
      <c r="C9" s="401" t="s">
        <v>244</v>
      </c>
      <c r="D9" s="402"/>
      <c r="E9" s="402"/>
      <c r="F9" s="138">
        <v>0.4</v>
      </c>
      <c r="G9" s="307"/>
      <c r="H9" s="308"/>
      <c r="I9" s="307"/>
      <c r="J9" s="307"/>
      <c r="K9" s="172"/>
      <c r="L9" s="22"/>
      <c r="M9" s="307"/>
      <c r="N9" s="307"/>
      <c r="O9" s="172"/>
      <c r="P9" s="22"/>
    </row>
    <row r="10" spans="1:16" s="11" customFormat="1">
      <c r="A10" s="6"/>
      <c r="C10" s="39"/>
      <c r="D10" s="40"/>
      <c r="E10" s="39"/>
      <c r="F10" s="39"/>
      <c r="G10" s="307"/>
      <c r="H10" s="308"/>
      <c r="I10" s="307"/>
      <c r="J10" s="307"/>
      <c r="K10" s="172"/>
      <c r="L10" s="171"/>
      <c r="M10" s="307"/>
      <c r="N10" s="307"/>
      <c r="O10" s="172"/>
      <c r="P10" s="171"/>
    </row>
    <row r="11" spans="1:16" s="140" customFormat="1" ht="13">
      <c r="A11" s="139"/>
      <c r="B11" s="399" t="s">
        <v>3</v>
      </c>
      <c r="C11" s="399" t="s">
        <v>4</v>
      </c>
      <c r="D11" s="399" t="s">
        <v>5</v>
      </c>
      <c r="E11" s="399" t="s">
        <v>6</v>
      </c>
      <c r="F11" s="403"/>
      <c r="G11" s="399" t="s">
        <v>7</v>
      </c>
      <c r="H11" s="399" t="s">
        <v>8</v>
      </c>
      <c r="I11" s="404" t="s">
        <v>269</v>
      </c>
      <c r="J11" s="405"/>
      <c r="K11" s="405"/>
      <c r="L11" s="406"/>
      <c r="M11" s="345" t="s">
        <v>9</v>
      </c>
      <c r="N11" s="346"/>
      <c r="O11" s="346"/>
      <c r="P11" s="347"/>
    </row>
    <row r="12" spans="1:16" s="140" customFormat="1" ht="36">
      <c r="A12" s="139"/>
      <c r="B12" s="399"/>
      <c r="C12" s="399"/>
      <c r="D12" s="399"/>
      <c r="E12" s="403"/>
      <c r="F12" s="403"/>
      <c r="G12" s="399"/>
      <c r="H12" s="399"/>
      <c r="I12" s="141" t="s">
        <v>10</v>
      </c>
      <c r="J12" s="141" t="s">
        <v>11</v>
      </c>
      <c r="K12" s="141" t="s">
        <v>12</v>
      </c>
      <c r="L12" s="142" t="s">
        <v>257</v>
      </c>
      <c r="M12" s="83" t="s">
        <v>10</v>
      </c>
      <c r="N12" s="83" t="s">
        <v>11</v>
      </c>
      <c r="O12" s="83" t="s">
        <v>12</v>
      </c>
      <c r="P12" s="83" t="s">
        <v>13</v>
      </c>
    </row>
    <row r="13" spans="1:16" s="3" customFormat="1">
      <c r="A13" s="12"/>
      <c r="B13" s="25" t="s">
        <v>14</v>
      </c>
      <c r="C13" s="25" t="s">
        <v>15</v>
      </c>
      <c r="D13" s="25" t="s">
        <v>16</v>
      </c>
      <c r="E13" s="322" t="s">
        <v>17</v>
      </c>
      <c r="F13" s="322"/>
      <c r="G13" s="25" t="s">
        <v>18</v>
      </c>
      <c r="H13" s="25" t="s">
        <v>19</v>
      </c>
      <c r="I13" s="129" t="s">
        <v>20</v>
      </c>
      <c r="J13" s="129" t="s">
        <v>21</v>
      </c>
      <c r="K13" s="143" t="s">
        <v>22</v>
      </c>
      <c r="L13" s="129" t="s">
        <v>23</v>
      </c>
      <c r="M13" s="83" t="s">
        <v>24</v>
      </c>
      <c r="N13" s="83" t="s">
        <v>25</v>
      </c>
      <c r="O13" s="83" t="s">
        <v>26</v>
      </c>
      <c r="P13" s="83" t="s">
        <v>27</v>
      </c>
    </row>
    <row r="14" spans="1:16" ht="35" customHeight="1">
      <c r="B14" s="312" t="s">
        <v>249</v>
      </c>
      <c r="C14" s="363" t="s">
        <v>40</v>
      </c>
      <c r="D14" s="4" t="s">
        <v>41</v>
      </c>
      <c r="E14" s="377" t="s">
        <v>336</v>
      </c>
      <c r="F14" s="378"/>
      <c r="G14" s="5" t="s">
        <v>91</v>
      </c>
      <c r="H14" s="38">
        <v>15</v>
      </c>
      <c r="I14" s="27"/>
      <c r="J14" s="162">
        <f>I14*H14</f>
        <v>0</v>
      </c>
      <c r="K14" s="408">
        <f>IF((J31)&gt;B31,B31,(J31))</f>
        <v>0</v>
      </c>
      <c r="L14" s="105"/>
      <c r="M14" s="59"/>
      <c r="N14" s="166">
        <f>H14*M14</f>
        <v>0</v>
      </c>
      <c r="O14" s="407">
        <f>IF((N31)&gt;B31,B31,(N31))</f>
        <v>0</v>
      </c>
      <c r="P14" s="106"/>
    </row>
    <row r="15" spans="1:16" ht="33" customHeight="1">
      <c r="B15" s="313"/>
      <c r="C15" s="376"/>
      <c r="D15" s="4" t="s">
        <v>42</v>
      </c>
      <c r="E15" s="377" t="s">
        <v>335</v>
      </c>
      <c r="F15" s="378"/>
      <c r="G15" s="5" t="s">
        <v>91</v>
      </c>
      <c r="H15" s="38">
        <v>7.5</v>
      </c>
      <c r="I15" s="27"/>
      <c r="J15" s="162">
        <f>I15*H15</f>
        <v>0</v>
      </c>
      <c r="K15" s="388"/>
      <c r="L15" s="105"/>
      <c r="M15" s="59"/>
      <c r="N15" s="166">
        <f t="shared" ref="N15:N19" si="0">H15*M15</f>
        <v>0</v>
      </c>
      <c r="O15" s="386"/>
      <c r="P15" s="106"/>
    </row>
    <row r="16" spans="1:16" ht="30.5" customHeight="1">
      <c r="B16" s="313"/>
      <c r="C16" s="376"/>
      <c r="D16" s="4" t="s">
        <v>43</v>
      </c>
      <c r="E16" s="377" t="s">
        <v>332</v>
      </c>
      <c r="F16" s="378"/>
      <c r="G16" s="5" t="s">
        <v>91</v>
      </c>
      <c r="H16" s="38">
        <v>4</v>
      </c>
      <c r="I16" s="27"/>
      <c r="J16" s="162">
        <f t="shared" ref="J16:J30" si="1">I16*H16</f>
        <v>0</v>
      </c>
      <c r="K16" s="388"/>
      <c r="L16" s="105"/>
      <c r="M16" s="59"/>
      <c r="N16" s="166">
        <f t="shared" si="0"/>
        <v>0</v>
      </c>
      <c r="O16" s="386"/>
      <c r="P16" s="106"/>
    </row>
    <row r="17" spans="2:16" ht="30" customHeight="1">
      <c r="B17" s="313"/>
      <c r="C17" s="376"/>
      <c r="D17" s="4" t="s">
        <v>45</v>
      </c>
      <c r="E17" s="377" t="s">
        <v>334</v>
      </c>
      <c r="F17" s="378"/>
      <c r="G17" s="5" t="s">
        <v>91</v>
      </c>
      <c r="H17" s="38">
        <v>2</v>
      </c>
      <c r="I17" s="27"/>
      <c r="J17" s="162">
        <f t="shared" si="1"/>
        <v>0</v>
      </c>
      <c r="K17" s="388"/>
      <c r="L17" s="105"/>
      <c r="M17" s="59"/>
      <c r="N17" s="166">
        <f t="shared" si="0"/>
        <v>0</v>
      </c>
      <c r="O17" s="386"/>
      <c r="P17" s="106"/>
    </row>
    <row r="18" spans="2:16" ht="26.5" customHeight="1">
      <c r="B18" s="313"/>
      <c r="C18" s="376"/>
      <c r="D18" s="4" t="s">
        <v>46</v>
      </c>
      <c r="E18" s="374" t="s">
        <v>333</v>
      </c>
      <c r="F18" s="375"/>
      <c r="G18" s="5" t="s">
        <v>93</v>
      </c>
      <c r="H18" s="38">
        <v>8</v>
      </c>
      <c r="I18" s="27"/>
      <c r="J18" s="162">
        <f t="shared" si="1"/>
        <v>0</v>
      </c>
      <c r="K18" s="388"/>
      <c r="L18" s="105"/>
      <c r="M18" s="59"/>
      <c r="N18" s="166">
        <f t="shared" si="0"/>
        <v>0</v>
      </c>
      <c r="O18" s="386"/>
      <c r="P18" s="106"/>
    </row>
    <row r="19" spans="2:16" ht="28" customHeight="1">
      <c r="B19" s="313"/>
      <c r="C19" s="376"/>
      <c r="D19" s="4" t="s">
        <v>48</v>
      </c>
      <c r="E19" s="374" t="s">
        <v>288</v>
      </c>
      <c r="F19" s="375"/>
      <c r="G19" s="5" t="s">
        <v>93</v>
      </c>
      <c r="H19" s="38">
        <v>2</v>
      </c>
      <c r="I19" s="27"/>
      <c r="J19" s="162">
        <f t="shared" si="1"/>
        <v>0</v>
      </c>
      <c r="K19" s="388"/>
      <c r="L19" s="105"/>
      <c r="M19" s="59"/>
      <c r="N19" s="166">
        <f t="shared" si="0"/>
        <v>0</v>
      </c>
      <c r="O19" s="386"/>
      <c r="P19" s="106"/>
    </row>
    <row r="20" spans="2:16" ht="13">
      <c r="B20" s="313"/>
      <c r="C20" s="376"/>
      <c r="D20" s="293" t="s">
        <v>49</v>
      </c>
      <c r="E20" s="364" t="s">
        <v>283</v>
      </c>
      <c r="F20" s="144" t="s">
        <v>187</v>
      </c>
      <c r="G20" s="5" t="s">
        <v>47</v>
      </c>
      <c r="H20" s="38">
        <v>15</v>
      </c>
      <c r="I20" s="27"/>
      <c r="J20" s="162">
        <f t="shared" si="1"/>
        <v>0</v>
      </c>
      <c r="K20" s="388"/>
      <c r="L20" s="105"/>
      <c r="M20" s="59"/>
      <c r="N20" s="166">
        <f t="shared" ref="N20:N30" si="2">H20*M20</f>
        <v>0</v>
      </c>
      <c r="O20" s="386"/>
      <c r="P20" s="106"/>
    </row>
    <row r="21" spans="2:16" ht="13">
      <c r="B21" s="313"/>
      <c r="C21" s="376"/>
      <c r="D21" s="301"/>
      <c r="E21" s="409"/>
      <c r="F21" s="144" t="s">
        <v>224</v>
      </c>
      <c r="G21" s="5" t="s">
        <v>47</v>
      </c>
      <c r="H21" s="38">
        <v>10</v>
      </c>
      <c r="I21" s="27"/>
      <c r="J21" s="162">
        <f t="shared" si="1"/>
        <v>0</v>
      </c>
      <c r="K21" s="388"/>
      <c r="L21" s="105"/>
      <c r="M21" s="59"/>
      <c r="N21" s="166">
        <f t="shared" si="2"/>
        <v>0</v>
      </c>
      <c r="O21" s="386"/>
      <c r="P21" s="106"/>
    </row>
    <row r="22" spans="2:16" ht="13">
      <c r="B22" s="313"/>
      <c r="C22" s="376"/>
      <c r="D22" s="293" t="s">
        <v>50</v>
      </c>
      <c r="E22" s="364" t="s">
        <v>284</v>
      </c>
      <c r="F22" s="144" t="s">
        <v>187</v>
      </c>
      <c r="G22" s="5" t="s">
        <v>47</v>
      </c>
      <c r="H22" s="38">
        <v>9</v>
      </c>
      <c r="I22" s="27"/>
      <c r="J22" s="162">
        <f t="shared" si="1"/>
        <v>0</v>
      </c>
      <c r="K22" s="388"/>
      <c r="L22" s="105"/>
      <c r="M22" s="59"/>
      <c r="N22" s="166">
        <f t="shared" si="2"/>
        <v>0</v>
      </c>
      <c r="O22" s="386"/>
      <c r="P22" s="106"/>
    </row>
    <row r="23" spans="2:16" ht="13" customHeight="1">
      <c r="B23" s="313"/>
      <c r="C23" s="376"/>
      <c r="D23" s="301"/>
      <c r="E23" s="409"/>
      <c r="F23" s="144" t="s">
        <v>224</v>
      </c>
      <c r="G23" s="5" t="s">
        <v>47</v>
      </c>
      <c r="H23" s="38">
        <v>7</v>
      </c>
      <c r="I23" s="27"/>
      <c r="J23" s="162">
        <f t="shared" si="1"/>
        <v>0</v>
      </c>
      <c r="K23" s="388"/>
      <c r="L23" s="105"/>
      <c r="M23" s="59"/>
      <c r="N23" s="166">
        <f t="shared" si="2"/>
        <v>0</v>
      </c>
      <c r="O23" s="386"/>
      <c r="P23" s="106"/>
    </row>
    <row r="24" spans="2:16" ht="13">
      <c r="B24" s="313"/>
      <c r="C24" s="376"/>
      <c r="D24" s="293" t="s">
        <v>51</v>
      </c>
      <c r="E24" s="364" t="s">
        <v>285</v>
      </c>
      <c r="F24" s="144" t="s">
        <v>187</v>
      </c>
      <c r="G24" s="5" t="s">
        <v>47</v>
      </c>
      <c r="H24" s="38">
        <v>6</v>
      </c>
      <c r="I24" s="27"/>
      <c r="J24" s="162">
        <f t="shared" si="1"/>
        <v>0</v>
      </c>
      <c r="K24" s="388"/>
      <c r="L24" s="105"/>
      <c r="M24" s="59"/>
      <c r="N24" s="166">
        <f t="shared" si="2"/>
        <v>0</v>
      </c>
      <c r="O24" s="386"/>
      <c r="P24" s="106"/>
    </row>
    <row r="25" spans="2:16" ht="13">
      <c r="B25" s="313"/>
      <c r="C25" s="376"/>
      <c r="D25" s="301"/>
      <c r="E25" s="409"/>
      <c r="F25" s="144" t="s">
        <v>224</v>
      </c>
      <c r="G25" s="5" t="s">
        <v>47</v>
      </c>
      <c r="H25" s="38">
        <v>4</v>
      </c>
      <c r="I25" s="27"/>
      <c r="J25" s="162">
        <f t="shared" si="1"/>
        <v>0</v>
      </c>
      <c r="K25" s="388"/>
      <c r="L25" s="105"/>
      <c r="M25" s="59"/>
      <c r="N25" s="166">
        <f t="shared" si="2"/>
        <v>0</v>
      </c>
      <c r="O25" s="386"/>
      <c r="P25" s="106"/>
    </row>
    <row r="26" spans="2:16" ht="24.5" customHeight="1">
      <c r="B26" s="313"/>
      <c r="C26" s="376"/>
      <c r="D26" s="4" t="s">
        <v>52</v>
      </c>
      <c r="E26" s="377" t="s">
        <v>330</v>
      </c>
      <c r="F26" s="378"/>
      <c r="G26" s="5" t="s">
        <v>47</v>
      </c>
      <c r="H26" s="38">
        <v>2</v>
      </c>
      <c r="I26" s="27"/>
      <c r="J26" s="162">
        <f t="shared" si="1"/>
        <v>0</v>
      </c>
      <c r="K26" s="388"/>
      <c r="L26" s="105"/>
      <c r="M26" s="59"/>
      <c r="N26" s="166">
        <f t="shared" si="2"/>
        <v>0</v>
      </c>
      <c r="O26" s="386"/>
      <c r="P26" s="106"/>
    </row>
    <row r="27" spans="2:16" ht="26" customHeight="1">
      <c r="B27" s="313"/>
      <c r="C27" s="376"/>
      <c r="D27" s="4" t="s">
        <v>53</v>
      </c>
      <c r="E27" s="377" t="s">
        <v>331</v>
      </c>
      <c r="F27" s="378"/>
      <c r="G27" s="5" t="s">
        <v>47</v>
      </c>
      <c r="H27" s="38">
        <v>0.8</v>
      </c>
      <c r="I27" s="27"/>
      <c r="J27" s="162">
        <f t="shared" si="1"/>
        <v>0</v>
      </c>
      <c r="K27" s="388"/>
      <c r="L27" s="105"/>
      <c r="M27" s="59"/>
      <c r="N27" s="166">
        <f t="shared" si="2"/>
        <v>0</v>
      </c>
      <c r="O27" s="386"/>
      <c r="P27" s="106"/>
    </row>
    <row r="28" spans="2:16" ht="17.5" customHeight="1">
      <c r="B28" s="356"/>
      <c r="C28" s="363" t="s">
        <v>54</v>
      </c>
      <c r="D28" s="4" t="s">
        <v>195</v>
      </c>
      <c r="E28" s="377" t="s">
        <v>329</v>
      </c>
      <c r="F28" s="378"/>
      <c r="G28" s="5" t="s">
        <v>188</v>
      </c>
      <c r="H28" s="38">
        <v>2</v>
      </c>
      <c r="I28" s="27"/>
      <c r="J28" s="162">
        <f t="shared" si="1"/>
        <v>0</v>
      </c>
      <c r="K28" s="388"/>
      <c r="L28" s="105"/>
      <c r="M28" s="59"/>
      <c r="N28" s="166">
        <f t="shared" si="2"/>
        <v>0</v>
      </c>
      <c r="O28" s="386"/>
      <c r="P28" s="106"/>
    </row>
    <row r="29" spans="2:16" ht="14.5" customHeight="1">
      <c r="B29" s="368" t="s">
        <v>255</v>
      </c>
      <c r="C29" s="313"/>
      <c r="D29" s="4" t="s">
        <v>196</v>
      </c>
      <c r="E29" s="377" t="s">
        <v>328</v>
      </c>
      <c r="F29" s="378"/>
      <c r="G29" s="5" t="s">
        <v>200</v>
      </c>
      <c r="H29" s="38">
        <v>1</v>
      </c>
      <c r="I29" s="27"/>
      <c r="J29" s="162">
        <f t="shared" si="1"/>
        <v>0</v>
      </c>
      <c r="K29" s="388"/>
      <c r="L29" s="105"/>
      <c r="M29" s="59"/>
      <c r="N29" s="166">
        <f t="shared" si="2"/>
        <v>0</v>
      </c>
      <c r="O29" s="386"/>
      <c r="P29" s="106"/>
    </row>
    <row r="30" spans="2:16" ht="13">
      <c r="B30" s="355"/>
      <c r="C30" s="313"/>
      <c r="D30" s="115" t="s">
        <v>197</v>
      </c>
      <c r="E30" s="364" t="s">
        <v>327</v>
      </c>
      <c r="F30" s="365"/>
      <c r="G30" s="121" t="s">
        <v>201</v>
      </c>
      <c r="H30" s="120">
        <v>0.8</v>
      </c>
      <c r="I30" s="116"/>
      <c r="J30" s="163">
        <f t="shared" si="1"/>
        <v>0</v>
      </c>
      <c r="K30" s="388"/>
      <c r="L30" s="119"/>
      <c r="M30" s="117"/>
      <c r="N30" s="167">
        <f t="shared" si="2"/>
        <v>0</v>
      </c>
      <c r="O30" s="386"/>
      <c r="P30" s="118"/>
    </row>
    <row r="31" spans="2:16" ht="13">
      <c r="B31" s="145">
        <v>50</v>
      </c>
      <c r="C31" s="360" t="s">
        <v>76</v>
      </c>
      <c r="D31" s="361"/>
      <c r="E31" s="361"/>
      <c r="F31" s="361"/>
      <c r="G31" s="361"/>
      <c r="H31" s="361"/>
      <c r="I31" s="146"/>
      <c r="J31" s="147">
        <f>SUM(J14:J30)</f>
        <v>0</v>
      </c>
      <c r="K31" s="389"/>
      <c r="L31" s="175"/>
      <c r="M31" s="165"/>
      <c r="N31" s="84">
        <f>SUM(N14:N30)</f>
        <v>0</v>
      </c>
      <c r="O31" s="387"/>
      <c r="P31" s="83"/>
    </row>
    <row r="32" spans="2:16" ht="13" customHeight="1">
      <c r="B32" s="312" t="s">
        <v>250</v>
      </c>
      <c r="C32" s="369" t="s">
        <v>77</v>
      </c>
      <c r="D32" s="150" t="s">
        <v>198</v>
      </c>
      <c r="E32" s="366" t="s">
        <v>259</v>
      </c>
      <c r="F32" s="367"/>
      <c r="G32" s="151" t="s">
        <v>189</v>
      </c>
      <c r="H32" s="38">
        <v>10</v>
      </c>
      <c r="I32" s="26"/>
      <c r="J32" s="164">
        <f>H32*I32</f>
        <v>0</v>
      </c>
      <c r="K32" s="408">
        <f>IF((J43)&gt;B43,B43,(J43))</f>
        <v>0</v>
      </c>
      <c r="L32" s="105"/>
      <c r="M32" s="60"/>
      <c r="N32" s="132">
        <f>H32*M32</f>
        <v>0</v>
      </c>
      <c r="O32" s="407">
        <f>IF((N43)&gt;B43,B43,(N43))</f>
        <v>0</v>
      </c>
      <c r="P32" s="106"/>
    </row>
    <row r="33" spans="1:16" ht="26.5" customHeight="1">
      <c r="B33" s="313"/>
      <c r="C33" s="370"/>
      <c r="D33" s="150" t="s">
        <v>199</v>
      </c>
      <c r="E33" s="291" t="s">
        <v>260</v>
      </c>
      <c r="F33" s="292"/>
      <c r="G33" s="5" t="s">
        <v>65</v>
      </c>
      <c r="H33" s="38">
        <v>8</v>
      </c>
      <c r="I33" s="27"/>
      <c r="J33" s="164">
        <f t="shared" ref="J33:J42" si="3">H33*I33</f>
        <v>0</v>
      </c>
      <c r="K33" s="388"/>
      <c r="L33" s="105"/>
      <c r="M33" s="59"/>
      <c r="N33" s="132">
        <f t="shared" ref="N33:N42" si="4">H33*M33</f>
        <v>0</v>
      </c>
      <c r="O33" s="386"/>
      <c r="P33" s="106"/>
    </row>
    <row r="34" spans="1:16" ht="27.5" customHeight="1">
      <c r="B34" s="313"/>
      <c r="C34" s="370"/>
      <c r="D34" s="150" t="s">
        <v>202</v>
      </c>
      <c r="E34" s="291" t="s">
        <v>326</v>
      </c>
      <c r="F34" s="292"/>
      <c r="G34" s="5" t="s">
        <v>65</v>
      </c>
      <c r="H34" s="38">
        <v>5</v>
      </c>
      <c r="I34" s="27"/>
      <c r="J34" s="164">
        <f t="shared" si="3"/>
        <v>0</v>
      </c>
      <c r="K34" s="388"/>
      <c r="L34" s="105"/>
      <c r="M34" s="59"/>
      <c r="N34" s="132">
        <f t="shared" si="4"/>
        <v>0</v>
      </c>
      <c r="O34" s="386"/>
      <c r="P34" s="106"/>
    </row>
    <row r="35" spans="1:16" ht="26" customHeight="1">
      <c r="B35" s="313"/>
      <c r="C35" s="369" t="s">
        <v>251</v>
      </c>
      <c r="D35" s="150" t="s">
        <v>55</v>
      </c>
      <c r="E35" s="291" t="s">
        <v>281</v>
      </c>
      <c r="F35" s="292"/>
      <c r="G35" s="5" t="s">
        <v>65</v>
      </c>
      <c r="H35" s="38">
        <v>4</v>
      </c>
      <c r="I35" s="27"/>
      <c r="J35" s="164">
        <f t="shared" si="3"/>
        <v>0</v>
      </c>
      <c r="K35" s="388"/>
      <c r="L35" s="105"/>
      <c r="M35" s="59"/>
      <c r="N35" s="132">
        <f t="shared" si="4"/>
        <v>0</v>
      </c>
      <c r="O35" s="386"/>
      <c r="P35" s="106"/>
    </row>
    <row r="36" spans="1:16" ht="24" customHeight="1">
      <c r="B36" s="313"/>
      <c r="C36" s="371"/>
      <c r="D36" s="150" t="s">
        <v>56</v>
      </c>
      <c r="E36" s="291" t="s">
        <v>261</v>
      </c>
      <c r="F36" s="292"/>
      <c r="G36" s="5" t="s">
        <v>65</v>
      </c>
      <c r="H36" s="38">
        <v>3</v>
      </c>
      <c r="I36" s="27"/>
      <c r="J36" s="164">
        <f t="shared" si="3"/>
        <v>0</v>
      </c>
      <c r="K36" s="388"/>
      <c r="L36" s="105"/>
      <c r="M36" s="59"/>
      <c r="N36" s="132">
        <f t="shared" si="4"/>
        <v>0</v>
      </c>
      <c r="O36" s="386"/>
      <c r="P36" s="106"/>
    </row>
    <row r="37" spans="1:16" ht="34" customHeight="1">
      <c r="A37" s="9"/>
      <c r="B37" s="313"/>
      <c r="C37" s="369" t="s">
        <v>252</v>
      </c>
      <c r="D37" s="150" t="s">
        <v>57</v>
      </c>
      <c r="E37" s="291" t="s">
        <v>325</v>
      </c>
      <c r="F37" s="292"/>
      <c r="G37" s="5" t="s">
        <v>65</v>
      </c>
      <c r="H37" s="38">
        <v>7</v>
      </c>
      <c r="I37" s="27"/>
      <c r="J37" s="164">
        <f t="shared" si="3"/>
        <v>0</v>
      </c>
      <c r="K37" s="388"/>
      <c r="L37" s="105"/>
      <c r="M37" s="59"/>
      <c r="N37" s="132">
        <f t="shared" si="4"/>
        <v>0</v>
      </c>
      <c r="O37" s="386"/>
      <c r="P37" s="106"/>
    </row>
    <row r="38" spans="1:16" ht="13" customHeight="1">
      <c r="A38" s="9"/>
      <c r="B38" s="313"/>
      <c r="C38" s="370"/>
      <c r="D38" s="150" t="s">
        <v>58</v>
      </c>
      <c r="E38" s="357" t="s">
        <v>324</v>
      </c>
      <c r="F38" s="357"/>
      <c r="G38" s="5" t="s">
        <v>65</v>
      </c>
      <c r="H38" s="38">
        <v>6</v>
      </c>
      <c r="I38" s="27"/>
      <c r="J38" s="164">
        <f t="shared" si="3"/>
        <v>0</v>
      </c>
      <c r="K38" s="388"/>
      <c r="L38" s="105"/>
      <c r="M38" s="59"/>
      <c r="N38" s="132">
        <f>H38*M38</f>
        <v>0</v>
      </c>
      <c r="O38" s="386"/>
      <c r="P38" s="118"/>
    </row>
    <row r="39" spans="1:16" ht="32" customHeight="1">
      <c r="B39" s="313"/>
      <c r="C39" s="370"/>
      <c r="D39" s="122" t="s">
        <v>59</v>
      </c>
      <c r="E39" s="358" t="s">
        <v>323</v>
      </c>
      <c r="F39" s="359"/>
      <c r="G39" s="121" t="s">
        <v>65</v>
      </c>
      <c r="H39" s="120">
        <v>5</v>
      </c>
      <c r="I39" s="116"/>
      <c r="J39" s="164">
        <f t="shared" si="3"/>
        <v>0</v>
      </c>
      <c r="K39" s="388"/>
      <c r="L39" s="105"/>
      <c r="M39" s="59"/>
      <c r="N39" s="132">
        <f>H39*M39</f>
        <v>0</v>
      </c>
      <c r="O39" s="386"/>
      <c r="P39" s="106"/>
    </row>
    <row r="40" spans="1:16" ht="13">
      <c r="B40" s="356"/>
      <c r="C40" s="390" t="s">
        <v>80</v>
      </c>
      <c r="D40" s="312" t="s">
        <v>60</v>
      </c>
      <c r="E40" s="379" t="s">
        <v>262</v>
      </c>
      <c r="F40" s="154" t="s">
        <v>190</v>
      </c>
      <c r="G40" s="151" t="s">
        <v>81</v>
      </c>
      <c r="H40" s="38">
        <v>4</v>
      </c>
      <c r="I40" s="27"/>
      <c r="J40" s="164">
        <f t="shared" si="3"/>
        <v>0</v>
      </c>
      <c r="K40" s="388"/>
      <c r="L40" s="105"/>
      <c r="M40" s="59"/>
      <c r="N40" s="132">
        <f t="shared" si="4"/>
        <v>0</v>
      </c>
      <c r="O40" s="386"/>
      <c r="P40" s="106"/>
    </row>
    <row r="41" spans="1:16" ht="13">
      <c r="B41" s="368" t="s">
        <v>255</v>
      </c>
      <c r="C41" s="390"/>
      <c r="D41" s="313"/>
      <c r="E41" s="380"/>
      <c r="F41" s="154" t="s">
        <v>191</v>
      </c>
      <c r="G41" s="151" t="s">
        <v>81</v>
      </c>
      <c r="H41" s="38">
        <v>3</v>
      </c>
      <c r="I41" s="27"/>
      <c r="J41" s="164">
        <f t="shared" si="3"/>
        <v>0</v>
      </c>
      <c r="K41" s="388"/>
      <c r="L41" s="105"/>
      <c r="M41" s="59"/>
      <c r="N41" s="132">
        <f t="shared" si="4"/>
        <v>0</v>
      </c>
      <c r="O41" s="386"/>
      <c r="P41" s="106"/>
    </row>
    <row r="42" spans="1:16" ht="13">
      <c r="B42" s="355"/>
      <c r="C42" s="390"/>
      <c r="D42" s="356"/>
      <c r="E42" s="381"/>
      <c r="F42" s="154" t="s">
        <v>192</v>
      </c>
      <c r="G42" s="151" t="s">
        <v>81</v>
      </c>
      <c r="H42" s="38">
        <v>2</v>
      </c>
      <c r="I42" s="27"/>
      <c r="J42" s="164">
        <f t="shared" si="3"/>
        <v>0</v>
      </c>
      <c r="K42" s="388"/>
      <c r="L42" s="105"/>
      <c r="M42" s="59"/>
      <c r="N42" s="132">
        <f t="shared" si="4"/>
        <v>0</v>
      </c>
      <c r="O42" s="386"/>
      <c r="P42" s="106"/>
    </row>
    <row r="43" spans="1:16" ht="13">
      <c r="B43" s="155">
        <v>15</v>
      </c>
      <c r="C43" s="360" t="s">
        <v>76</v>
      </c>
      <c r="D43" s="361"/>
      <c r="E43" s="361"/>
      <c r="F43" s="361"/>
      <c r="G43" s="361"/>
      <c r="H43" s="362"/>
      <c r="I43" s="146"/>
      <c r="J43" s="147">
        <f>SUM(J32:J42)</f>
        <v>0</v>
      </c>
      <c r="K43" s="389"/>
      <c r="L43" s="175"/>
      <c r="M43" s="176"/>
      <c r="N43" s="84">
        <f>SUM(N32:N42)</f>
        <v>0</v>
      </c>
      <c r="O43" s="387"/>
      <c r="P43" s="177"/>
    </row>
    <row r="44" spans="1:16" ht="13">
      <c r="B44" s="312" t="s">
        <v>82</v>
      </c>
      <c r="C44" s="369" t="s">
        <v>83</v>
      </c>
      <c r="D44" s="153" t="s">
        <v>61</v>
      </c>
      <c r="E44" s="391" t="s">
        <v>263</v>
      </c>
      <c r="F44" s="392"/>
      <c r="G44" s="152" t="s">
        <v>84</v>
      </c>
      <c r="H44" s="38">
        <v>3</v>
      </c>
      <c r="I44" s="26"/>
      <c r="J44" s="164">
        <f t="shared" ref="J44:J60" si="5">H44*I44</f>
        <v>0</v>
      </c>
      <c r="K44" s="388">
        <f>IF((J62)&gt;B62,B62,(J62))</f>
        <v>0</v>
      </c>
      <c r="L44" s="105"/>
      <c r="M44" s="60"/>
      <c r="N44" s="132">
        <f t="shared" ref="N44:N60" si="6">H44*M44</f>
        <v>0</v>
      </c>
      <c r="O44" s="386">
        <f>IF((N62)&gt;B62,B62,(N62))</f>
        <v>0</v>
      </c>
      <c r="P44" s="106"/>
    </row>
    <row r="45" spans="1:16" ht="19.5" customHeight="1">
      <c r="B45" s="313"/>
      <c r="C45" s="370"/>
      <c r="D45" s="153" t="s">
        <v>62</v>
      </c>
      <c r="E45" s="291" t="s">
        <v>322</v>
      </c>
      <c r="F45" s="292"/>
      <c r="G45" s="152" t="s">
        <v>85</v>
      </c>
      <c r="H45" s="38">
        <v>1</v>
      </c>
      <c r="I45" s="26"/>
      <c r="J45" s="164">
        <f t="shared" si="5"/>
        <v>0</v>
      </c>
      <c r="K45" s="388"/>
      <c r="L45" s="105"/>
      <c r="M45" s="60"/>
      <c r="N45" s="132">
        <f t="shared" si="6"/>
        <v>0</v>
      </c>
      <c r="O45" s="386"/>
      <c r="P45" s="106"/>
    </row>
    <row r="46" spans="1:16" ht="27.5" customHeight="1">
      <c r="B46" s="313"/>
      <c r="C46" s="293" t="s">
        <v>86</v>
      </c>
      <c r="D46" s="153" t="s">
        <v>63</v>
      </c>
      <c r="E46" s="291" t="s">
        <v>321</v>
      </c>
      <c r="F46" s="292"/>
      <c r="G46" s="5" t="s">
        <v>87</v>
      </c>
      <c r="H46" s="38">
        <v>10</v>
      </c>
      <c r="I46" s="27"/>
      <c r="J46" s="164">
        <f t="shared" si="5"/>
        <v>0</v>
      </c>
      <c r="K46" s="388"/>
      <c r="L46" s="105"/>
      <c r="M46" s="59"/>
      <c r="N46" s="132">
        <f t="shared" si="6"/>
        <v>0</v>
      </c>
      <c r="O46" s="386"/>
      <c r="P46" s="106"/>
    </row>
    <row r="47" spans="1:16" ht="26" customHeight="1">
      <c r="B47" s="313"/>
      <c r="C47" s="301"/>
      <c r="D47" s="150" t="s">
        <v>64</v>
      </c>
      <c r="E47" s="358" t="s">
        <v>320</v>
      </c>
      <c r="F47" s="359"/>
      <c r="G47" s="151" t="s">
        <v>232</v>
      </c>
      <c r="H47" s="168">
        <v>5</v>
      </c>
      <c r="I47" s="27"/>
      <c r="J47" s="164">
        <f t="shared" si="5"/>
        <v>0</v>
      </c>
      <c r="K47" s="388"/>
      <c r="L47" s="105"/>
      <c r="M47" s="59"/>
      <c r="N47" s="132">
        <f t="shared" si="6"/>
        <v>0</v>
      </c>
      <c r="O47" s="386"/>
      <c r="P47" s="106"/>
    </row>
    <row r="48" spans="1:16" ht="19" customHeight="1">
      <c r="B48" s="313"/>
      <c r="C48" s="370" t="s">
        <v>88</v>
      </c>
      <c r="D48" s="153" t="s">
        <v>66</v>
      </c>
      <c r="E48" s="382" t="s">
        <v>307</v>
      </c>
      <c r="F48" s="383"/>
      <c r="G48" s="5" t="s">
        <v>87</v>
      </c>
      <c r="H48" s="38">
        <v>5</v>
      </c>
      <c r="I48" s="27"/>
      <c r="J48" s="164">
        <f t="shared" si="5"/>
        <v>0</v>
      </c>
      <c r="K48" s="388"/>
      <c r="L48" s="105"/>
      <c r="M48" s="59"/>
      <c r="N48" s="132">
        <f t="shared" si="6"/>
        <v>0</v>
      </c>
      <c r="O48" s="386"/>
      <c r="P48" s="106"/>
    </row>
    <row r="49" spans="1:16" ht="25.5" customHeight="1">
      <c r="B49" s="313"/>
      <c r="C49" s="370"/>
      <c r="D49" s="153" t="s">
        <v>67</v>
      </c>
      <c r="E49" s="382" t="s">
        <v>308</v>
      </c>
      <c r="F49" s="383"/>
      <c r="G49" s="5" t="s">
        <v>89</v>
      </c>
      <c r="H49" s="38">
        <v>2.5</v>
      </c>
      <c r="I49" s="27"/>
      <c r="J49" s="164">
        <f t="shared" si="5"/>
        <v>0</v>
      </c>
      <c r="K49" s="388"/>
      <c r="L49" s="105"/>
      <c r="M49" s="59"/>
      <c r="N49" s="132">
        <f t="shared" si="6"/>
        <v>0</v>
      </c>
      <c r="O49" s="386"/>
      <c r="P49" s="106"/>
    </row>
    <row r="50" spans="1:16" ht="16.5" customHeight="1">
      <c r="B50" s="313"/>
      <c r="C50" s="370"/>
      <c r="D50" s="153" t="s">
        <v>68</v>
      </c>
      <c r="E50" s="382" t="s">
        <v>309</v>
      </c>
      <c r="F50" s="383"/>
      <c r="G50" s="5" t="s">
        <v>89</v>
      </c>
      <c r="H50" s="38">
        <v>2.5</v>
      </c>
      <c r="I50" s="27"/>
      <c r="J50" s="164">
        <f t="shared" si="5"/>
        <v>0</v>
      </c>
      <c r="K50" s="388"/>
      <c r="L50" s="105"/>
      <c r="M50" s="59"/>
      <c r="N50" s="132">
        <f t="shared" si="6"/>
        <v>0</v>
      </c>
      <c r="O50" s="386"/>
      <c r="P50" s="106"/>
    </row>
    <row r="51" spans="1:16" ht="13">
      <c r="B51" s="313"/>
      <c r="C51" s="370"/>
      <c r="D51" s="153" t="s">
        <v>69</v>
      </c>
      <c r="E51" s="366" t="s">
        <v>310</v>
      </c>
      <c r="F51" s="367"/>
      <c r="G51" s="5" t="s">
        <v>89</v>
      </c>
      <c r="H51" s="38">
        <v>1.5</v>
      </c>
      <c r="I51" s="27"/>
      <c r="J51" s="164">
        <f t="shared" si="5"/>
        <v>0</v>
      </c>
      <c r="K51" s="388"/>
      <c r="L51" s="105"/>
      <c r="M51" s="59"/>
      <c r="N51" s="132">
        <f t="shared" si="6"/>
        <v>0</v>
      </c>
      <c r="O51" s="386"/>
      <c r="P51" s="106"/>
    </row>
    <row r="52" spans="1:16" ht="26">
      <c r="A52" s="11"/>
      <c r="B52" s="313"/>
      <c r="C52" s="149" t="s">
        <v>225</v>
      </c>
      <c r="D52" s="153" t="s">
        <v>70</v>
      </c>
      <c r="E52" s="382" t="s">
        <v>311</v>
      </c>
      <c r="F52" s="383"/>
      <c r="G52" s="5" t="s">
        <v>90</v>
      </c>
      <c r="H52" s="38">
        <v>2.5</v>
      </c>
      <c r="I52" s="27"/>
      <c r="J52" s="164">
        <f t="shared" si="5"/>
        <v>0</v>
      </c>
      <c r="K52" s="388"/>
      <c r="L52" s="105"/>
      <c r="M52" s="59"/>
      <c r="N52" s="132">
        <f t="shared" si="6"/>
        <v>0</v>
      </c>
      <c r="O52" s="386"/>
      <c r="P52" s="106"/>
    </row>
    <row r="53" spans="1:16" ht="13">
      <c r="B53" s="313"/>
      <c r="C53" s="393" t="s">
        <v>253</v>
      </c>
      <c r="D53" s="153" t="s">
        <v>71</v>
      </c>
      <c r="E53" s="382" t="s">
        <v>312</v>
      </c>
      <c r="F53" s="383"/>
      <c r="G53" s="5" t="s">
        <v>47</v>
      </c>
      <c r="H53" s="38">
        <v>3</v>
      </c>
      <c r="I53" s="27"/>
      <c r="J53" s="164">
        <f t="shared" si="5"/>
        <v>0</v>
      </c>
      <c r="K53" s="388"/>
      <c r="L53" s="105"/>
      <c r="M53" s="59"/>
      <c r="N53" s="132">
        <f t="shared" si="6"/>
        <v>0</v>
      </c>
      <c r="O53" s="386"/>
      <c r="P53" s="106"/>
    </row>
    <row r="54" spans="1:16" ht="13">
      <c r="B54" s="313"/>
      <c r="C54" s="394"/>
      <c r="D54" s="153" t="s">
        <v>72</v>
      </c>
      <c r="E54" s="291" t="s">
        <v>313</v>
      </c>
      <c r="F54" s="292"/>
      <c r="G54" s="5" t="s">
        <v>91</v>
      </c>
      <c r="H54" s="38">
        <v>3.5</v>
      </c>
      <c r="I54" s="27"/>
      <c r="J54" s="164">
        <f t="shared" si="5"/>
        <v>0</v>
      </c>
      <c r="K54" s="388"/>
      <c r="L54" s="105"/>
      <c r="M54" s="59"/>
      <c r="N54" s="132">
        <f t="shared" si="6"/>
        <v>0</v>
      </c>
      <c r="O54" s="386"/>
      <c r="P54" s="106"/>
    </row>
    <row r="55" spans="1:16" ht="13">
      <c r="B55" s="313"/>
      <c r="C55" s="394"/>
      <c r="D55" s="153" t="s">
        <v>73</v>
      </c>
      <c r="E55" s="291" t="s">
        <v>314</v>
      </c>
      <c r="F55" s="292"/>
      <c r="G55" s="5" t="s">
        <v>44</v>
      </c>
      <c r="H55" s="38">
        <v>1.5</v>
      </c>
      <c r="I55" s="27"/>
      <c r="J55" s="164">
        <f t="shared" si="5"/>
        <v>0</v>
      </c>
      <c r="K55" s="388"/>
      <c r="L55" s="105"/>
      <c r="M55" s="59"/>
      <c r="N55" s="132">
        <f t="shared" si="6"/>
        <v>0</v>
      </c>
      <c r="O55" s="386"/>
      <c r="P55" s="106"/>
    </row>
    <row r="56" spans="1:16" ht="13">
      <c r="B56" s="313"/>
      <c r="C56" s="394"/>
      <c r="D56" s="153" t="s">
        <v>74</v>
      </c>
      <c r="E56" s="291" t="s">
        <v>315</v>
      </c>
      <c r="F56" s="292"/>
      <c r="G56" s="5" t="s">
        <v>91</v>
      </c>
      <c r="H56" s="38">
        <v>1.5</v>
      </c>
      <c r="I56" s="27"/>
      <c r="J56" s="164">
        <f t="shared" si="5"/>
        <v>0</v>
      </c>
      <c r="K56" s="388"/>
      <c r="L56" s="105"/>
      <c r="M56" s="59"/>
      <c r="N56" s="132">
        <f t="shared" si="6"/>
        <v>0</v>
      </c>
      <c r="O56" s="386"/>
      <c r="P56" s="106"/>
    </row>
    <row r="57" spans="1:16" ht="13" customHeight="1">
      <c r="B57" s="313"/>
      <c r="C57" s="394"/>
      <c r="D57" s="153" t="s">
        <v>75</v>
      </c>
      <c r="E57" s="291" t="s">
        <v>316</v>
      </c>
      <c r="F57" s="292"/>
      <c r="G57" s="5" t="s">
        <v>93</v>
      </c>
      <c r="H57" s="38">
        <v>0.5</v>
      </c>
      <c r="I57" s="27"/>
      <c r="J57" s="164">
        <f t="shared" si="5"/>
        <v>0</v>
      </c>
      <c r="K57" s="388"/>
      <c r="L57" s="105"/>
      <c r="M57" s="59"/>
      <c r="N57" s="132">
        <f t="shared" si="6"/>
        <v>0</v>
      </c>
      <c r="O57" s="386"/>
      <c r="P57" s="106"/>
    </row>
    <row r="58" spans="1:16" ht="13">
      <c r="B58" s="313"/>
      <c r="C58" s="395"/>
      <c r="D58" s="153" t="s">
        <v>78</v>
      </c>
      <c r="E58" s="291" t="s">
        <v>317</v>
      </c>
      <c r="F58" s="292"/>
      <c r="G58" s="5" t="s">
        <v>92</v>
      </c>
      <c r="H58" s="38">
        <v>0.5</v>
      </c>
      <c r="I58" s="27"/>
      <c r="J58" s="164">
        <f t="shared" si="5"/>
        <v>0</v>
      </c>
      <c r="K58" s="388"/>
      <c r="L58" s="105"/>
      <c r="M58" s="59"/>
      <c r="N58" s="132">
        <f t="shared" si="6"/>
        <v>0</v>
      </c>
      <c r="O58" s="386"/>
      <c r="P58" s="106"/>
    </row>
    <row r="59" spans="1:16" ht="13">
      <c r="B59" s="356"/>
      <c r="C59" s="396" t="s">
        <v>254</v>
      </c>
      <c r="D59" s="153" t="s">
        <v>79</v>
      </c>
      <c r="E59" s="291" t="s">
        <v>318</v>
      </c>
      <c r="F59" s="292"/>
      <c r="G59" s="5" t="s">
        <v>94</v>
      </c>
      <c r="H59" s="38">
        <v>0.5</v>
      </c>
      <c r="I59" s="27"/>
      <c r="J59" s="164">
        <f t="shared" si="5"/>
        <v>0</v>
      </c>
      <c r="K59" s="388"/>
      <c r="L59" s="105"/>
      <c r="M59" s="59"/>
      <c r="N59" s="132">
        <f t="shared" si="6"/>
        <v>0</v>
      </c>
      <c r="O59" s="386"/>
      <c r="P59" s="106"/>
    </row>
    <row r="60" spans="1:16" ht="13">
      <c r="B60" s="354" t="s">
        <v>256</v>
      </c>
      <c r="C60" s="397"/>
      <c r="D60" s="369" t="s">
        <v>264</v>
      </c>
      <c r="E60" s="372" t="s">
        <v>319</v>
      </c>
      <c r="F60" s="319"/>
      <c r="G60" s="316" t="s">
        <v>95</v>
      </c>
      <c r="H60" s="326">
        <v>0.25</v>
      </c>
      <c r="I60" s="328"/>
      <c r="J60" s="384">
        <f t="shared" si="5"/>
        <v>0</v>
      </c>
      <c r="K60" s="388"/>
      <c r="L60" s="352"/>
      <c r="M60" s="340"/>
      <c r="N60" s="338">
        <f t="shared" si="6"/>
        <v>0</v>
      </c>
      <c r="O60" s="386"/>
      <c r="P60" s="348"/>
    </row>
    <row r="61" spans="1:16" ht="13">
      <c r="B61" s="355"/>
      <c r="C61" s="398"/>
      <c r="D61" s="371"/>
      <c r="E61" s="373"/>
      <c r="F61" s="321"/>
      <c r="G61" s="317"/>
      <c r="H61" s="327"/>
      <c r="I61" s="329"/>
      <c r="J61" s="385"/>
      <c r="K61" s="388"/>
      <c r="L61" s="353"/>
      <c r="M61" s="341"/>
      <c r="N61" s="339"/>
      <c r="O61" s="386"/>
      <c r="P61" s="349"/>
    </row>
    <row r="62" spans="1:16" ht="13">
      <c r="B62" s="157">
        <v>35</v>
      </c>
      <c r="C62" s="360" t="s">
        <v>76</v>
      </c>
      <c r="D62" s="361"/>
      <c r="E62" s="361"/>
      <c r="F62" s="361"/>
      <c r="G62" s="361"/>
      <c r="H62" s="361"/>
      <c r="I62" s="146"/>
      <c r="J62" s="147">
        <f>SUM(J44:J61)</f>
        <v>0</v>
      </c>
      <c r="K62" s="389"/>
      <c r="L62" s="175"/>
      <c r="M62" s="178"/>
      <c r="N62" s="84">
        <f>SUM(N44:N61)</f>
        <v>0</v>
      </c>
      <c r="O62" s="387"/>
      <c r="P62" s="177"/>
    </row>
    <row r="63" spans="1:16" s="11" customFormat="1" ht="16" thickBot="1">
      <c r="A63" s="6"/>
      <c r="B63" s="7"/>
      <c r="C63" s="8"/>
      <c r="D63" s="40"/>
      <c r="E63" s="290"/>
      <c r="F63" s="290"/>
      <c r="G63" s="39"/>
      <c r="H63" s="39"/>
      <c r="I63" s="171"/>
      <c r="J63" s="36"/>
      <c r="K63" s="172"/>
      <c r="L63" s="171"/>
      <c r="M63" s="171"/>
      <c r="N63" s="36"/>
      <c r="O63" s="172"/>
      <c r="P63" s="171"/>
    </row>
    <row r="64" spans="1:16" ht="16.5" thickTop="1" thickBot="1">
      <c r="B64" s="54">
        <f>SUM(B62+B43+B31)</f>
        <v>100</v>
      </c>
      <c r="C64" s="289" t="s">
        <v>39</v>
      </c>
      <c r="D64" s="289"/>
      <c r="E64" s="289"/>
      <c r="F64" s="289"/>
      <c r="G64" s="179"/>
      <c r="H64" s="179"/>
      <c r="I64" s="179"/>
      <c r="J64" s="185">
        <f>J31+J43+J62</f>
        <v>0</v>
      </c>
      <c r="K64" s="186">
        <f>K14+K32+K44</f>
        <v>0</v>
      </c>
      <c r="L64" s="179"/>
      <c r="M64" s="179"/>
      <c r="N64" s="183">
        <f>N31+N43+N62</f>
        <v>0</v>
      </c>
      <c r="O64" s="184">
        <f>O14+O32+O44</f>
        <v>0</v>
      </c>
      <c r="P64" s="180"/>
    </row>
    <row r="65" spans="9:13" ht="16" thickTop="1"/>
    <row r="68" spans="9:13">
      <c r="I68" s="158"/>
      <c r="M68" s="158"/>
    </row>
  </sheetData>
  <sheetProtection password="FB5F" sheet="1" objects="1" scenarios="1"/>
  <mergeCells count="102">
    <mergeCell ref="M9:M10"/>
    <mergeCell ref="N9:N10"/>
    <mergeCell ref="I11:L11"/>
    <mergeCell ref="M11:P11"/>
    <mergeCell ref="O14:O31"/>
    <mergeCell ref="O32:O43"/>
    <mergeCell ref="K32:K43"/>
    <mergeCell ref="E34:F34"/>
    <mergeCell ref="K14:K31"/>
    <mergeCell ref="E20:E21"/>
    <mergeCell ref="E22:E23"/>
    <mergeCell ref="E24:E25"/>
    <mergeCell ref="E15:F15"/>
    <mergeCell ref="E17:F17"/>
    <mergeCell ref="E29:F29"/>
    <mergeCell ref="E13:F13"/>
    <mergeCell ref="E18:F18"/>
    <mergeCell ref="E16:F16"/>
    <mergeCell ref="E14:F14"/>
    <mergeCell ref="E26:F26"/>
    <mergeCell ref="E27:F27"/>
    <mergeCell ref="B11:B12"/>
    <mergeCell ref="C11:C12"/>
    <mergeCell ref="C3:L3"/>
    <mergeCell ref="C5:L5"/>
    <mergeCell ref="C7:D7"/>
    <mergeCell ref="E7:J7"/>
    <mergeCell ref="C9:E9"/>
    <mergeCell ref="G9:G10"/>
    <mergeCell ref="H9:H10"/>
    <mergeCell ref="I9:I10"/>
    <mergeCell ref="D11:D12"/>
    <mergeCell ref="E11:F12"/>
    <mergeCell ref="G11:G12"/>
    <mergeCell ref="H11:H12"/>
    <mergeCell ref="C4:L4"/>
    <mergeCell ref="J9:J10"/>
    <mergeCell ref="J60:J61"/>
    <mergeCell ref="L60:L61"/>
    <mergeCell ref="M60:M61"/>
    <mergeCell ref="N60:N61"/>
    <mergeCell ref="P60:P61"/>
    <mergeCell ref="O44:O62"/>
    <mergeCell ref="K44:K62"/>
    <mergeCell ref="C64:F64"/>
    <mergeCell ref="C37:C39"/>
    <mergeCell ref="C40:C42"/>
    <mergeCell ref="E54:F54"/>
    <mergeCell ref="E55:F55"/>
    <mergeCell ref="E63:F63"/>
    <mergeCell ref="E37:F37"/>
    <mergeCell ref="C44:C45"/>
    <mergeCell ref="E50:F50"/>
    <mergeCell ref="E44:F44"/>
    <mergeCell ref="E45:F45"/>
    <mergeCell ref="C53:C58"/>
    <mergeCell ref="C59:C61"/>
    <mergeCell ref="E59:F59"/>
    <mergeCell ref="E56:F56"/>
    <mergeCell ref="E57:F57"/>
    <mergeCell ref="E58:F58"/>
    <mergeCell ref="D20:D21"/>
    <mergeCell ref="D22:D23"/>
    <mergeCell ref="D24:D25"/>
    <mergeCell ref="B29:B30"/>
    <mergeCell ref="B14:B28"/>
    <mergeCell ref="G60:G61"/>
    <mergeCell ref="E60:F61"/>
    <mergeCell ref="H60:H61"/>
    <mergeCell ref="I60:I61"/>
    <mergeCell ref="E19:F19"/>
    <mergeCell ref="C14:C27"/>
    <mergeCell ref="E28:F28"/>
    <mergeCell ref="E40:E42"/>
    <mergeCell ref="E48:F48"/>
    <mergeCell ref="C48:C51"/>
    <mergeCell ref="E46:F46"/>
    <mergeCell ref="E47:F47"/>
    <mergeCell ref="E53:F53"/>
    <mergeCell ref="D60:D61"/>
    <mergeCell ref="E52:F52"/>
    <mergeCell ref="E49:F49"/>
    <mergeCell ref="E51:F51"/>
    <mergeCell ref="E35:F35"/>
    <mergeCell ref="E36:F36"/>
    <mergeCell ref="B60:B61"/>
    <mergeCell ref="B44:B59"/>
    <mergeCell ref="E38:F38"/>
    <mergeCell ref="E39:F39"/>
    <mergeCell ref="C31:H31"/>
    <mergeCell ref="C43:H43"/>
    <mergeCell ref="C62:H62"/>
    <mergeCell ref="C28:C30"/>
    <mergeCell ref="E30:F30"/>
    <mergeCell ref="C46:C47"/>
    <mergeCell ref="D40:D42"/>
    <mergeCell ref="E32:F32"/>
    <mergeCell ref="E33:F33"/>
    <mergeCell ref="B41:B42"/>
    <mergeCell ref="B32:B40"/>
    <mergeCell ref="C32:C34"/>
    <mergeCell ref="C35:C36"/>
  </mergeCells>
  <phoneticPr fontId="20" type="noConversion"/>
  <pageMargins left="0.7" right="0.7" top="0.75" bottom="0.75" header="0.3" footer="0.3"/>
  <pageSetup paperSize="8" scale="55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W82"/>
  <sheetViews>
    <sheetView zoomScale="90" zoomScaleNormal="90" workbookViewId="0">
      <selection activeCell="F17" sqref="F17"/>
    </sheetView>
  </sheetViews>
  <sheetFormatPr defaultColWidth="26.453125" defaultRowHeight="13"/>
  <cols>
    <col min="1" max="1" width="7.1796875" style="11" customWidth="1"/>
    <col min="2" max="2" width="23.1796875" style="170" customWidth="1"/>
    <col min="3" max="3" width="26.453125" style="2"/>
    <col min="4" max="4" width="13.36328125" style="170" customWidth="1"/>
    <col min="5" max="5" width="51.90625" style="2" customWidth="1"/>
    <col min="6" max="6" width="25.6328125" style="2" customWidth="1"/>
    <col min="7" max="9" width="15.36328125" style="170" customWidth="1"/>
    <col min="10" max="10" width="14.81640625" style="170" customWidth="1"/>
    <col min="11" max="11" width="17.81640625" style="170" customWidth="1"/>
    <col min="12" max="12" width="36.90625" style="170" customWidth="1"/>
    <col min="13" max="13" width="15.36328125" style="170" customWidth="1"/>
    <col min="14" max="14" width="14.81640625" style="170" customWidth="1"/>
    <col min="15" max="15" width="17.81640625" style="170" customWidth="1"/>
    <col min="16" max="16" width="21.6328125" style="170" customWidth="1"/>
    <col min="17" max="17" width="10.1796875" style="2" customWidth="1"/>
    <col min="18" max="16384" width="26.453125" style="2"/>
  </cols>
  <sheetData>
    <row r="1" spans="1:23">
      <c r="B1" s="7"/>
      <c r="C1" s="187"/>
      <c r="D1" s="39"/>
      <c r="E1" s="39"/>
      <c r="F1" s="169"/>
      <c r="G1" s="39"/>
      <c r="H1" s="39"/>
      <c r="I1" s="7"/>
      <c r="J1" s="7"/>
      <c r="K1" s="7"/>
      <c r="L1" s="7"/>
      <c r="M1" s="7"/>
      <c r="N1" s="7"/>
      <c r="O1" s="7"/>
      <c r="P1" s="7"/>
    </row>
    <row r="2" spans="1:23" s="11" customFormat="1">
      <c r="A2" s="6"/>
      <c r="C2" s="188"/>
      <c r="D2" s="189"/>
      <c r="E2" s="190"/>
      <c r="F2" s="190"/>
      <c r="G2" s="190"/>
      <c r="H2" s="190"/>
      <c r="I2" s="9"/>
      <c r="J2" s="9"/>
      <c r="K2" s="191"/>
      <c r="M2" s="9"/>
      <c r="N2" s="9"/>
      <c r="O2" s="191"/>
    </row>
    <row r="3" spans="1:23" s="11" customFormat="1">
      <c r="A3" s="6"/>
      <c r="C3" s="428" t="str">
        <f>'Identificação do Candidato'!B3</f>
        <v>CONCURSO EXTERNO PARA PROFESSOR ADJUNTO NA ÁREA DISCIPLINAR DE GERONTOLOGIA</v>
      </c>
      <c r="D3" s="428"/>
      <c r="E3" s="428"/>
      <c r="F3" s="428"/>
      <c r="G3" s="428"/>
      <c r="H3" s="428"/>
      <c r="I3" s="428"/>
      <c r="J3" s="428"/>
      <c r="K3" s="428"/>
      <c r="L3" s="428"/>
    </row>
    <row r="4" spans="1:23" s="11" customFormat="1">
      <c r="A4" s="6"/>
      <c r="C4" s="428"/>
      <c r="D4" s="428"/>
      <c r="E4" s="428"/>
      <c r="F4" s="428"/>
      <c r="G4" s="428"/>
      <c r="H4" s="428"/>
      <c r="I4" s="428"/>
      <c r="J4" s="428"/>
      <c r="K4" s="428"/>
      <c r="L4" s="428"/>
      <c r="M4" s="40"/>
      <c r="N4" s="40"/>
      <c r="O4" s="192"/>
      <c r="P4" s="40"/>
    </row>
    <row r="5" spans="1:23" s="11" customFormat="1">
      <c r="A5" s="6"/>
      <c r="C5" s="290"/>
      <c r="D5" s="290"/>
      <c r="E5" s="290"/>
      <c r="F5" s="290"/>
      <c r="G5" s="290"/>
      <c r="H5" s="290"/>
      <c r="I5" s="290"/>
      <c r="J5" s="290"/>
      <c r="K5" s="290"/>
      <c r="L5" s="290"/>
    </row>
    <row r="6" spans="1:23" s="11" customFormat="1">
      <c r="A6" s="6"/>
      <c r="C6" s="40"/>
      <c r="D6" s="40"/>
      <c r="E6" s="40"/>
      <c r="F6" s="40"/>
      <c r="G6" s="40"/>
      <c r="H6" s="39"/>
      <c r="I6" s="40"/>
      <c r="J6" s="40"/>
      <c r="K6" s="192"/>
      <c r="L6" s="40"/>
      <c r="M6" s="40"/>
      <c r="N6" s="40"/>
      <c r="O6" s="192"/>
      <c r="P6" s="40"/>
    </row>
    <row r="7" spans="1:23" s="11" customFormat="1" ht="13.5" thickBot="1">
      <c r="A7" s="6"/>
      <c r="C7" s="437" t="s">
        <v>2</v>
      </c>
      <c r="D7" s="438"/>
      <c r="E7" s="439">
        <f>'Identificação do Candidato'!C7</f>
        <v>0</v>
      </c>
      <c r="F7" s="439"/>
      <c r="G7" s="439"/>
      <c r="H7" s="439"/>
      <c r="I7" s="439"/>
      <c r="J7" s="439"/>
      <c r="K7" s="191"/>
      <c r="L7" s="193"/>
      <c r="O7" s="191"/>
      <c r="P7" s="193"/>
    </row>
    <row r="8" spans="1:23" ht="13.5" thickBot="1">
      <c r="B8" s="7"/>
      <c r="C8" s="187"/>
      <c r="D8" s="39"/>
      <c r="E8" s="39"/>
      <c r="F8" s="169"/>
      <c r="G8" s="39"/>
      <c r="H8" s="39"/>
      <c r="I8" s="7"/>
      <c r="J8" s="7"/>
      <c r="K8" s="7"/>
      <c r="L8" s="194"/>
      <c r="M8" s="7"/>
      <c r="N8" s="7"/>
      <c r="O8" s="7"/>
      <c r="P8" s="194"/>
    </row>
    <row r="9" spans="1:23" ht="13.5" thickBot="1">
      <c r="B9" s="7"/>
      <c r="C9" s="440" t="s">
        <v>241</v>
      </c>
      <c r="D9" s="440"/>
      <c r="E9" s="440"/>
      <c r="F9" s="212">
        <v>0.2</v>
      </c>
      <c r="G9" s="2"/>
      <c r="H9" s="195"/>
      <c r="I9" s="195"/>
      <c r="J9" s="195"/>
      <c r="K9" s="195"/>
      <c r="L9" s="7"/>
      <c r="M9" s="195"/>
      <c r="N9" s="195"/>
      <c r="O9" s="195"/>
      <c r="P9" s="7"/>
    </row>
    <row r="10" spans="1:23">
      <c r="B10" s="7"/>
      <c r="C10" s="187"/>
      <c r="D10" s="39"/>
      <c r="E10" s="39"/>
      <c r="F10" s="169"/>
      <c r="G10" s="39"/>
      <c r="H10" s="39"/>
      <c r="I10" s="7"/>
      <c r="J10" s="7"/>
      <c r="K10" s="7"/>
      <c r="L10" s="7"/>
      <c r="M10" s="7"/>
      <c r="N10" s="7"/>
      <c r="O10" s="7"/>
      <c r="P10" s="7"/>
    </row>
    <row r="11" spans="1:23">
      <c r="A11" s="6"/>
      <c r="B11" s="322" t="s">
        <v>3</v>
      </c>
      <c r="C11" s="322" t="s">
        <v>4</v>
      </c>
      <c r="D11" s="322" t="s">
        <v>5</v>
      </c>
      <c r="E11" s="322" t="s">
        <v>6</v>
      </c>
      <c r="F11" s="427"/>
      <c r="G11" s="322" t="s">
        <v>7</v>
      </c>
      <c r="H11" s="322" t="s">
        <v>8</v>
      </c>
      <c r="I11" s="342" t="s">
        <v>269</v>
      </c>
      <c r="J11" s="343"/>
      <c r="K11" s="343"/>
      <c r="L11" s="344"/>
      <c r="M11" s="345" t="s">
        <v>9</v>
      </c>
      <c r="N11" s="346"/>
      <c r="O11" s="346"/>
      <c r="P11" s="347"/>
    </row>
    <row r="12" spans="1:23" ht="65">
      <c r="A12" s="6"/>
      <c r="B12" s="322"/>
      <c r="C12" s="322"/>
      <c r="D12" s="322"/>
      <c r="E12" s="427"/>
      <c r="F12" s="427"/>
      <c r="G12" s="322"/>
      <c r="H12" s="322"/>
      <c r="I12" s="129" t="s">
        <v>10</v>
      </c>
      <c r="J12" s="129" t="s">
        <v>11</v>
      </c>
      <c r="K12" s="129" t="s">
        <v>12</v>
      </c>
      <c r="L12" s="213" t="s">
        <v>247</v>
      </c>
      <c r="M12" s="83" t="s">
        <v>10</v>
      </c>
      <c r="N12" s="83" t="s">
        <v>11</v>
      </c>
      <c r="O12" s="83" t="s">
        <v>12</v>
      </c>
      <c r="P12" s="215" t="s">
        <v>13</v>
      </c>
    </row>
    <row r="13" spans="1:23" s="3" customFormat="1">
      <c r="A13" s="12"/>
      <c r="B13" s="25" t="s">
        <v>14</v>
      </c>
      <c r="C13" s="25" t="s">
        <v>15</v>
      </c>
      <c r="D13" s="25" t="s">
        <v>16</v>
      </c>
      <c r="E13" s="322" t="s">
        <v>17</v>
      </c>
      <c r="F13" s="322"/>
      <c r="G13" s="25" t="s">
        <v>18</v>
      </c>
      <c r="H13" s="25" t="s">
        <v>19</v>
      </c>
      <c r="I13" s="129" t="s">
        <v>20</v>
      </c>
      <c r="J13" s="129" t="s">
        <v>21</v>
      </c>
      <c r="K13" s="129" t="s">
        <v>22</v>
      </c>
      <c r="L13" s="129" t="s">
        <v>23</v>
      </c>
      <c r="M13" s="83" t="s">
        <v>24</v>
      </c>
      <c r="N13" s="83" t="s">
        <v>25</v>
      </c>
      <c r="O13" s="83" t="s">
        <v>26</v>
      </c>
      <c r="P13" s="83" t="s">
        <v>27</v>
      </c>
    </row>
    <row r="14" spans="1:23">
      <c r="B14" s="293" t="s">
        <v>96</v>
      </c>
      <c r="C14" s="315" t="s">
        <v>97</v>
      </c>
      <c r="D14" s="197" t="s">
        <v>98</v>
      </c>
      <c r="E14" s="426" t="s">
        <v>223</v>
      </c>
      <c r="F14" s="221" t="s">
        <v>233</v>
      </c>
      <c r="G14" s="5" t="s">
        <v>99</v>
      </c>
      <c r="H14" s="38">
        <v>0.5</v>
      </c>
      <c r="I14" s="27"/>
      <c r="J14" s="162">
        <f>SUM(I14*H14)</f>
        <v>0</v>
      </c>
      <c r="K14" s="414">
        <f>IF((J20)&gt;B20,B20,(J20))</f>
        <v>0</v>
      </c>
      <c r="L14" s="72"/>
      <c r="M14" s="59"/>
      <c r="N14" s="166">
        <f>H14*M14</f>
        <v>0</v>
      </c>
      <c r="O14" s="417">
        <f>IF((N20)&gt;B20,B20,(N20))</f>
        <v>0</v>
      </c>
      <c r="P14" s="73"/>
      <c r="Q14" s="170"/>
      <c r="S14" s="170"/>
      <c r="T14" s="170"/>
      <c r="V14" s="170"/>
      <c r="W14" s="170"/>
    </row>
    <row r="15" spans="1:23" ht="18.5" customHeight="1">
      <c r="B15" s="294"/>
      <c r="C15" s="315"/>
      <c r="D15" s="197" t="s">
        <v>100</v>
      </c>
      <c r="E15" s="426"/>
      <c r="F15" s="221" t="s">
        <v>234</v>
      </c>
      <c r="G15" s="5" t="s">
        <v>99</v>
      </c>
      <c r="H15" s="38">
        <v>0.75</v>
      </c>
      <c r="I15" s="27"/>
      <c r="J15" s="162">
        <f>I15*H15</f>
        <v>0</v>
      </c>
      <c r="K15" s="415"/>
      <c r="L15" s="72"/>
      <c r="M15" s="59"/>
      <c r="N15" s="166">
        <f t="shared" ref="N15:N19" si="0">H15*M15</f>
        <v>0</v>
      </c>
      <c r="O15" s="418"/>
      <c r="P15" s="73"/>
      <c r="Q15" s="170"/>
      <c r="S15" s="170"/>
      <c r="T15" s="170"/>
      <c r="V15" s="170"/>
      <c r="W15" s="170"/>
    </row>
    <row r="16" spans="1:23">
      <c r="B16" s="294"/>
      <c r="C16" s="441" t="s">
        <v>101</v>
      </c>
      <c r="D16" s="197" t="s">
        <v>102</v>
      </c>
      <c r="E16" s="426" t="s">
        <v>222</v>
      </c>
      <c r="F16" s="221" t="s">
        <v>235</v>
      </c>
      <c r="G16" s="5" t="s">
        <v>103</v>
      </c>
      <c r="H16" s="38">
        <v>2</v>
      </c>
      <c r="I16" s="27"/>
      <c r="J16" s="162">
        <f>I16*H16</f>
        <v>0</v>
      </c>
      <c r="K16" s="415"/>
      <c r="L16" s="72"/>
      <c r="M16" s="59"/>
      <c r="N16" s="166">
        <f t="shared" si="0"/>
        <v>0</v>
      </c>
      <c r="O16" s="418"/>
      <c r="P16" s="73"/>
      <c r="Q16" s="170"/>
      <c r="S16" s="170"/>
      <c r="T16" s="170"/>
      <c r="V16" s="170"/>
      <c r="W16" s="170"/>
    </row>
    <row r="17" spans="1:23" ht="27.5" customHeight="1">
      <c r="B17" s="301"/>
      <c r="C17" s="441"/>
      <c r="D17" s="197" t="s">
        <v>104</v>
      </c>
      <c r="E17" s="426"/>
      <c r="F17" s="221" t="s">
        <v>266</v>
      </c>
      <c r="G17" s="5" t="s">
        <v>103</v>
      </c>
      <c r="H17" s="38">
        <v>2.5</v>
      </c>
      <c r="I17" s="27"/>
      <c r="J17" s="162">
        <f>I17*H17</f>
        <v>0</v>
      </c>
      <c r="K17" s="415"/>
      <c r="L17" s="72"/>
      <c r="M17" s="59"/>
      <c r="N17" s="166">
        <f t="shared" si="0"/>
        <v>0</v>
      </c>
      <c r="O17" s="418"/>
      <c r="P17" s="73"/>
      <c r="Q17" s="170"/>
      <c r="S17" s="170"/>
      <c r="T17" s="170"/>
      <c r="V17" s="170"/>
      <c r="W17" s="170"/>
    </row>
    <row r="18" spans="1:23" ht="39">
      <c r="B18" s="420" t="s">
        <v>255</v>
      </c>
      <c r="C18" s="442" t="s">
        <v>183</v>
      </c>
      <c r="D18" s="197" t="s">
        <v>105</v>
      </c>
      <c r="E18" s="196" t="s">
        <v>286</v>
      </c>
      <c r="F18" s="222" t="s">
        <v>193</v>
      </c>
      <c r="G18" s="5" t="s">
        <v>99</v>
      </c>
      <c r="H18" s="38">
        <v>0.25</v>
      </c>
      <c r="I18" s="27"/>
      <c r="J18" s="162">
        <f>I18*H18</f>
        <v>0</v>
      </c>
      <c r="K18" s="415"/>
      <c r="L18" s="72"/>
      <c r="M18" s="59"/>
      <c r="N18" s="166">
        <f t="shared" si="0"/>
        <v>0</v>
      </c>
      <c r="O18" s="418"/>
      <c r="P18" s="73"/>
      <c r="Q18" s="170"/>
      <c r="S18" s="170"/>
      <c r="T18" s="170"/>
      <c r="V18" s="170"/>
      <c r="W18" s="170"/>
    </row>
    <row r="19" spans="1:23" ht="39.5" customHeight="1">
      <c r="B19" s="421"/>
      <c r="C19" s="442"/>
      <c r="D19" s="197" t="s">
        <v>106</v>
      </c>
      <c r="E19" s="196" t="s">
        <v>287</v>
      </c>
      <c r="F19" s="222" t="s">
        <v>194</v>
      </c>
      <c r="G19" s="5" t="s">
        <v>99</v>
      </c>
      <c r="H19" s="38">
        <v>0.25</v>
      </c>
      <c r="I19" s="27"/>
      <c r="J19" s="162">
        <f>I19*H19</f>
        <v>0</v>
      </c>
      <c r="K19" s="415"/>
      <c r="L19" s="72"/>
      <c r="M19" s="59"/>
      <c r="N19" s="166">
        <f t="shared" si="0"/>
        <v>0</v>
      </c>
      <c r="O19" s="418"/>
      <c r="P19" s="73"/>
      <c r="Q19" s="170"/>
      <c r="S19" s="170"/>
      <c r="T19" s="170"/>
      <c r="V19" s="170"/>
      <c r="W19" s="170"/>
    </row>
    <row r="20" spans="1:23" s="160" customFormat="1">
      <c r="A20" s="9"/>
      <c r="B20" s="198">
        <v>40</v>
      </c>
      <c r="C20" s="422" t="s">
        <v>265</v>
      </c>
      <c r="D20" s="423"/>
      <c r="E20" s="423"/>
      <c r="F20" s="423"/>
      <c r="G20" s="423"/>
      <c r="H20" s="424"/>
      <c r="I20" s="129"/>
      <c r="J20" s="147">
        <f>SUM(J14:J19)</f>
        <v>0</v>
      </c>
      <c r="K20" s="416"/>
      <c r="L20" s="216"/>
      <c r="M20" s="83"/>
      <c r="N20" s="84">
        <f>SUM(N14:N19)</f>
        <v>0</v>
      </c>
      <c r="O20" s="419"/>
      <c r="P20" s="199"/>
    </row>
    <row r="21" spans="1:23" ht="28" customHeight="1">
      <c r="B21" s="315" t="s">
        <v>107</v>
      </c>
      <c r="C21" s="315" t="s">
        <v>205</v>
      </c>
      <c r="D21" s="197" t="s">
        <v>108</v>
      </c>
      <c r="E21" s="425" t="s">
        <v>289</v>
      </c>
      <c r="F21" s="425"/>
      <c r="G21" s="5" t="s">
        <v>109</v>
      </c>
      <c r="H21" s="38">
        <v>0.5</v>
      </c>
      <c r="I21" s="27"/>
      <c r="J21" s="162">
        <f t="shared" ref="J21:J25" si="1">I21*H21</f>
        <v>0</v>
      </c>
      <c r="K21" s="414">
        <f xml:space="preserve"> IF((J27)&gt;B27,B27,(J27))</f>
        <v>0</v>
      </c>
      <c r="L21" s="72"/>
      <c r="M21" s="59"/>
      <c r="N21" s="166">
        <f>H21*M21</f>
        <v>0</v>
      </c>
      <c r="O21" s="417">
        <f>IF((N27)&gt;B27,B27,(N27))</f>
        <v>0</v>
      </c>
      <c r="P21" s="73"/>
      <c r="Q21" s="170"/>
      <c r="S21" s="170"/>
      <c r="T21" s="170"/>
      <c r="V21" s="170"/>
      <c r="W21" s="170"/>
    </row>
    <row r="22" spans="1:23" ht="27.5" customHeight="1">
      <c r="B22" s="315"/>
      <c r="C22" s="315"/>
      <c r="D22" s="197" t="s">
        <v>110</v>
      </c>
      <c r="E22" s="425" t="s">
        <v>290</v>
      </c>
      <c r="F22" s="425"/>
      <c r="G22" s="5" t="s">
        <v>111</v>
      </c>
      <c r="H22" s="38">
        <v>0.5</v>
      </c>
      <c r="I22" s="27"/>
      <c r="J22" s="162">
        <f t="shared" si="1"/>
        <v>0</v>
      </c>
      <c r="K22" s="415"/>
      <c r="L22" s="72"/>
      <c r="M22" s="59"/>
      <c r="N22" s="166">
        <f t="shared" ref="N22:N25" si="2">H22*M22</f>
        <v>0</v>
      </c>
      <c r="O22" s="418"/>
      <c r="P22" s="73"/>
      <c r="Q22" s="170"/>
      <c r="S22" s="170"/>
      <c r="T22" s="170"/>
      <c r="V22" s="170"/>
      <c r="W22" s="170"/>
    </row>
    <row r="23" spans="1:23" ht="27.5" customHeight="1">
      <c r="B23" s="315"/>
      <c r="C23" s="315"/>
      <c r="D23" s="197" t="s">
        <v>112</v>
      </c>
      <c r="E23" s="377" t="s">
        <v>291</v>
      </c>
      <c r="F23" s="378"/>
      <c r="G23" s="5" t="s">
        <v>111</v>
      </c>
      <c r="H23" s="38">
        <v>3</v>
      </c>
      <c r="I23" s="27"/>
      <c r="J23" s="162">
        <f t="shared" si="1"/>
        <v>0</v>
      </c>
      <c r="K23" s="415"/>
      <c r="L23" s="72"/>
      <c r="M23" s="59"/>
      <c r="N23" s="166">
        <f t="shared" si="2"/>
        <v>0</v>
      </c>
      <c r="O23" s="418"/>
      <c r="P23" s="73"/>
      <c r="Q23" s="170"/>
      <c r="S23" s="170"/>
      <c r="T23" s="170"/>
      <c r="V23" s="170"/>
      <c r="W23" s="170"/>
    </row>
    <row r="24" spans="1:23" ht="28" customHeight="1">
      <c r="B24" s="315"/>
      <c r="C24" s="315"/>
      <c r="D24" s="197" t="s">
        <v>113</v>
      </c>
      <c r="E24" s="425" t="s">
        <v>292</v>
      </c>
      <c r="F24" s="425"/>
      <c r="G24" s="5" t="s">
        <v>111</v>
      </c>
      <c r="H24" s="38">
        <v>1.5</v>
      </c>
      <c r="I24" s="27"/>
      <c r="J24" s="162">
        <f t="shared" si="1"/>
        <v>0</v>
      </c>
      <c r="K24" s="415"/>
      <c r="L24" s="72"/>
      <c r="M24" s="59"/>
      <c r="N24" s="166">
        <f t="shared" si="2"/>
        <v>0</v>
      </c>
      <c r="O24" s="418"/>
      <c r="P24" s="73"/>
      <c r="Q24" s="170"/>
      <c r="S24" s="170"/>
      <c r="T24" s="170"/>
      <c r="V24" s="170"/>
      <c r="W24" s="170"/>
    </row>
    <row r="25" spans="1:23">
      <c r="B25" s="315"/>
      <c r="C25" s="315" t="s">
        <v>215</v>
      </c>
      <c r="D25" s="433" t="s">
        <v>203</v>
      </c>
      <c r="E25" s="364" t="s">
        <v>293</v>
      </c>
      <c r="F25" s="365"/>
      <c r="G25" s="316" t="s">
        <v>115</v>
      </c>
      <c r="H25" s="326">
        <v>2</v>
      </c>
      <c r="I25" s="328"/>
      <c r="J25" s="412">
        <f t="shared" si="1"/>
        <v>0</v>
      </c>
      <c r="K25" s="415"/>
      <c r="L25" s="350"/>
      <c r="M25" s="340"/>
      <c r="N25" s="410">
        <f t="shared" si="2"/>
        <v>0</v>
      </c>
      <c r="O25" s="418"/>
      <c r="P25" s="324"/>
      <c r="Q25" s="170"/>
      <c r="S25" s="170"/>
      <c r="T25" s="170"/>
      <c r="V25" s="170"/>
      <c r="W25" s="170"/>
    </row>
    <row r="26" spans="1:23" ht="22" customHeight="1">
      <c r="B26" s="206" t="s">
        <v>255</v>
      </c>
      <c r="C26" s="315"/>
      <c r="D26" s="434"/>
      <c r="E26" s="409"/>
      <c r="F26" s="435"/>
      <c r="G26" s="317"/>
      <c r="H26" s="327"/>
      <c r="I26" s="329"/>
      <c r="J26" s="413"/>
      <c r="K26" s="415"/>
      <c r="L26" s="351"/>
      <c r="M26" s="341"/>
      <c r="N26" s="411"/>
      <c r="O26" s="418"/>
      <c r="P26" s="325"/>
      <c r="Q26" s="170"/>
      <c r="S26" s="170"/>
      <c r="T26" s="170"/>
      <c r="V26" s="170"/>
      <c r="W26" s="170"/>
    </row>
    <row r="27" spans="1:23">
      <c r="B27" s="198">
        <v>25</v>
      </c>
      <c r="C27" s="422" t="s">
        <v>265</v>
      </c>
      <c r="D27" s="423"/>
      <c r="E27" s="423"/>
      <c r="F27" s="423"/>
      <c r="G27" s="423"/>
      <c r="H27" s="424"/>
      <c r="I27" s="137"/>
      <c r="J27" s="125">
        <f>SUM(J21:J26)</f>
        <v>0</v>
      </c>
      <c r="K27" s="416"/>
      <c r="L27" s="148"/>
      <c r="M27" s="200"/>
      <c r="N27" s="201">
        <f>SUM(N21:N26)</f>
        <v>0</v>
      </c>
      <c r="O27" s="419"/>
      <c r="P27" s="156"/>
      <c r="Q27" s="170"/>
      <c r="S27" s="170"/>
      <c r="T27" s="170"/>
      <c r="V27" s="170"/>
      <c r="W27" s="170"/>
    </row>
    <row r="28" spans="1:23" s="160" customFormat="1" ht="24.5" customHeight="1">
      <c r="A28" s="9"/>
      <c r="B28" s="312" t="s">
        <v>216</v>
      </c>
      <c r="C28" s="312" t="s">
        <v>116</v>
      </c>
      <c r="D28" s="197" t="s">
        <v>114</v>
      </c>
      <c r="E28" s="451" t="s">
        <v>282</v>
      </c>
      <c r="F28" s="451"/>
      <c r="G28" s="151" t="s">
        <v>103</v>
      </c>
      <c r="H28" s="38">
        <v>0.5</v>
      </c>
      <c r="I28" s="26"/>
      <c r="J28" s="164">
        <f t="shared" ref="J28:J30" si="3">H28*I28</f>
        <v>0</v>
      </c>
      <c r="K28" s="414">
        <f>IF((J33)&gt;B33,B33,(J33))</f>
        <v>0</v>
      </c>
      <c r="L28" s="76"/>
      <c r="M28" s="60"/>
      <c r="N28" s="132">
        <f>H28*M28</f>
        <v>0</v>
      </c>
      <c r="O28" s="417">
        <f>IF((N33)&gt;B33,B33,(N33))</f>
        <v>0</v>
      </c>
      <c r="P28" s="78"/>
    </row>
    <row r="29" spans="1:23" s="160" customFormat="1" ht="29.5" customHeight="1">
      <c r="A29" s="9"/>
      <c r="B29" s="313"/>
      <c r="C29" s="313"/>
      <c r="D29" s="197" t="s">
        <v>208</v>
      </c>
      <c r="E29" s="451" t="s">
        <v>236</v>
      </c>
      <c r="F29" s="451"/>
      <c r="G29" s="151" t="s">
        <v>206</v>
      </c>
      <c r="H29" s="38">
        <v>1</v>
      </c>
      <c r="I29" s="26"/>
      <c r="J29" s="164">
        <f t="shared" si="3"/>
        <v>0</v>
      </c>
      <c r="K29" s="415"/>
      <c r="L29" s="76"/>
      <c r="M29" s="60"/>
      <c r="N29" s="132">
        <f t="shared" ref="N29:N30" si="4">H29*M29</f>
        <v>0</v>
      </c>
      <c r="O29" s="418"/>
      <c r="P29" s="78"/>
    </row>
    <row r="30" spans="1:23" s="160" customFormat="1" ht="25" customHeight="1">
      <c r="A30" s="9"/>
      <c r="B30" s="313"/>
      <c r="C30" s="313"/>
      <c r="D30" s="197" t="s">
        <v>209</v>
      </c>
      <c r="E30" s="374" t="s">
        <v>237</v>
      </c>
      <c r="F30" s="375"/>
      <c r="G30" s="151" t="s">
        <v>206</v>
      </c>
      <c r="H30" s="38">
        <v>0.75</v>
      </c>
      <c r="I30" s="26"/>
      <c r="J30" s="164">
        <f t="shared" si="3"/>
        <v>0</v>
      </c>
      <c r="K30" s="415"/>
      <c r="L30" s="76"/>
      <c r="M30" s="60"/>
      <c r="N30" s="132">
        <f t="shared" si="4"/>
        <v>0</v>
      </c>
      <c r="O30" s="418"/>
      <c r="P30" s="78"/>
    </row>
    <row r="31" spans="1:23" s="160" customFormat="1">
      <c r="A31" s="9"/>
      <c r="B31" s="420" t="s">
        <v>255</v>
      </c>
      <c r="C31" s="448" t="s">
        <v>182</v>
      </c>
      <c r="D31" s="433" t="s">
        <v>210</v>
      </c>
      <c r="E31" s="444" t="s">
        <v>238</v>
      </c>
      <c r="F31" s="445"/>
      <c r="G31" s="455" t="s">
        <v>207</v>
      </c>
      <c r="H31" s="326">
        <v>1.5</v>
      </c>
      <c r="I31" s="429"/>
      <c r="J31" s="384">
        <f>H31*I31</f>
        <v>0</v>
      </c>
      <c r="K31" s="415"/>
      <c r="L31" s="431"/>
      <c r="M31" s="458"/>
      <c r="N31" s="338">
        <f>H31*M31</f>
        <v>0</v>
      </c>
      <c r="O31" s="418"/>
      <c r="P31" s="78"/>
    </row>
    <row r="32" spans="1:23" s="160" customFormat="1">
      <c r="A32" s="9"/>
      <c r="B32" s="421"/>
      <c r="C32" s="450"/>
      <c r="D32" s="434"/>
      <c r="E32" s="446"/>
      <c r="F32" s="447"/>
      <c r="G32" s="456"/>
      <c r="H32" s="327"/>
      <c r="I32" s="430"/>
      <c r="J32" s="385"/>
      <c r="K32" s="415"/>
      <c r="L32" s="432"/>
      <c r="M32" s="459"/>
      <c r="N32" s="339"/>
      <c r="O32" s="418"/>
      <c r="P32" s="78"/>
    </row>
    <row r="33" spans="1:23" s="160" customFormat="1">
      <c r="A33" s="9"/>
      <c r="B33" s="155">
        <v>25</v>
      </c>
      <c r="C33" s="452" t="s">
        <v>265</v>
      </c>
      <c r="D33" s="453"/>
      <c r="E33" s="453"/>
      <c r="F33" s="453"/>
      <c r="G33" s="453"/>
      <c r="H33" s="454"/>
      <c r="I33" s="217"/>
      <c r="J33" s="125">
        <f>SUM(J28:J32)</f>
        <v>0</v>
      </c>
      <c r="K33" s="416"/>
      <c r="L33" s="216"/>
      <c r="M33" s="165"/>
      <c r="N33" s="201">
        <f>SUM(N28:N32)</f>
        <v>0</v>
      </c>
      <c r="O33" s="419"/>
      <c r="P33" s="199"/>
    </row>
    <row r="34" spans="1:23" s="160" customFormat="1" ht="41.5" customHeight="1">
      <c r="A34" s="9"/>
      <c r="B34" s="293" t="s">
        <v>122</v>
      </c>
      <c r="C34" s="448" t="s">
        <v>123</v>
      </c>
      <c r="D34" s="197" t="s">
        <v>211</v>
      </c>
      <c r="E34" s="443" t="s">
        <v>294</v>
      </c>
      <c r="F34" s="443"/>
      <c r="G34" s="203" t="s">
        <v>125</v>
      </c>
      <c r="H34" s="204">
        <v>3.5</v>
      </c>
      <c r="I34" s="26"/>
      <c r="J34" s="162">
        <f t="shared" ref="J34:J45" si="5">I34*H34</f>
        <v>0</v>
      </c>
      <c r="K34" s="414">
        <f>IF((J46)&gt;B46,B20,(J46))</f>
        <v>0</v>
      </c>
      <c r="L34" s="76"/>
      <c r="M34" s="60"/>
      <c r="N34" s="166">
        <f>H34*M34</f>
        <v>0</v>
      </c>
      <c r="O34" s="417">
        <f>IF((N46)&gt;B46,B20,(N46))</f>
        <v>0</v>
      </c>
      <c r="P34" s="78"/>
    </row>
    <row r="35" spans="1:23" s="160" customFormat="1" ht="32" customHeight="1">
      <c r="A35" s="9"/>
      <c r="B35" s="294"/>
      <c r="C35" s="449"/>
      <c r="D35" s="197" t="s">
        <v>118</v>
      </c>
      <c r="E35" s="443" t="s">
        <v>268</v>
      </c>
      <c r="F35" s="443"/>
      <c r="G35" s="203" t="s">
        <v>125</v>
      </c>
      <c r="H35" s="204">
        <v>5</v>
      </c>
      <c r="I35" s="26"/>
      <c r="J35" s="162">
        <f t="shared" si="5"/>
        <v>0</v>
      </c>
      <c r="K35" s="415"/>
      <c r="L35" s="76"/>
      <c r="M35" s="60"/>
      <c r="N35" s="166">
        <f t="shared" ref="N35:N45" si="6">H35*M35</f>
        <v>0</v>
      </c>
      <c r="O35" s="418"/>
      <c r="P35" s="78"/>
    </row>
    <row r="36" spans="1:23" s="160" customFormat="1" ht="28" customHeight="1">
      <c r="A36" s="9"/>
      <c r="B36" s="294"/>
      <c r="C36" s="449"/>
      <c r="D36" s="197" t="s">
        <v>119</v>
      </c>
      <c r="E36" s="443" t="s">
        <v>239</v>
      </c>
      <c r="F36" s="443"/>
      <c r="G36" s="205" t="s">
        <v>65</v>
      </c>
      <c r="H36" s="204">
        <v>6</v>
      </c>
      <c r="I36" s="26"/>
      <c r="J36" s="162">
        <f t="shared" si="5"/>
        <v>0</v>
      </c>
      <c r="K36" s="415"/>
      <c r="L36" s="76"/>
      <c r="M36" s="60"/>
      <c r="N36" s="166">
        <f t="shared" si="6"/>
        <v>0</v>
      </c>
      <c r="O36" s="418"/>
      <c r="P36" s="78"/>
    </row>
    <row r="37" spans="1:23" s="160" customFormat="1" ht="38.5" customHeight="1">
      <c r="A37" s="9"/>
      <c r="B37" s="294"/>
      <c r="C37" s="450"/>
      <c r="D37" s="197" t="s">
        <v>212</v>
      </c>
      <c r="E37" s="443" t="s">
        <v>240</v>
      </c>
      <c r="F37" s="443"/>
      <c r="G37" s="205" t="s">
        <v>65</v>
      </c>
      <c r="H37" s="204">
        <v>2.5</v>
      </c>
      <c r="I37" s="26"/>
      <c r="J37" s="162">
        <f t="shared" si="5"/>
        <v>0</v>
      </c>
      <c r="K37" s="415"/>
      <c r="L37" s="76"/>
      <c r="M37" s="60"/>
      <c r="N37" s="166">
        <f t="shared" si="6"/>
        <v>0</v>
      </c>
      <c r="O37" s="418"/>
      <c r="P37" s="78"/>
    </row>
    <row r="38" spans="1:23" ht="28" customHeight="1">
      <c r="B38" s="294"/>
      <c r="C38" s="293" t="s">
        <v>127</v>
      </c>
      <c r="D38" s="197" t="s">
        <v>214</v>
      </c>
      <c r="E38" s="451" t="s">
        <v>221</v>
      </c>
      <c r="F38" s="451"/>
      <c r="G38" s="5" t="s">
        <v>115</v>
      </c>
      <c r="H38" s="38">
        <v>0.5</v>
      </c>
      <c r="I38" s="27"/>
      <c r="J38" s="162">
        <f t="shared" si="5"/>
        <v>0</v>
      </c>
      <c r="K38" s="415"/>
      <c r="L38" s="72"/>
      <c r="M38" s="59"/>
      <c r="N38" s="166">
        <f t="shared" si="6"/>
        <v>0</v>
      </c>
      <c r="O38" s="418"/>
      <c r="P38" s="73"/>
      <c r="S38" s="170"/>
      <c r="V38" s="170"/>
    </row>
    <row r="39" spans="1:23">
      <c r="B39" s="294"/>
      <c r="C39" s="294"/>
      <c r="D39" s="433" t="s">
        <v>120</v>
      </c>
      <c r="E39" s="444" t="s">
        <v>220</v>
      </c>
      <c r="F39" s="445"/>
      <c r="G39" s="316" t="s">
        <v>115</v>
      </c>
      <c r="H39" s="326">
        <v>0.5</v>
      </c>
      <c r="I39" s="328"/>
      <c r="J39" s="412">
        <f t="shared" si="5"/>
        <v>0</v>
      </c>
      <c r="K39" s="415"/>
      <c r="L39" s="350"/>
      <c r="M39" s="340"/>
      <c r="N39" s="410">
        <f t="shared" si="6"/>
        <v>0</v>
      </c>
      <c r="O39" s="418"/>
      <c r="P39" s="324"/>
      <c r="S39" s="170"/>
      <c r="V39" s="170"/>
    </row>
    <row r="40" spans="1:23">
      <c r="B40" s="294"/>
      <c r="C40" s="294"/>
      <c r="D40" s="434"/>
      <c r="E40" s="446"/>
      <c r="F40" s="447"/>
      <c r="G40" s="317"/>
      <c r="H40" s="327"/>
      <c r="I40" s="329"/>
      <c r="J40" s="413"/>
      <c r="K40" s="415"/>
      <c r="L40" s="351"/>
      <c r="M40" s="341"/>
      <c r="N40" s="411"/>
      <c r="O40" s="418"/>
      <c r="P40" s="325"/>
      <c r="S40" s="170"/>
      <c r="V40" s="170"/>
    </row>
    <row r="41" spans="1:23" ht="27.5" customHeight="1">
      <c r="B41" s="294"/>
      <c r="C41" s="315" t="s">
        <v>128</v>
      </c>
      <c r="D41" s="273" t="s">
        <v>217</v>
      </c>
      <c r="E41" s="425" t="s">
        <v>295</v>
      </c>
      <c r="F41" s="425"/>
      <c r="G41" s="5" t="s">
        <v>126</v>
      </c>
      <c r="H41" s="38">
        <v>0.75</v>
      </c>
      <c r="I41" s="27"/>
      <c r="J41" s="162">
        <f t="shared" si="5"/>
        <v>0</v>
      </c>
      <c r="K41" s="415"/>
      <c r="L41" s="72"/>
      <c r="M41" s="59"/>
      <c r="N41" s="166">
        <f t="shared" si="6"/>
        <v>0</v>
      </c>
      <c r="O41" s="418"/>
      <c r="P41" s="73"/>
      <c r="S41" s="170"/>
      <c r="V41" s="170"/>
    </row>
    <row r="42" spans="1:23" ht="25" customHeight="1">
      <c r="B42" s="294"/>
      <c r="C42" s="315"/>
      <c r="D42" s="273" t="s">
        <v>218</v>
      </c>
      <c r="E42" s="451" t="s">
        <v>213</v>
      </c>
      <c r="F42" s="451"/>
      <c r="G42" s="5" t="s">
        <v>126</v>
      </c>
      <c r="H42" s="38">
        <v>0.5</v>
      </c>
      <c r="I42" s="27"/>
      <c r="J42" s="162">
        <f t="shared" si="5"/>
        <v>0</v>
      </c>
      <c r="K42" s="415"/>
      <c r="L42" s="72"/>
      <c r="M42" s="59"/>
      <c r="N42" s="166">
        <f t="shared" si="6"/>
        <v>0</v>
      </c>
      <c r="O42" s="418"/>
      <c r="P42" s="73"/>
      <c r="S42" s="170"/>
      <c r="V42" s="170"/>
    </row>
    <row r="43" spans="1:23" ht="27" customHeight="1">
      <c r="B43" s="301"/>
      <c r="C43" s="315"/>
      <c r="D43" s="273" t="s">
        <v>121</v>
      </c>
      <c r="E43" s="451" t="s">
        <v>296</v>
      </c>
      <c r="F43" s="451"/>
      <c r="G43" s="5" t="s">
        <v>126</v>
      </c>
      <c r="H43" s="38">
        <v>0.25</v>
      </c>
      <c r="I43" s="27"/>
      <c r="J43" s="162">
        <f t="shared" si="5"/>
        <v>0</v>
      </c>
      <c r="K43" s="415"/>
      <c r="L43" s="72"/>
      <c r="M43" s="59"/>
      <c r="N43" s="166">
        <f t="shared" si="6"/>
        <v>0</v>
      </c>
      <c r="O43" s="418"/>
      <c r="P43" s="73"/>
      <c r="Q43" s="170"/>
      <c r="S43" s="170"/>
      <c r="T43" s="170"/>
      <c r="V43" s="170"/>
      <c r="W43" s="170"/>
    </row>
    <row r="44" spans="1:23" ht="29.5" customHeight="1">
      <c r="B44" s="436" t="s">
        <v>255</v>
      </c>
      <c r="C44" s="293" t="s">
        <v>129</v>
      </c>
      <c r="D44" s="150" t="s">
        <v>124</v>
      </c>
      <c r="E44" s="425" t="s">
        <v>298</v>
      </c>
      <c r="F44" s="425"/>
      <c r="G44" s="5" t="s">
        <v>219</v>
      </c>
      <c r="H44" s="38">
        <v>2</v>
      </c>
      <c r="I44" s="27"/>
      <c r="J44" s="162">
        <f t="shared" si="5"/>
        <v>0</v>
      </c>
      <c r="K44" s="415"/>
      <c r="L44" s="72"/>
      <c r="M44" s="59"/>
      <c r="N44" s="166">
        <f t="shared" si="6"/>
        <v>0</v>
      </c>
      <c r="O44" s="418"/>
      <c r="P44" s="73"/>
      <c r="Q44" s="170"/>
      <c r="S44" s="170"/>
      <c r="T44" s="170"/>
      <c r="V44" s="170"/>
      <c r="W44" s="170"/>
    </row>
    <row r="45" spans="1:23" ht="28" customHeight="1">
      <c r="B45" s="436"/>
      <c r="C45" s="301"/>
      <c r="D45" s="150" t="s">
        <v>267</v>
      </c>
      <c r="E45" s="425" t="s">
        <v>297</v>
      </c>
      <c r="F45" s="425"/>
      <c r="G45" s="5" t="s">
        <v>219</v>
      </c>
      <c r="H45" s="38">
        <v>3</v>
      </c>
      <c r="I45" s="27"/>
      <c r="J45" s="162">
        <f t="shared" si="5"/>
        <v>0</v>
      </c>
      <c r="K45" s="415"/>
      <c r="L45" s="72"/>
      <c r="M45" s="59"/>
      <c r="N45" s="166">
        <f t="shared" si="6"/>
        <v>0</v>
      </c>
      <c r="O45" s="418"/>
      <c r="P45" s="73"/>
      <c r="Q45" s="170"/>
      <c r="S45" s="170"/>
      <c r="T45" s="170"/>
      <c r="V45" s="170"/>
      <c r="W45" s="170"/>
    </row>
    <row r="46" spans="1:23">
      <c r="B46" s="198">
        <v>10</v>
      </c>
      <c r="C46" s="422" t="s">
        <v>265</v>
      </c>
      <c r="D46" s="423"/>
      <c r="E46" s="423"/>
      <c r="F46" s="423"/>
      <c r="G46" s="423"/>
      <c r="H46" s="424"/>
      <c r="I46" s="223"/>
      <c r="J46" s="214">
        <f>SUM(J34:J45)</f>
        <v>0</v>
      </c>
      <c r="K46" s="416"/>
      <c r="L46" s="148"/>
      <c r="M46" s="200"/>
      <c r="N46" s="207">
        <f>SUM(N34:N45)</f>
        <v>0</v>
      </c>
      <c r="O46" s="419"/>
      <c r="P46" s="156"/>
      <c r="Q46" s="170"/>
      <c r="S46" s="170"/>
      <c r="T46" s="170"/>
      <c r="V46" s="170"/>
      <c r="W46" s="170"/>
    </row>
    <row r="47" spans="1:23" s="11" customFormat="1" ht="13.5" thickBot="1">
      <c r="B47" s="208"/>
      <c r="C47" s="36"/>
      <c r="D47" s="209"/>
      <c r="G47" s="210"/>
      <c r="H47" s="457"/>
      <c r="I47" s="457"/>
      <c r="J47" s="211"/>
      <c r="K47" s="7"/>
      <c r="L47" s="7"/>
      <c r="M47" s="7"/>
      <c r="N47" s="211"/>
      <c r="O47" s="7"/>
      <c r="P47" s="7"/>
      <c r="Q47" s="7"/>
      <c r="S47" s="7"/>
      <c r="T47" s="7"/>
      <c r="V47" s="7"/>
      <c r="W47" s="7"/>
    </row>
    <row r="48" spans="1:23" ht="16.5" thickTop="1" thickBot="1">
      <c r="A48" s="6"/>
      <c r="B48" s="224">
        <f>SUM(B46+B33+B27+B20)</f>
        <v>100</v>
      </c>
      <c r="C48" s="124"/>
      <c r="D48" s="124"/>
      <c r="E48" s="124" t="s">
        <v>130</v>
      </c>
      <c r="F48" s="124"/>
      <c r="G48" s="124"/>
      <c r="H48" s="124"/>
      <c r="I48" s="124"/>
      <c r="J48" s="218">
        <f>J20+J27+J33+J46</f>
        <v>0</v>
      </c>
      <c r="K48" s="127">
        <f>SUM(K14:K45)</f>
        <v>0</v>
      </c>
      <c r="L48" s="53"/>
      <c r="M48" s="124"/>
      <c r="N48" s="219">
        <f>N20+N27+N33+N46</f>
        <v>0</v>
      </c>
      <c r="O48" s="220">
        <f>SUM(O14:O45)</f>
        <v>0</v>
      </c>
      <c r="P48" s="3"/>
    </row>
    <row r="49" spans="1:23" ht="13.5" thickTop="1">
      <c r="Q49" s="161"/>
      <c r="T49" s="161"/>
      <c r="W49" s="161"/>
    </row>
    <row r="50" spans="1:23">
      <c r="K50" s="161"/>
      <c r="O50" s="161"/>
    </row>
    <row r="51" spans="1:23" s="170" customFormat="1">
      <c r="A51" s="7"/>
      <c r="F51" s="2"/>
      <c r="G51" s="2"/>
      <c r="Q51" s="2"/>
      <c r="R51" s="2"/>
    </row>
    <row r="52" spans="1:23" s="170" customFormat="1">
      <c r="A52" s="7"/>
      <c r="E52" s="2"/>
      <c r="F52" s="2"/>
      <c r="G52" s="2"/>
      <c r="Q52" s="2"/>
      <c r="R52" s="2"/>
    </row>
    <row r="53" spans="1:23" s="170" customFormat="1">
      <c r="A53" s="7"/>
      <c r="C53" s="2"/>
      <c r="E53" s="2"/>
      <c r="F53" s="2"/>
      <c r="Q53" s="2"/>
      <c r="R53" s="2"/>
      <c r="S53" s="2"/>
      <c r="T53" s="2"/>
      <c r="U53" s="2"/>
      <c r="V53" s="2"/>
      <c r="W53" s="2"/>
    </row>
    <row r="54" spans="1:23" s="170" customFormat="1">
      <c r="A54" s="7"/>
      <c r="C54" s="2"/>
      <c r="E54" s="2"/>
      <c r="F54" s="2"/>
      <c r="Q54" s="2"/>
      <c r="R54" s="2"/>
      <c r="S54" s="2"/>
      <c r="T54" s="2"/>
      <c r="U54" s="2"/>
      <c r="V54" s="2"/>
      <c r="W54" s="2"/>
    </row>
    <row r="55" spans="1:23" s="170" customFormat="1">
      <c r="A55" s="7"/>
      <c r="C55" s="2"/>
      <c r="E55" s="2"/>
      <c r="F55" s="2"/>
      <c r="Q55" s="2"/>
      <c r="R55" s="2"/>
      <c r="S55" s="2"/>
      <c r="T55" s="2"/>
      <c r="U55" s="2"/>
      <c r="V55" s="2"/>
      <c r="W55" s="2"/>
    </row>
    <row r="56" spans="1:23" s="170" customFormat="1">
      <c r="A56" s="7"/>
      <c r="C56" s="2"/>
      <c r="E56" s="2"/>
      <c r="F56" s="2"/>
      <c r="Q56" s="2"/>
      <c r="R56" s="2"/>
      <c r="S56" s="2"/>
      <c r="T56" s="2"/>
      <c r="U56" s="2"/>
      <c r="V56" s="2"/>
      <c r="W56" s="2"/>
    </row>
    <row r="57" spans="1:23" s="170" customFormat="1">
      <c r="A57" s="7"/>
      <c r="C57" s="2"/>
      <c r="E57" s="2"/>
      <c r="F57" s="2"/>
      <c r="Q57" s="2"/>
      <c r="R57" s="2"/>
      <c r="S57" s="2"/>
      <c r="T57" s="2"/>
      <c r="U57" s="2"/>
      <c r="V57" s="2"/>
      <c r="W57" s="2"/>
    </row>
    <row r="58" spans="1:23" s="170" customFormat="1">
      <c r="A58" s="7"/>
      <c r="C58" s="2"/>
      <c r="E58" s="2"/>
      <c r="F58" s="2"/>
      <c r="Q58" s="2"/>
      <c r="R58" s="2"/>
      <c r="S58" s="2"/>
      <c r="T58" s="2"/>
      <c r="U58" s="2"/>
      <c r="V58" s="2"/>
      <c r="W58" s="2"/>
    </row>
    <row r="59" spans="1:23" s="170" customFormat="1">
      <c r="A59" s="7"/>
      <c r="C59" s="2"/>
      <c r="E59" s="2"/>
      <c r="F59" s="2"/>
      <c r="Q59" s="2"/>
      <c r="R59" s="2"/>
      <c r="S59" s="2"/>
      <c r="T59" s="2"/>
      <c r="U59" s="2"/>
      <c r="V59" s="2"/>
      <c r="W59" s="2"/>
    </row>
    <row r="60" spans="1:23" s="170" customFormat="1">
      <c r="A60" s="7"/>
      <c r="C60" s="2"/>
      <c r="E60" s="2"/>
      <c r="F60" s="2"/>
      <c r="Q60" s="2"/>
      <c r="R60" s="2"/>
      <c r="S60" s="2"/>
      <c r="T60" s="2"/>
      <c r="U60" s="2"/>
      <c r="V60" s="2"/>
      <c r="W60" s="2"/>
    </row>
    <row r="61" spans="1:23" s="170" customFormat="1">
      <c r="A61" s="7"/>
      <c r="C61" s="2"/>
      <c r="E61" s="2"/>
      <c r="F61" s="2"/>
      <c r="Q61" s="2"/>
      <c r="R61" s="2"/>
      <c r="S61" s="2"/>
      <c r="T61" s="2"/>
      <c r="U61" s="2"/>
      <c r="V61" s="2"/>
      <c r="W61" s="2"/>
    </row>
    <row r="62" spans="1:23" s="170" customFormat="1">
      <c r="A62" s="7"/>
      <c r="C62" s="2"/>
      <c r="E62" s="2"/>
      <c r="F62" s="2"/>
      <c r="Q62" s="2"/>
      <c r="R62" s="2"/>
      <c r="S62" s="2"/>
      <c r="T62" s="2"/>
      <c r="U62" s="2"/>
      <c r="V62" s="2"/>
      <c r="W62" s="2"/>
    </row>
    <row r="63" spans="1:23" s="170" customFormat="1">
      <c r="A63" s="7"/>
      <c r="C63" s="2"/>
      <c r="E63" s="2"/>
      <c r="F63" s="2"/>
      <c r="Q63" s="2"/>
      <c r="R63" s="2"/>
      <c r="S63" s="2"/>
      <c r="T63" s="2"/>
      <c r="U63" s="2"/>
      <c r="V63" s="2"/>
      <c r="W63" s="2"/>
    </row>
    <row r="64" spans="1:23" s="170" customFormat="1">
      <c r="A64" s="7"/>
      <c r="C64" s="2"/>
      <c r="E64" s="2"/>
      <c r="F64" s="2"/>
      <c r="Q64" s="2"/>
      <c r="R64" s="2"/>
      <c r="S64" s="2"/>
      <c r="T64" s="2"/>
      <c r="U64" s="2"/>
      <c r="V64" s="2"/>
      <c r="W64" s="2"/>
    </row>
    <row r="65" spans="1:23" s="170" customFormat="1">
      <c r="A65" s="7"/>
      <c r="C65" s="2"/>
      <c r="E65" s="2"/>
      <c r="F65" s="2"/>
      <c r="Q65" s="2"/>
      <c r="R65" s="2"/>
      <c r="S65" s="2"/>
      <c r="T65" s="2"/>
      <c r="U65" s="2"/>
      <c r="V65" s="2"/>
      <c r="W65" s="2"/>
    </row>
    <row r="66" spans="1:23" s="170" customFormat="1">
      <c r="A66" s="7"/>
      <c r="C66" s="2"/>
      <c r="E66" s="2"/>
      <c r="F66" s="2"/>
      <c r="Q66" s="2"/>
      <c r="R66" s="2"/>
      <c r="S66" s="2"/>
      <c r="T66" s="2"/>
      <c r="U66" s="2"/>
      <c r="V66" s="2"/>
      <c r="W66" s="2"/>
    </row>
    <row r="67" spans="1:23" s="170" customFormat="1">
      <c r="A67" s="7"/>
      <c r="C67" s="2"/>
      <c r="E67" s="2"/>
      <c r="F67" s="2"/>
      <c r="Q67" s="2"/>
      <c r="R67" s="2"/>
      <c r="S67" s="2"/>
      <c r="T67" s="2"/>
      <c r="U67" s="2"/>
      <c r="V67" s="2"/>
      <c r="W67" s="2"/>
    </row>
    <row r="68" spans="1:23" s="170" customFormat="1">
      <c r="A68" s="7"/>
      <c r="C68" s="2"/>
      <c r="E68" s="2"/>
      <c r="F68" s="2"/>
      <c r="Q68" s="2"/>
      <c r="R68" s="2"/>
      <c r="S68" s="2"/>
      <c r="T68" s="2"/>
      <c r="U68" s="2"/>
      <c r="V68" s="2"/>
      <c r="W68" s="2"/>
    </row>
    <row r="69" spans="1:23" s="170" customFormat="1">
      <c r="A69" s="7"/>
      <c r="C69" s="2"/>
      <c r="E69" s="2"/>
      <c r="F69" s="2"/>
      <c r="Q69" s="2"/>
      <c r="R69" s="2"/>
      <c r="S69" s="2"/>
      <c r="T69" s="2"/>
      <c r="U69" s="2"/>
      <c r="V69" s="2"/>
      <c r="W69" s="2"/>
    </row>
    <row r="70" spans="1:23" s="170" customFormat="1">
      <c r="A70" s="7"/>
      <c r="C70" s="2"/>
      <c r="E70" s="2"/>
      <c r="F70" s="2"/>
      <c r="Q70" s="2"/>
      <c r="R70" s="2"/>
      <c r="S70" s="2"/>
      <c r="T70" s="2"/>
      <c r="U70" s="2"/>
      <c r="V70" s="2"/>
      <c r="W70" s="2"/>
    </row>
    <row r="71" spans="1:23" s="170" customFormat="1">
      <c r="A71" s="7"/>
      <c r="C71" s="2"/>
      <c r="E71" s="2"/>
      <c r="F71" s="2"/>
      <c r="Q71" s="2"/>
      <c r="R71" s="2"/>
      <c r="S71" s="2"/>
      <c r="T71" s="2"/>
      <c r="U71" s="2"/>
      <c r="V71" s="2"/>
      <c r="W71" s="2"/>
    </row>
    <row r="72" spans="1:23" s="170" customFormat="1">
      <c r="A72" s="7"/>
      <c r="C72" s="2"/>
      <c r="E72" s="2"/>
      <c r="F72" s="2"/>
      <c r="Q72" s="2"/>
      <c r="R72" s="2"/>
      <c r="S72" s="2"/>
      <c r="T72" s="2"/>
      <c r="U72" s="2"/>
      <c r="V72" s="2"/>
      <c r="W72" s="2"/>
    </row>
    <row r="73" spans="1:23" s="170" customFormat="1">
      <c r="A73" s="7"/>
      <c r="C73" s="2"/>
      <c r="E73" s="2"/>
      <c r="F73" s="2"/>
      <c r="Q73" s="2"/>
      <c r="R73" s="2"/>
      <c r="S73" s="2"/>
      <c r="T73" s="2"/>
      <c r="U73" s="2"/>
      <c r="V73" s="2"/>
      <c r="W73" s="2"/>
    </row>
    <row r="74" spans="1:23" s="170" customFormat="1">
      <c r="A74" s="7"/>
      <c r="C74" s="2"/>
      <c r="E74" s="2"/>
      <c r="F74" s="2"/>
      <c r="Q74" s="2"/>
      <c r="R74" s="2"/>
      <c r="S74" s="2"/>
      <c r="T74" s="2"/>
      <c r="U74" s="2"/>
      <c r="V74" s="2"/>
      <c r="W74" s="2"/>
    </row>
    <row r="75" spans="1:23" s="170" customFormat="1">
      <c r="A75" s="7"/>
      <c r="C75" s="2"/>
      <c r="E75" s="2"/>
      <c r="F75" s="2"/>
      <c r="Q75" s="2"/>
      <c r="R75" s="2"/>
      <c r="S75" s="2"/>
      <c r="T75" s="2"/>
      <c r="U75" s="2"/>
      <c r="V75" s="2"/>
      <c r="W75" s="2"/>
    </row>
    <row r="76" spans="1:23" s="170" customFormat="1">
      <c r="A76" s="7"/>
      <c r="C76" s="2"/>
      <c r="E76" s="2"/>
      <c r="F76" s="2"/>
      <c r="Q76" s="2"/>
      <c r="R76" s="2"/>
      <c r="S76" s="2"/>
      <c r="T76" s="2"/>
      <c r="U76" s="2"/>
      <c r="V76" s="2"/>
      <c r="W76" s="2"/>
    </row>
    <row r="77" spans="1:23" s="170" customFormat="1">
      <c r="A77" s="7"/>
      <c r="C77" s="2"/>
      <c r="E77" s="2"/>
      <c r="F77" s="2"/>
      <c r="Q77" s="2"/>
      <c r="R77" s="2"/>
      <c r="S77" s="2"/>
      <c r="T77" s="2"/>
      <c r="U77" s="2"/>
      <c r="V77" s="2"/>
      <c r="W77" s="2"/>
    </row>
    <row r="78" spans="1:23" s="170" customFormat="1">
      <c r="A78" s="7"/>
      <c r="C78" s="2"/>
      <c r="E78" s="2"/>
      <c r="F78" s="2"/>
      <c r="Q78" s="2"/>
      <c r="R78" s="2"/>
      <c r="S78" s="2"/>
      <c r="T78" s="2"/>
      <c r="U78" s="2"/>
      <c r="V78" s="2"/>
      <c r="W78" s="2"/>
    </row>
    <row r="79" spans="1:23" s="170" customFormat="1">
      <c r="A79" s="7"/>
      <c r="C79" s="2"/>
      <c r="E79" s="2"/>
      <c r="F79" s="2"/>
      <c r="Q79" s="2"/>
      <c r="R79" s="2"/>
      <c r="S79" s="2"/>
      <c r="T79" s="2"/>
      <c r="U79" s="2"/>
      <c r="V79" s="2"/>
      <c r="W79" s="2"/>
    </row>
    <row r="80" spans="1:23" s="170" customFormat="1">
      <c r="A80" s="7"/>
      <c r="C80" s="2"/>
      <c r="E80" s="2"/>
      <c r="F80" s="2"/>
      <c r="Q80" s="2"/>
      <c r="R80" s="2"/>
      <c r="S80" s="2"/>
      <c r="T80" s="2"/>
      <c r="U80" s="2"/>
      <c r="V80" s="2"/>
      <c r="W80" s="2"/>
    </row>
    <row r="81" spans="1:23" s="170" customFormat="1">
      <c r="A81" s="7"/>
      <c r="C81" s="2"/>
      <c r="E81" s="2"/>
      <c r="F81" s="2"/>
      <c r="Q81" s="2"/>
      <c r="R81" s="2"/>
      <c r="S81" s="2"/>
      <c r="T81" s="2"/>
      <c r="U81" s="2"/>
      <c r="V81" s="2"/>
      <c r="W81" s="2"/>
    </row>
    <row r="82" spans="1:23" s="170" customFormat="1">
      <c r="A82" s="7"/>
      <c r="C82" s="2"/>
      <c r="E82" s="2"/>
      <c r="F82" s="2"/>
      <c r="Q82" s="2"/>
      <c r="R82" s="2"/>
      <c r="S82" s="2"/>
      <c r="T82" s="2"/>
      <c r="U82" s="2"/>
      <c r="V82" s="2"/>
      <c r="W82" s="2"/>
    </row>
  </sheetData>
  <sheetProtection password="FB5F" sheet="1" objects="1" scenarios="1"/>
  <mergeCells count="94">
    <mergeCell ref="K28:K33"/>
    <mergeCell ref="O14:O20"/>
    <mergeCell ref="O21:O27"/>
    <mergeCell ref="O28:O33"/>
    <mergeCell ref="M11:P11"/>
    <mergeCell ref="M25:M26"/>
    <mergeCell ref="N25:N26"/>
    <mergeCell ref="P25:P26"/>
    <mergeCell ref="N31:N32"/>
    <mergeCell ref="M31:M32"/>
    <mergeCell ref="K14:K20"/>
    <mergeCell ref="K21:K27"/>
    <mergeCell ref="C44:C45"/>
    <mergeCell ref="E42:F42"/>
    <mergeCell ref="C38:C40"/>
    <mergeCell ref="E38:F38"/>
    <mergeCell ref="C46:H46"/>
    <mergeCell ref="H47:I47"/>
    <mergeCell ref="E41:F41"/>
    <mergeCell ref="E43:F43"/>
    <mergeCell ref="G39:G40"/>
    <mergeCell ref="H39:H40"/>
    <mergeCell ref="I39:I40"/>
    <mergeCell ref="E44:F44"/>
    <mergeCell ref="E45:F45"/>
    <mergeCell ref="B34:B43"/>
    <mergeCell ref="C34:C37"/>
    <mergeCell ref="C28:C30"/>
    <mergeCell ref="C31:C32"/>
    <mergeCell ref="E28:F28"/>
    <mergeCell ref="E29:F29"/>
    <mergeCell ref="E30:F30"/>
    <mergeCell ref="C33:H33"/>
    <mergeCell ref="E36:F36"/>
    <mergeCell ref="E31:F32"/>
    <mergeCell ref="E35:F35"/>
    <mergeCell ref="G31:G32"/>
    <mergeCell ref="B44:B45"/>
    <mergeCell ref="C3:L3"/>
    <mergeCell ref="C5:L5"/>
    <mergeCell ref="C7:D7"/>
    <mergeCell ref="E7:J7"/>
    <mergeCell ref="C9:E9"/>
    <mergeCell ref="C14:C15"/>
    <mergeCell ref="C16:C17"/>
    <mergeCell ref="C41:C43"/>
    <mergeCell ref="C18:C19"/>
    <mergeCell ref="B21:B25"/>
    <mergeCell ref="E14:E15"/>
    <mergeCell ref="E34:F34"/>
    <mergeCell ref="E37:F37"/>
    <mergeCell ref="D39:D40"/>
    <mergeCell ref="E39:F40"/>
    <mergeCell ref="C4:L4"/>
    <mergeCell ref="G11:G12"/>
    <mergeCell ref="H11:H12"/>
    <mergeCell ref="I11:L11"/>
    <mergeCell ref="H31:H32"/>
    <mergeCell ref="I31:I32"/>
    <mergeCell ref="J31:J32"/>
    <mergeCell ref="L31:L32"/>
    <mergeCell ref="G25:G26"/>
    <mergeCell ref="H25:H26"/>
    <mergeCell ref="I25:I26"/>
    <mergeCell ref="J25:J26"/>
    <mergeCell ref="L25:L26"/>
    <mergeCell ref="D25:D26"/>
    <mergeCell ref="E25:F26"/>
    <mergeCell ref="D31:D32"/>
    <mergeCell ref="B11:B12"/>
    <mergeCell ref="C11:C12"/>
    <mergeCell ref="D11:D12"/>
    <mergeCell ref="E11:F12"/>
    <mergeCell ref="E13:F13"/>
    <mergeCell ref="B18:B19"/>
    <mergeCell ref="B14:B17"/>
    <mergeCell ref="B31:B32"/>
    <mergeCell ref="B28:B30"/>
    <mergeCell ref="C21:C24"/>
    <mergeCell ref="C27:H27"/>
    <mergeCell ref="E24:F24"/>
    <mergeCell ref="C25:C26"/>
    <mergeCell ref="E16:E17"/>
    <mergeCell ref="E21:F21"/>
    <mergeCell ref="E22:F22"/>
    <mergeCell ref="E23:F23"/>
    <mergeCell ref="C20:H20"/>
    <mergeCell ref="M39:M40"/>
    <mergeCell ref="N39:N40"/>
    <mergeCell ref="P39:P40"/>
    <mergeCell ref="J39:J40"/>
    <mergeCell ref="L39:L40"/>
    <mergeCell ref="K34:K46"/>
    <mergeCell ref="O34:O46"/>
  </mergeCells>
  <phoneticPr fontId="20" type="noConversion"/>
  <pageMargins left="0.7" right="0.7" top="0.75" bottom="0.75" header="0.3" footer="0.3"/>
  <pageSetup paperSize="8" scale="59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P33"/>
  <sheetViews>
    <sheetView zoomScale="70" zoomScaleNormal="70" workbookViewId="0">
      <selection activeCell="J27" sqref="J27"/>
    </sheetView>
  </sheetViews>
  <sheetFormatPr defaultColWidth="8.81640625" defaultRowHeight="14.5"/>
  <cols>
    <col min="1" max="1" width="8.81640625" style="264"/>
    <col min="2" max="2" width="21.453125" style="1" customWidth="1"/>
    <col min="3" max="3" width="22.1796875" style="270" customWidth="1"/>
    <col min="4" max="4" width="8.81640625" style="266" customWidth="1"/>
    <col min="5" max="5" width="53.1796875" style="267" customWidth="1"/>
    <col min="6" max="6" width="45.6328125" style="268" bestFit="1" customWidth="1"/>
    <col min="7" max="7" width="16.36328125" style="268" customWidth="1"/>
    <col min="8" max="9" width="9.6328125" style="1" customWidth="1"/>
    <col min="10" max="10" width="17.453125" style="269" customWidth="1"/>
    <col min="11" max="11" width="13.81640625" style="269" customWidth="1"/>
    <col min="12" max="12" width="45.36328125" style="1" customWidth="1"/>
    <col min="13" max="13" width="12.36328125" style="1" customWidth="1"/>
    <col min="14" max="14" width="17.453125" style="269" customWidth="1"/>
    <col min="15" max="15" width="20.7265625" style="269" customWidth="1"/>
    <col min="16" max="16" width="16.453125" style="270" customWidth="1"/>
    <col min="17" max="16384" width="8.81640625" style="270"/>
  </cols>
  <sheetData>
    <row r="1" spans="1:16" s="226" customFormat="1" ht="15.5">
      <c r="A1" s="19"/>
      <c r="B1" s="22"/>
      <c r="C1" s="23"/>
      <c r="D1" s="21"/>
      <c r="E1" s="225"/>
      <c r="F1" s="21"/>
      <c r="G1" s="21"/>
      <c r="H1" s="21"/>
      <c r="I1" s="22"/>
      <c r="J1" s="22"/>
      <c r="K1" s="22"/>
      <c r="L1" s="22"/>
      <c r="M1" s="22"/>
      <c r="N1" s="22"/>
      <c r="O1" s="22"/>
      <c r="P1" s="19"/>
    </row>
    <row r="2" spans="1:16" s="15" customFormat="1" ht="15.5">
      <c r="A2" s="14"/>
      <c r="C2" s="288" t="str">
        <f>'Identificação do Candidato'!B3</f>
        <v>CONCURSO EXTERNO PARA PROFESSOR ADJUNTO NA ÁREA DISCIPLINAR DE GERONTOLOGIA</v>
      </c>
      <c r="D2" s="288"/>
      <c r="E2" s="288"/>
      <c r="F2" s="288"/>
      <c r="G2" s="288"/>
      <c r="H2" s="288"/>
      <c r="I2" s="288"/>
      <c r="J2" s="288"/>
      <c r="K2" s="288"/>
      <c r="L2" s="288"/>
      <c r="M2" s="22"/>
      <c r="N2" s="22"/>
      <c r="O2" s="172"/>
    </row>
    <row r="3" spans="1:16" s="15" customFormat="1" ht="15.5">
      <c r="A3" s="14"/>
      <c r="B3"/>
      <c r="C3" s="476"/>
      <c r="D3" s="476"/>
      <c r="E3" s="476"/>
      <c r="F3" s="476"/>
      <c r="G3" s="476"/>
      <c r="H3" s="476"/>
      <c r="I3" s="476"/>
      <c r="J3" s="476"/>
      <c r="K3" s="476"/>
      <c r="L3" s="476"/>
      <c r="M3" s="22"/>
      <c r="N3" s="22"/>
      <c r="O3" s="22"/>
    </row>
    <row r="4" spans="1:16" s="15" customFormat="1" ht="15.5">
      <c r="A4" s="14"/>
      <c r="C4" s="310"/>
      <c r="D4" s="310"/>
      <c r="E4" s="310"/>
      <c r="F4" s="310"/>
      <c r="G4" s="310"/>
      <c r="H4" s="310"/>
      <c r="I4" s="310"/>
      <c r="J4" s="310"/>
      <c r="K4" s="310"/>
      <c r="L4" s="310"/>
      <c r="M4" s="22"/>
      <c r="N4" s="22"/>
      <c r="O4" s="22"/>
    </row>
    <row r="5" spans="1:16" s="15" customFormat="1" ht="15.5">
      <c r="A5" s="14"/>
      <c r="C5" s="20"/>
      <c r="D5" s="20"/>
      <c r="E5" s="20"/>
      <c r="F5" s="20"/>
      <c r="G5" s="20"/>
      <c r="H5" s="21"/>
      <c r="I5" s="20"/>
      <c r="J5" s="20"/>
      <c r="K5" s="13"/>
      <c r="L5" s="20"/>
      <c r="M5" s="20"/>
      <c r="N5" s="20"/>
      <c r="O5" s="13"/>
      <c r="P5" s="20"/>
    </row>
    <row r="6" spans="1:16" s="15" customFormat="1" ht="16" thickBot="1">
      <c r="A6" s="14"/>
      <c r="C6" s="305" t="s">
        <v>2</v>
      </c>
      <c r="D6" s="474"/>
      <c r="E6" s="400">
        <f>'Identificação do Candidato'!C7</f>
        <v>0</v>
      </c>
      <c r="F6" s="400"/>
      <c r="G6" s="400"/>
      <c r="H6" s="400"/>
      <c r="I6" s="400"/>
      <c r="J6" s="400"/>
      <c r="K6" s="172"/>
      <c r="L6" s="173"/>
      <c r="M6" s="22"/>
      <c r="N6" s="22"/>
      <c r="O6" s="172"/>
      <c r="P6" s="42"/>
    </row>
    <row r="7" spans="1:16" s="226" customFormat="1" ht="15.5">
      <c r="A7" s="19"/>
      <c r="B7" s="22"/>
      <c r="C7" s="23"/>
      <c r="D7" s="21"/>
      <c r="E7" s="225"/>
      <c r="F7" s="21"/>
      <c r="G7" s="21"/>
      <c r="H7" s="21"/>
      <c r="I7" s="22"/>
      <c r="J7" s="22"/>
      <c r="K7" s="22"/>
      <c r="L7" s="174"/>
      <c r="M7" s="22"/>
      <c r="N7" s="22"/>
      <c r="O7" s="22"/>
      <c r="P7" s="43"/>
    </row>
    <row r="8" spans="1:16" s="226" customFormat="1" ht="26" customHeight="1">
      <c r="A8" s="19"/>
      <c r="B8" s="22"/>
      <c r="C8" s="475" t="s">
        <v>245</v>
      </c>
      <c r="D8" s="475"/>
      <c r="E8" s="475"/>
      <c r="F8" s="227">
        <v>0.15</v>
      </c>
      <c r="G8" s="228"/>
      <c r="H8" s="229"/>
      <c r="I8" s="229"/>
      <c r="J8" s="229"/>
      <c r="K8" s="229"/>
      <c r="L8" s="22"/>
      <c r="M8" s="229"/>
      <c r="N8" s="229"/>
      <c r="O8" s="229"/>
      <c r="P8" s="19"/>
    </row>
    <row r="9" spans="1:16" s="235" customFormat="1">
      <c r="A9" s="230"/>
      <c r="B9" s="231"/>
      <c r="C9" s="232"/>
      <c r="D9" s="233"/>
      <c r="E9" s="234"/>
      <c r="F9" s="233"/>
      <c r="G9" s="233"/>
      <c r="H9" s="233"/>
      <c r="I9" s="231"/>
      <c r="J9" s="231"/>
      <c r="K9" s="231"/>
      <c r="L9" s="231"/>
      <c r="M9" s="231"/>
      <c r="N9" s="231"/>
      <c r="O9" s="231"/>
      <c r="P9" s="230"/>
    </row>
    <row r="10" spans="1:16" s="2" customFormat="1" ht="13" customHeight="1">
      <c r="A10" s="6"/>
      <c r="B10" s="322" t="s">
        <v>3</v>
      </c>
      <c r="C10" s="322" t="s">
        <v>4</v>
      </c>
      <c r="D10" s="322" t="s">
        <v>5</v>
      </c>
      <c r="E10" s="322" t="s">
        <v>6</v>
      </c>
      <c r="F10" s="427"/>
      <c r="G10" s="322" t="s">
        <v>7</v>
      </c>
      <c r="H10" s="322" t="s">
        <v>8</v>
      </c>
      <c r="I10" s="342" t="s">
        <v>269</v>
      </c>
      <c r="J10" s="343"/>
      <c r="K10" s="343"/>
      <c r="L10" s="344"/>
      <c r="M10" s="345" t="s">
        <v>9</v>
      </c>
      <c r="N10" s="346"/>
      <c r="O10" s="346"/>
      <c r="P10" s="347"/>
    </row>
    <row r="11" spans="1:16" s="2" customFormat="1" ht="78">
      <c r="A11" s="6"/>
      <c r="B11" s="322"/>
      <c r="C11" s="322"/>
      <c r="D11" s="322"/>
      <c r="E11" s="427"/>
      <c r="F11" s="427"/>
      <c r="G11" s="322"/>
      <c r="H11" s="322"/>
      <c r="I11" s="129" t="s">
        <v>10</v>
      </c>
      <c r="J11" s="129" t="s">
        <v>11</v>
      </c>
      <c r="K11" s="143" t="s">
        <v>12</v>
      </c>
      <c r="L11" s="213" t="s">
        <v>247</v>
      </c>
      <c r="M11" s="83" t="s">
        <v>10</v>
      </c>
      <c r="N11" s="83" t="s">
        <v>11</v>
      </c>
      <c r="O11" s="83" t="s">
        <v>12</v>
      </c>
      <c r="P11" s="215" t="s">
        <v>13</v>
      </c>
    </row>
    <row r="12" spans="1:16" s="3" customFormat="1" ht="15.5">
      <c r="A12" s="12"/>
      <c r="B12" s="25" t="s">
        <v>14</v>
      </c>
      <c r="C12" s="25" t="s">
        <v>15</v>
      </c>
      <c r="D12" s="25" t="s">
        <v>16</v>
      </c>
      <c r="E12" s="322" t="s">
        <v>17</v>
      </c>
      <c r="F12" s="322"/>
      <c r="G12" s="25" t="s">
        <v>18</v>
      </c>
      <c r="H12" s="25" t="s">
        <v>19</v>
      </c>
      <c r="I12" s="129" t="s">
        <v>20</v>
      </c>
      <c r="J12" s="129" t="s">
        <v>21</v>
      </c>
      <c r="K12" s="236" t="s">
        <v>22</v>
      </c>
      <c r="L12" s="129" t="s">
        <v>23</v>
      </c>
      <c r="M12" s="83" t="s">
        <v>24</v>
      </c>
      <c r="N12" s="83" t="s">
        <v>25</v>
      </c>
      <c r="O12" s="237" t="s">
        <v>26</v>
      </c>
      <c r="P12" s="83" t="s">
        <v>27</v>
      </c>
    </row>
    <row r="13" spans="1:16" s="160" customFormat="1" ht="33.5" customHeight="1">
      <c r="A13" s="9"/>
      <c r="B13" s="472" t="s">
        <v>131</v>
      </c>
      <c r="C13" s="477" t="s">
        <v>132</v>
      </c>
      <c r="D13" s="150" t="s">
        <v>133</v>
      </c>
      <c r="E13" s="465" t="s">
        <v>299</v>
      </c>
      <c r="F13" s="465"/>
      <c r="G13" s="151" t="s">
        <v>117</v>
      </c>
      <c r="H13" s="38">
        <v>0.5</v>
      </c>
      <c r="I13" s="26"/>
      <c r="J13" s="240">
        <f>H13*I13</f>
        <v>0</v>
      </c>
      <c r="K13" s="462">
        <f>IF((J16)&gt;B16,B16,(J16))</f>
        <v>0</v>
      </c>
      <c r="L13" s="80"/>
      <c r="M13" s="60"/>
      <c r="N13" s="132">
        <f>H13*M13</f>
        <v>0</v>
      </c>
      <c r="O13" s="478">
        <f>IF((N16)&gt;B16,B16,(N16))</f>
        <v>0</v>
      </c>
      <c r="P13" s="82"/>
    </row>
    <row r="14" spans="1:16" s="160" customFormat="1" ht="33.5" customHeight="1">
      <c r="A14" s="9"/>
      <c r="B14" s="473"/>
      <c r="C14" s="477"/>
      <c r="D14" s="150" t="s">
        <v>134</v>
      </c>
      <c r="E14" s="466" t="s">
        <v>301</v>
      </c>
      <c r="F14" s="466"/>
      <c r="G14" s="151" t="s">
        <v>117</v>
      </c>
      <c r="H14" s="38">
        <v>0.4</v>
      </c>
      <c r="I14" s="26"/>
      <c r="J14" s="240">
        <f t="shared" ref="J14:J15" si="0">H14*I14</f>
        <v>0</v>
      </c>
      <c r="K14" s="462"/>
      <c r="L14" s="80"/>
      <c r="M14" s="60"/>
      <c r="N14" s="132">
        <f t="shared" ref="N14:N15" si="1">H14*M14</f>
        <v>0</v>
      </c>
      <c r="O14" s="478"/>
      <c r="P14" s="82"/>
    </row>
    <row r="15" spans="1:16" s="160" customFormat="1" ht="33.5" customHeight="1">
      <c r="A15" s="9"/>
      <c r="B15" s="241" t="s">
        <v>255</v>
      </c>
      <c r="C15" s="477"/>
      <c r="D15" s="150" t="s">
        <v>135</v>
      </c>
      <c r="E15" s="465" t="s">
        <v>300</v>
      </c>
      <c r="F15" s="465"/>
      <c r="G15" s="151" t="s">
        <v>117</v>
      </c>
      <c r="H15" s="38">
        <v>0.3</v>
      </c>
      <c r="I15" s="26"/>
      <c r="J15" s="240">
        <f t="shared" si="0"/>
        <v>0</v>
      </c>
      <c r="K15" s="462"/>
      <c r="L15" s="80"/>
      <c r="M15" s="60"/>
      <c r="N15" s="132">
        <f t="shared" si="1"/>
        <v>0</v>
      </c>
      <c r="O15" s="478"/>
      <c r="P15" s="82"/>
    </row>
    <row r="16" spans="1:16" s="160" customFormat="1" ht="13">
      <c r="A16" s="9"/>
      <c r="B16" s="145">
        <v>50</v>
      </c>
      <c r="C16" s="202"/>
      <c r="D16" s="202"/>
      <c r="E16" s="463"/>
      <c r="F16" s="464"/>
      <c r="G16" s="25"/>
      <c r="H16" s="25"/>
      <c r="I16" s="129"/>
      <c r="J16" s="242">
        <f>SUM(J13:J15)</f>
        <v>0</v>
      </c>
      <c r="K16" s="462"/>
      <c r="L16" s="243"/>
      <c r="M16" s="83"/>
      <c r="N16" s="84">
        <f>SUM(N13:N15)</f>
        <v>0</v>
      </c>
      <c r="O16" s="478"/>
      <c r="P16" s="199"/>
    </row>
    <row r="17" spans="1:16" s="9" customFormat="1" ht="35.25" customHeight="1">
      <c r="B17" s="238" t="s">
        <v>82</v>
      </c>
      <c r="C17" s="471" t="s">
        <v>270</v>
      </c>
      <c r="D17" s="239" t="s">
        <v>136</v>
      </c>
      <c r="E17" s="425" t="s">
        <v>302</v>
      </c>
      <c r="F17" s="425"/>
      <c r="G17" s="244" t="s">
        <v>141</v>
      </c>
      <c r="H17" s="204">
        <v>1</v>
      </c>
      <c r="I17" s="26"/>
      <c r="J17" s="162">
        <f t="shared" ref="J17:J18" si="2">H17*I17</f>
        <v>0</v>
      </c>
      <c r="K17" s="415">
        <f>IF((J20)&gt;B20,B20,(J20))</f>
        <v>0</v>
      </c>
      <c r="L17" s="81"/>
      <c r="M17" s="60"/>
      <c r="N17" s="166">
        <f t="shared" ref="N17:N19" si="3">H17*M17</f>
        <v>0</v>
      </c>
      <c r="O17" s="418">
        <f>IF((N20)&gt;B20,B20,(N20))</f>
        <v>0</v>
      </c>
      <c r="P17" s="82"/>
    </row>
    <row r="18" spans="1:16" s="9" customFormat="1" ht="32.25" customHeight="1">
      <c r="B18" s="460" t="s">
        <v>255</v>
      </c>
      <c r="C18" s="471"/>
      <c r="D18" s="239" t="s">
        <v>137</v>
      </c>
      <c r="E18" s="467" t="s">
        <v>303</v>
      </c>
      <c r="F18" s="468"/>
      <c r="G18" s="244" t="s">
        <v>141</v>
      </c>
      <c r="H18" s="204">
        <v>0.75</v>
      </c>
      <c r="I18" s="26"/>
      <c r="J18" s="162">
        <f t="shared" si="2"/>
        <v>0</v>
      </c>
      <c r="K18" s="415"/>
      <c r="L18" s="81"/>
      <c r="M18" s="60"/>
      <c r="N18" s="166">
        <f t="shared" si="3"/>
        <v>0</v>
      </c>
      <c r="O18" s="418"/>
      <c r="P18" s="82"/>
    </row>
    <row r="19" spans="1:16" s="247" customFormat="1" ht="49.5" customHeight="1">
      <c r="A19" s="245"/>
      <c r="B19" s="461"/>
      <c r="C19" s="471"/>
      <c r="D19" s="153" t="s">
        <v>138</v>
      </c>
      <c r="E19" s="465" t="s">
        <v>304</v>
      </c>
      <c r="F19" s="465"/>
      <c r="G19" s="205" t="s">
        <v>141</v>
      </c>
      <c r="H19" s="246">
        <v>0.5</v>
      </c>
      <c r="I19" s="74"/>
      <c r="J19" s="162">
        <f t="shared" ref="J19" si="4">H19*I19</f>
        <v>0</v>
      </c>
      <c r="K19" s="415"/>
      <c r="L19" s="77"/>
      <c r="M19" s="75"/>
      <c r="N19" s="166">
        <f t="shared" si="3"/>
        <v>0</v>
      </c>
      <c r="O19" s="418"/>
      <c r="P19" s="79"/>
    </row>
    <row r="20" spans="1:16" s="247" customFormat="1" ht="14" customHeight="1">
      <c r="A20" s="245"/>
      <c r="B20" s="155">
        <v>40</v>
      </c>
      <c r="C20" s="248"/>
      <c r="D20" s="249"/>
      <c r="E20" s="463"/>
      <c r="F20" s="464"/>
      <c r="G20" s="250"/>
      <c r="H20" s="250"/>
      <c r="I20" s="251"/>
      <c r="J20" s="125">
        <f>SUM(J17:J19)</f>
        <v>0</v>
      </c>
      <c r="K20" s="416"/>
      <c r="L20" s="252"/>
      <c r="M20" s="253"/>
      <c r="N20" s="201">
        <f>SUM(N17:N19)</f>
        <v>0</v>
      </c>
      <c r="O20" s="419"/>
      <c r="P20" s="254"/>
    </row>
    <row r="21" spans="1:16" s="247" customFormat="1" ht="36" customHeight="1">
      <c r="A21" s="245"/>
      <c r="B21" s="255" t="s">
        <v>142</v>
      </c>
      <c r="C21" s="469" t="s">
        <v>142</v>
      </c>
      <c r="D21" s="153" t="s">
        <v>139</v>
      </c>
      <c r="E21" s="426" t="s">
        <v>305</v>
      </c>
      <c r="F21" s="426"/>
      <c r="G21" s="205" t="s">
        <v>143</v>
      </c>
      <c r="H21" s="246">
        <v>1</v>
      </c>
      <c r="I21" s="74"/>
      <c r="J21" s="162">
        <f>H21*I21</f>
        <v>0</v>
      </c>
      <c r="K21" s="414">
        <f>IF((J23)&gt;B23,B23,(J23))</f>
        <v>0</v>
      </c>
      <c r="L21" s="77"/>
      <c r="M21" s="75"/>
      <c r="N21" s="166">
        <f>H21*M21</f>
        <v>0</v>
      </c>
      <c r="O21" s="417">
        <f>IF((N23)&gt;B23,B23,(N23))</f>
        <v>0</v>
      </c>
      <c r="P21" s="79"/>
    </row>
    <row r="22" spans="1:16" s="247" customFormat="1" ht="36" customHeight="1">
      <c r="A22" s="245"/>
      <c r="B22" s="256" t="s">
        <v>255</v>
      </c>
      <c r="C22" s="470"/>
      <c r="D22" s="153" t="s">
        <v>140</v>
      </c>
      <c r="E22" s="426" t="s">
        <v>306</v>
      </c>
      <c r="F22" s="426"/>
      <c r="G22" s="205" t="s">
        <v>143</v>
      </c>
      <c r="H22" s="246">
        <v>0.25</v>
      </c>
      <c r="I22" s="74"/>
      <c r="J22" s="162">
        <f>H22*I22</f>
        <v>0</v>
      </c>
      <c r="K22" s="415"/>
      <c r="L22" s="77"/>
      <c r="M22" s="75"/>
      <c r="N22" s="166">
        <f>H22*M22</f>
        <v>0</v>
      </c>
      <c r="O22" s="418"/>
      <c r="P22" s="79"/>
    </row>
    <row r="23" spans="1:16" s="247" customFormat="1" ht="14.5" customHeight="1">
      <c r="A23" s="245"/>
      <c r="B23" s="145">
        <v>10</v>
      </c>
      <c r="C23" s="257"/>
      <c r="D23" s="249"/>
      <c r="E23" s="463"/>
      <c r="F23" s="464"/>
      <c r="G23" s="250"/>
      <c r="H23" s="250"/>
      <c r="I23" s="251"/>
      <c r="J23" s="125">
        <f>SUM(J21:J22)</f>
        <v>0</v>
      </c>
      <c r="K23" s="416"/>
      <c r="L23" s="252"/>
      <c r="M23" s="253"/>
      <c r="N23" s="201">
        <f>SUM(N21:N22)</f>
        <v>0</v>
      </c>
      <c r="O23" s="419"/>
      <c r="P23" s="254"/>
    </row>
    <row r="24" spans="1:16" s="245" customFormat="1" ht="23" customHeight="1" thickBot="1">
      <c r="C24" s="258"/>
      <c r="D24" s="123"/>
      <c r="E24" s="171"/>
      <c r="F24" s="171"/>
      <c r="G24" s="259"/>
      <c r="H24" s="62"/>
      <c r="I24" s="62"/>
      <c r="J24" s="171"/>
      <c r="K24" s="171"/>
      <c r="L24" s="62"/>
      <c r="M24" s="62"/>
      <c r="N24" s="171"/>
      <c r="O24" s="171"/>
    </row>
    <row r="25" spans="1:16" s="2" customFormat="1" ht="16.5" customHeight="1" thickTop="1" thickBot="1">
      <c r="A25" s="6"/>
      <c r="B25" s="260">
        <f>B16+B20+B23</f>
        <v>100</v>
      </c>
      <c r="C25" s="289" t="s">
        <v>144</v>
      </c>
      <c r="D25" s="289"/>
      <c r="E25" s="289"/>
      <c r="F25" s="289"/>
      <c r="G25" s="289"/>
      <c r="H25" s="289"/>
      <c r="I25" s="53"/>
      <c r="J25" s="261">
        <f>J16+J20+J23</f>
        <v>0</v>
      </c>
      <c r="K25" s="262">
        <f>SUM(K13:K23)</f>
        <v>0</v>
      </c>
      <c r="L25" s="179"/>
      <c r="M25" s="263"/>
      <c r="N25" s="182">
        <f>N16+N20+N23</f>
        <v>0</v>
      </c>
      <c r="O25" s="128">
        <f>SUM(O13:O23)</f>
        <v>0</v>
      </c>
      <c r="P25" s="3"/>
    </row>
    <row r="26" spans="1:16" ht="15" thickTop="1">
      <c r="C26" s="265"/>
    </row>
    <row r="27" spans="1:16">
      <c r="C27" s="265"/>
    </row>
    <row r="28" spans="1:16">
      <c r="C28" s="265"/>
    </row>
    <row r="29" spans="1:16">
      <c r="C29" s="265"/>
      <c r="D29" s="1"/>
      <c r="E29" s="271"/>
      <c r="F29" s="1"/>
      <c r="G29" s="1"/>
    </row>
    <row r="30" spans="1:16">
      <c r="C30" s="265"/>
    </row>
    <row r="31" spans="1:16">
      <c r="C31" s="265"/>
    </row>
    <row r="32" spans="1:16">
      <c r="C32" s="265"/>
    </row>
    <row r="33" spans="3:3">
      <c r="C33" s="265"/>
    </row>
  </sheetData>
  <sheetProtection password="FB5F" sheet="1" objects="1" scenarios="1"/>
  <mergeCells count="38">
    <mergeCell ref="O17:O20"/>
    <mergeCell ref="M10:P10"/>
    <mergeCell ref="E22:F22"/>
    <mergeCell ref="H10:H11"/>
    <mergeCell ref="E19:F19"/>
    <mergeCell ref="E10:F11"/>
    <mergeCell ref="G10:G11"/>
    <mergeCell ref="K17:K20"/>
    <mergeCell ref="I10:L10"/>
    <mergeCell ref="K21:K23"/>
    <mergeCell ref="O21:O23"/>
    <mergeCell ref="O13:O16"/>
    <mergeCell ref="B10:B11"/>
    <mergeCell ref="C10:C11"/>
    <mergeCell ref="B13:B14"/>
    <mergeCell ref="C2:L2"/>
    <mergeCell ref="C4:L4"/>
    <mergeCell ref="C6:D6"/>
    <mergeCell ref="E6:J6"/>
    <mergeCell ref="C8:E8"/>
    <mergeCell ref="E12:F12"/>
    <mergeCell ref="C3:L3"/>
    <mergeCell ref="D10:D11"/>
    <mergeCell ref="C13:C15"/>
    <mergeCell ref="C25:H25"/>
    <mergeCell ref="B18:B19"/>
    <mergeCell ref="K13:K16"/>
    <mergeCell ref="E16:F16"/>
    <mergeCell ref="E20:F20"/>
    <mergeCell ref="E23:F23"/>
    <mergeCell ref="E15:F15"/>
    <mergeCell ref="E13:F13"/>
    <mergeCell ref="E14:F14"/>
    <mergeCell ref="E21:F21"/>
    <mergeCell ref="E17:F17"/>
    <mergeCell ref="E18:F18"/>
    <mergeCell ref="C21:C22"/>
    <mergeCell ref="C17:C19"/>
  </mergeCells>
  <phoneticPr fontId="20" type="noConversion"/>
  <pageMargins left="0.7" right="0.7" top="0.75" bottom="0.75" header="0.3" footer="0.3"/>
  <pageSetup paperSize="8" scale="56" fitToHeight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T54"/>
  <sheetViews>
    <sheetView zoomScale="90" zoomScaleNormal="90" workbookViewId="0">
      <selection activeCell="J35" sqref="J35"/>
    </sheetView>
  </sheetViews>
  <sheetFormatPr defaultColWidth="11.453125" defaultRowHeight="14.5"/>
  <cols>
    <col min="1" max="1" width="2.453125" style="34" customWidth="1"/>
    <col min="2" max="2" width="16.453125" style="34" customWidth="1"/>
    <col min="3" max="3" width="48.81640625" customWidth="1"/>
    <col min="4" max="4" width="24.1796875" customWidth="1"/>
    <col min="5" max="5" width="21.81640625" customWidth="1"/>
    <col min="6" max="6" width="21.6328125" customWidth="1"/>
    <col min="7" max="7" width="21.36328125" customWidth="1"/>
    <col min="8" max="11" width="17.453125" style="34" customWidth="1"/>
    <col min="12" max="20" width="11.453125" style="34"/>
  </cols>
  <sheetData>
    <row r="1" spans="1:12" s="19" customFormat="1" ht="15.5">
      <c r="B1" s="22"/>
      <c r="C1" s="23"/>
      <c r="D1" s="18"/>
      <c r="E1" s="24"/>
      <c r="F1" s="18"/>
      <c r="G1" s="18"/>
      <c r="H1" s="18"/>
    </row>
    <row r="2" spans="1:12" s="15" customFormat="1" ht="15.5">
      <c r="A2" s="14"/>
      <c r="C2" s="16"/>
      <c r="D2" s="17"/>
      <c r="E2" s="18"/>
      <c r="F2" s="18"/>
      <c r="G2" s="18"/>
      <c r="H2" s="18"/>
      <c r="I2" s="19"/>
      <c r="J2" s="19"/>
      <c r="K2" s="10"/>
    </row>
    <row r="3" spans="1:12" s="15" customFormat="1" ht="15.5">
      <c r="A3" s="14"/>
      <c r="B3" s="34"/>
      <c r="C3" s="288" t="str">
        <f>'Identificação do Candidato'!B3</f>
        <v>CONCURSO EXTERNO PARA PROFESSOR ADJUNTO NA ÁREA DISCIPLINAR DE GERONTOLOGIA</v>
      </c>
      <c r="D3" s="288"/>
      <c r="E3" s="288"/>
      <c r="F3" s="288"/>
      <c r="G3" s="288"/>
      <c r="H3" s="288"/>
      <c r="I3" s="288"/>
      <c r="J3" s="288"/>
      <c r="K3" s="288"/>
      <c r="L3" s="288"/>
    </row>
    <row r="4" spans="1:12" s="15" customFormat="1" ht="15.5">
      <c r="A4" s="14"/>
      <c r="C4" s="288"/>
      <c r="D4" s="288"/>
      <c r="E4" s="288"/>
      <c r="F4" s="288"/>
      <c r="G4" s="288"/>
      <c r="H4" s="288"/>
      <c r="I4" s="288"/>
      <c r="J4" s="288"/>
      <c r="K4" s="288"/>
      <c r="L4" s="288"/>
    </row>
    <row r="5" spans="1:12" s="15" customFormat="1" ht="15.5">
      <c r="A5" s="14"/>
      <c r="C5" s="310"/>
      <c r="D5" s="310"/>
      <c r="E5" s="310"/>
      <c r="F5" s="310"/>
      <c r="G5" s="310"/>
      <c r="H5" s="310"/>
      <c r="I5" s="310"/>
      <c r="J5" s="310"/>
      <c r="K5" s="310"/>
      <c r="L5" s="310"/>
    </row>
    <row r="6" spans="1:12" s="15" customFormat="1" ht="15.5">
      <c r="A6" s="14"/>
      <c r="C6" s="20"/>
      <c r="D6" s="20"/>
      <c r="E6" s="20"/>
      <c r="F6" s="20"/>
      <c r="G6" s="20"/>
      <c r="H6" s="21"/>
      <c r="I6" s="20"/>
      <c r="J6" s="20"/>
      <c r="K6" s="13"/>
      <c r="L6" s="20"/>
    </row>
    <row r="7" spans="1:12" s="15" customFormat="1" ht="16" thickBot="1">
      <c r="A7" s="14"/>
      <c r="C7" s="305" t="s">
        <v>2</v>
      </c>
      <c r="D7" s="474"/>
      <c r="E7" s="400">
        <f>'Identificação do Candidato'!C7</f>
        <v>0</v>
      </c>
      <c r="F7" s="400"/>
      <c r="G7" s="400"/>
      <c r="H7" s="400"/>
      <c r="I7" s="400"/>
      <c r="J7" s="400"/>
      <c r="K7" s="10"/>
    </row>
    <row r="8" spans="1:12" s="19" customFormat="1" ht="15.5">
      <c r="B8" s="22"/>
      <c r="C8" s="23"/>
      <c r="D8" s="18"/>
      <c r="E8" s="24"/>
      <c r="F8" s="18"/>
      <c r="G8" s="18"/>
      <c r="H8" s="18"/>
    </row>
    <row r="9" spans="1:12" s="34" customFormat="1" ht="18.5">
      <c r="C9" s="488" t="s">
        <v>145</v>
      </c>
      <c r="D9" s="488"/>
    </row>
    <row r="10" spans="1:12" s="34" customFormat="1" ht="11.5" customHeight="1" thickBot="1">
      <c r="C10" s="58"/>
      <c r="D10" s="58"/>
    </row>
    <row r="11" spans="1:12" s="34" customFormat="1" ht="15" thickBot="1">
      <c r="D11" s="485" t="s">
        <v>258</v>
      </c>
      <c r="E11" s="486"/>
      <c r="F11" s="486"/>
      <c r="G11" s="487"/>
      <c r="H11" s="479" t="s">
        <v>165</v>
      </c>
      <c r="I11" s="480"/>
      <c r="J11" s="480"/>
      <c r="K11" s="481"/>
    </row>
    <row r="12" spans="1:12" ht="31.5" thickBot="1">
      <c r="C12" s="28"/>
      <c r="D12" s="111" t="s">
        <v>11</v>
      </c>
      <c r="E12" s="111" t="s">
        <v>146</v>
      </c>
      <c r="F12" s="111" t="s">
        <v>147</v>
      </c>
      <c r="G12" s="111" t="s">
        <v>148</v>
      </c>
      <c r="H12" s="112" t="s">
        <v>11</v>
      </c>
      <c r="I12" s="112" t="s">
        <v>146</v>
      </c>
      <c r="J12" s="112" t="s">
        <v>147</v>
      </c>
      <c r="K12" s="112" t="s">
        <v>148</v>
      </c>
    </row>
    <row r="13" spans="1:12" ht="16" thickBot="1">
      <c r="C13" s="107" t="s">
        <v>149</v>
      </c>
      <c r="D13" s="29">
        <f>'Componente Formação, Graus e Ti'!J27</f>
        <v>0</v>
      </c>
      <c r="E13" s="30">
        <f>'Componente Formação, Graus e Ti'!K27</f>
        <v>0</v>
      </c>
      <c r="F13" s="31">
        <f>'Componente Formação, Graus e Ti'!F10</f>
        <v>0.25</v>
      </c>
      <c r="G13" s="32">
        <f>E13*F13</f>
        <v>0</v>
      </c>
      <c r="H13" s="66">
        <f>'Componente Formação, Graus e Ti'!N27</f>
        <v>0</v>
      </c>
      <c r="I13" s="67">
        <f>'Componente Formação, Graus e Ti'!O27</f>
        <v>0</v>
      </c>
      <c r="J13" s="68">
        <f>'Componente Formação, Graus e Ti'!F10</f>
        <v>0.25</v>
      </c>
      <c r="K13" s="69">
        <f>I13*J13</f>
        <v>0</v>
      </c>
    </row>
    <row r="14" spans="1:12" ht="16" thickBot="1">
      <c r="C14" s="108" t="s">
        <v>150</v>
      </c>
      <c r="D14" s="29">
        <f>'Componente Técnico-Científica'!J64</f>
        <v>0</v>
      </c>
      <c r="E14" s="30">
        <f>'Componente Técnico-Científica'!K64</f>
        <v>0</v>
      </c>
      <c r="F14" s="31">
        <f>'Componente Técnico-Científica'!F9</f>
        <v>0.4</v>
      </c>
      <c r="G14" s="32">
        <f t="shared" ref="G14:G16" si="0">E14*F14</f>
        <v>0</v>
      </c>
      <c r="H14" s="66">
        <f>'Componente Técnico-Científica'!N64</f>
        <v>0</v>
      </c>
      <c r="I14" s="67">
        <f>'Componente Técnico-Científica'!O64</f>
        <v>0</v>
      </c>
      <c r="J14" s="68">
        <f>'Componente Técnico-Científica'!F9</f>
        <v>0.4</v>
      </c>
      <c r="K14" s="69">
        <f>I14*J14</f>
        <v>0</v>
      </c>
    </row>
    <row r="15" spans="1:12" ht="16" thickBot="1">
      <c r="C15" s="109" t="s">
        <v>151</v>
      </c>
      <c r="D15" s="29">
        <f>'Componente Pedagógica'!J48</f>
        <v>0</v>
      </c>
      <c r="E15" s="30">
        <f>'Componente Pedagógica'!K48</f>
        <v>0</v>
      </c>
      <c r="F15" s="33">
        <f>'Componente Pedagógica'!F9</f>
        <v>0.2</v>
      </c>
      <c r="G15" s="32">
        <f t="shared" si="0"/>
        <v>0</v>
      </c>
      <c r="H15" s="66">
        <f>'Componente Pedagógica'!N48</f>
        <v>0</v>
      </c>
      <c r="I15" s="67">
        <f>'Componente Pedagógica'!O48</f>
        <v>0</v>
      </c>
      <c r="J15" s="70">
        <f>'Componente Pedagógica'!F9</f>
        <v>0.2</v>
      </c>
      <c r="K15" s="69">
        <f t="shared" ref="K15:K16" si="1">I15*J15</f>
        <v>0</v>
      </c>
    </row>
    <row r="16" spans="1:12" ht="16" thickBot="1">
      <c r="C16" s="110" t="s">
        <v>152</v>
      </c>
      <c r="D16" s="29">
        <f>'Componente Profissional e Organ'!J25</f>
        <v>0</v>
      </c>
      <c r="E16" s="30">
        <f>'Componente Profissional e Organ'!K25</f>
        <v>0</v>
      </c>
      <c r="F16" s="31">
        <f>'Componente Profissional e Organ'!F8</f>
        <v>0.15</v>
      </c>
      <c r="G16" s="32">
        <f t="shared" si="0"/>
        <v>0</v>
      </c>
      <c r="H16" s="66">
        <f>'Componente Profissional e Organ'!N25</f>
        <v>0</v>
      </c>
      <c r="I16" s="67">
        <f>'Componente Profissional e Organ'!O25</f>
        <v>0</v>
      </c>
      <c r="J16" s="68">
        <f>'Componente Profissional e Organ'!F8</f>
        <v>0.15</v>
      </c>
      <c r="K16" s="69">
        <f t="shared" si="1"/>
        <v>0</v>
      </c>
    </row>
    <row r="17" spans="2:11" s="34" customFormat="1" ht="15" thickBot="1">
      <c r="F17" s="114"/>
      <c r="G17" s="114"/>
    </row>
    <row r="18" spans="2:11" s="34" customFormat="1" ht="14.5" customHeight="1" thickBot="1">
      <c r="C18" s="489" t="s">
        <v>153</v>
      </c>
      <c r="D18" s="490"/>
      <c r="E18" s="490"/>
      <c r="F18" s="491"/>
      <c r="G18" s="55">
        <f>G13+G14+G15+G16</f>
        <v>0</v>
      </c>
      <c r="H18" s="113"/>
      <c r="I18" s="113"/>
      <c r="J18" s="113"/>
      <c r="K18" s="61">
        <f>K13+K14+K15+K16</f>
        <v>0</v>
      </c>
    </row>
    <row r="19" spans="2:11" s="34" customFormat="1"/>
    <row r="20" spans="2:11" s="34" customFormat="1">
      <c r="D20" s="484" t="s">
        <v>154</v>
      </c>
      <c r="E20" s="484"/>
    </row>
    <row r="21" spans="2:11" s="34" customFormat="1" ht="28.5" customHeight="1">
      <c r="D21" s="286" t="s">
        <v>184</v>
      </c>
      <c r="E21" s="286"/>
      <c r="F21" s="286"/>
      <c r="G21" s="286"/>
      <c r="H21" s="286"/>
      <c r="I21" s="286"/>
      <c r="J21" s="286"/>
    </row>
    <row r="22" spans="2:11">
      <c r="C22" s="34"/>
      <c r="D22" s="34"/>
      <c r="E22" s="34"/>
      <c r="F22" s="34"/>
      <c r="G22" s="34"/>
    </row>
    <row r="23" spans="2:11">
      <c r="B23" s="64" t="s">
        <v>155</v>
      </c>
      <c r="C23" s="482" t="s">
        <v>157</v>
      </c>
      <c r="D23" s="56" t="s">
        <v>156</v>
      </c>
      <c r="E23" s="57">
        <f>K14</f>
        <v>0</v>
      </c>
      <c r="F23" s="34"/>
      <c r="G23" s="34"/>
    </row>
    <row r="24" spans="2:11">
      <c r="B24" s="64" t="s">
        <v>158</v>
      </c>
      <c r="C24" s="483"/>
      <c r="D24" s="56" t="s">
        <v>159</v>
      </c>
      <c r="E24" s="57">
        <f>H14</f>
        <v>0</v>
      </c>
      <c r="F24" s="34"/>
      <c r="G24" s="34"/>
    </row>
    <row r="25" spans="2:11">
      <c r="B25" s="64" t="s">
        <v>160</v>
      </c>
      <c r="C25" s="482" t="s">
        <v>166</v>
      </c>
      <c r="D25" s="56" t="s">
        <v>156</v>
      </c>
      <c r="E25" s="57">
        <f>K15</f>
        <v>0</v>
      </c>
      <c r="F25" s="34"/>
      <c r="G25" s="34"/>
    </row>
    <row r="26" spans="2:11">
      <c r="B26" s="64" t="s">
        <v>161</v>
      </c>
      <c r="C26" s="483"/>
      <c r="D26" s="56" t="s">
        <v>159</v>
      </c>
      <c r="E26" s="57">
        <f>H15</f>
        <v>0</v>
      </c>
      <c r="F26" s="34"/>
      <c r="G26" s="34"/>
    </row>
    <row r="27" spans="2:11" ht="14.5" customHeight="1">
      <c r="B27" s="64" t="s">
        <v>162</v>
      </c>
      <c r="C27" s="482" t="s">
        <v>167</v>
      </c>
      <c r="D27" s="56" t="s">
        <v>156</v>
      </c>
      <c r="E27" s="57">
        <f>K16</f>
        <v>0</v>
      </c>
      <c r="F27" s="34"/>
      <c r="G27" s="34"/>
    </row>
    <row r="28" spans="2:11">
      <c r="B28" s="64" t="s">
        <v>163</v>
      </c>
      <c r="C28" s="483"/>
      <c r="D28" s="56" t="s">
        <v>159</v>
      </c>
      <c r="E28" s="57">
        <f>H16</f>
        <v>0</v>
      </c>
      <c r="F28" s="34"/>
      <c r="G28" s="34"/>
    </row>
    <row r="29" spans="2:11">
      <c r="C29" s="34"/>
      <c r="D29" s="34"/>
      <c r="E29" s="34"/>
    </row>
    <row r="30" spans="2:11" s="34" customFormat="1"/>
    <row r="31" spans="2:11" s="34" customFormat="1"/>
    <row r="32" spans="2:11" s="34" customFormat="1"/>
    <row r="33" s="34" customFormat="1"/>
    <row r="34" s="34" customFormat="1"/>
    <row r="35" s="34" customFormat="1"/>
    <row r="36" s="34" customFormat="1"/>
    <row r="37" s="34" customFormat="1"/>
    <row r="38" s="34" customFormat="1"/>
    <row r="39" s="34" customFormat="1"/>
    <row r="40" s="34" customFormat="1"/>
    <row r="41" s="34" customFormat="1"/>
    <row r="42" s="34" customFormat="1"/>
    <row r="43" s="34" customFormat="1"/>
    <row r="44" s="34" customFormat="1"/>
    <row r="45" s="34" customFormat="1"/>
    <row r="46" s="34" customFormat="1"/>
    <row r="47" s="34" customFormat="1"/>
    <row r="48" s="34" customFormat="1"/>
    <row r="49" s="34" customFormat="1"/>
    <row r="50" s="34" customFormat="1"/>
    <row r="51" s="34" customFormat="1"/>
    <row r="52" s="34" customFormat="1"/>
    <row r="53" s="34" customFormat="1"/>
    <row r="54" s="34" customFormat="1"/>
  </sheetData>
  <sheetProtection password="FB5F" sheet="1" objects="1" scenarios="1"/>
  <mergeCells count="14">
    <mergeCell ref="C27:C28"/>
    <mergeCell ref="D20:E20"/>
    <mergeCell ref="D11:G11"/>
    <mergeCell ref="D21:J21"/>
    <mergeCell ref="C9:D9"/>
    <mergeCell ref="C18:F18"/>
    <mergeCell ref="C23:C24"/>
    <mergeCell ref="C25:C26"/>
    <mergeCell ref="C3:L3"/>
    <mergeCell ref="C5:L5"/>
    <mergeCell ref="C7:D7"/>
    <mergeCell ref="E7:J7"/>
    <mergeCell ref="H11:K11"/>
    <mergeCell ref="C4:L4"/>
  </mergeCells>
  <pageMargins left="0.7" right="0.7" top="0.75" bottom="0.75" header="0.3" footer="0.3"/>
  <pageSetup paperSize="9" scale="5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7</vt:i4>
      </vt:variant>
      <vt:variant>
        <vt:lpstr>Intervalos com nome</vt:lpstr>
      </vt:variant>
      <vt:variant>
        <vt:i4>7</vt:i4>
      </vt:variant>
    </vt:vector>
  </HeadingPairs>
  <TitlesOfParts>
    <vt:vector size="14" baseType="lpstr">
      <vt:lpstr>Identificação do Candidato</vt:lpstr>
      <vt:lpstr>Regras de Preenchimento</vt:lpstr>
      <vt:lpstr>Componente Formação, Graus e Ti</vt:lpstr>
      <vt:lpstr>Componente Técnico-Científica</vt:lpstr>
      <vt:lpstr>Componente Pedagógica</vt:lpstr>
      <vt:lpstr>Componente Profissional e Organ</vt:lpstr>
      <vt:lpstr>Pontuação Total</vt:lpstr>
      <vt:lpstr>'Componente Formação, Graus e Ti'!Área_de_Impressão</vt:lpstr>
      <vt:lpstr>'Componente Pedagógica'!Área_de_Impressão</vt:lpstr>
      <vt:lpstr>'Componente Profissional e Organ'!Área_de_Impressão</vt:lpstr>
      <vt:lpstr>'Componente Técnico-Científica'!Área_de_Impressão</vt:lpstr>
      <vt:lpstr>'Identificação do Candidato'!Área_de_Impressão</vt:lpstr>
      <vt:lpstr>'Pontuação Total'!Área_de_Impressão</vt:lpstr>
      <vt:lpstr>'Regras de Preenchimento'!Área_de_Impressão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antunes</dc:creator>
  <cp:keywords/>
  <dc:description/>
  <cp:lastModifiedBy>Maria Inês de Almeida</cp:lastModifiedBy>
  <cp:revision/>
  <cp:lastPrinted>2025-07-14T21:30:44Z</cp:lastPrinted>
  <dcterms:created xsi:type="dcterms:W3CDTF">2022-01-21T12:45:58Z</dcterms:created>
  <dcterms:modified xsi:type="dcterms:W3CDTF">2025-07-16T12:13:45Z</dcterms:modified>
  <cp:category/>
  <cp:contentStatus/>
</cp:coreProperties>
</file>