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EsteLivro" defaultThemeVersion="124226"/>
  <mc:AlternateContent xmlns:mc="http://schemas.openxmlformats.org/markup-compatibility/2006">
    <mc:Choice Requires="x15">
      <x15ac:absPath xmlns:x15ac="http://schemas.microsoft.com/office/spreadsheetml/2010/11/ac" url="Y:\dgrh\Concursos\Docentes\2025\ISCAC\PRPD-1-2025_Prof Adjunto_SIG_1p\5.Publ obrigatórias\"/>
    </mc:Choice>
  </mc:AlternateContent>
  <bookViews>
    <workbookView xWindow="0" yWindow="0" windowWidth="28800" windowHeight="11870"/>
  </bookViews>
  <sheets>
    <sheet name="Identification" sheetId="4" r:id="rId1"/>
    <sheet name="application form" sheetId="1" r:id="rId2"/>
    <sheet name="Annex A" sheetId="3" r:id="rId3"/>
  </sheets>
  <definedNames>
    <definedName name="_xlnm.Print_Titles" localSheetId="1">'application form'!$1:$9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3" l="1"/>
  <c r="E43" i="3"/>
  <c r="C7" i="1"/>
  <c r="O75" i="1" l="1"/>
  <c r="N75" i="1"/>
  <c r="L75" i="1"/>
  <c r="K75" i="1"/>
  <c r="I63" i="1"/>
  <c r="I62" i="1"/>
  <c r="I59" i="1"/>
  <c r="I50" i="1"/>
  <c r="I35" i="1"/>
  <c r="I21" i="1"/>
  <c r="I20" i="1"/>
  <c r="I11" i="1"/>
  <c r="I10" i="1"/>
  <c r="K10" i="1"/>
  <c r="N10" i="1"/>
  <c r="K11" i="1"/>
  <c r="N11" i="1"/>
  <c r="K12" i="1"/>
  <c r="N12" i="1"/>
  <c r="C46" i="1" l="1"/>
  <c r="C55" i="1" s="1"/>
  <c r="K65" i="1"/>
  <c r="K64" i="1"/>
  <c r="K60" i="1"/>
  <c r="K58" i="1"/>
  <c r="K57" i="1"/>
  <c r="K56" i="1"/>
  <c r="K53" i="1"/>
  <c r="K52" i="1"/>
  <c r="K48" i="1"/>
  <c r="K47" i="1"/>
  <c r="K46" i="1"/>
  <c r="K43" i="1"/>
  <c r="K44" i="1" s="1"/>
  <c r="K41" i="1"/>
  <c r="K42" i="1" s="1"/>
  <c r="K39" i="1"/>
  <c r="K38" i="1"/>
  <c r="K37" i="1"/>
  <c r="K34" i="1"/>
  <c r="K33" i="1"/>
  <c r="K32" i="1"/>
  <c r="K31" i="1"/>
  <c r="K29" i="1"/>
  <c r="K28" i="1"/>
  <c r="K27" i="1"/>
  <c r="K26" i="1"/>
  <c r="K25" i="1"/>
  <c r="K23" i="1"/>
  <c r="K22" i="1"/>
  <c r="K19" i="1"/>
  <c r="K18" i="1"/>
  <c r="K16" i="1"/>
  <c r="K17" i="1" s="1"/>
  <c r="K14" i="1"/>
  <c r="K13" i="1"/>
  <c r="C56" i="1"/>
  <c r="C67" i="1" s="1"/>
  <c r="N52" i="1"/>
  <c r="C10" i="1"/>
  <c r="N43" i="1"/>
  <c r="N44" i="1" s="1"/>
  <c r="N41" i="1"/>
  <c r="N42" i="1" s="1"/>
  <c r="N65" i="1"/>
  <c r="N64" i="1"/>
  <c r="N60" i="1"/>
  <c r="N58" i="1"/>
  <c r="N57" i="1"/>
  <c r="N56" i="1"/>
  <c r="N53" i="1"/>
  <c r="N48" i="1"/>
  <c r="N47" i="1"/>
  <c r="N46" i="1"/>
  <c r="N39" i="1"/>
  <c r="N38" i="1"/>
  <c r="N37" i="1"/>
  <c r="N34" i="1"/>
  <c r="N33" i="1"/>
  <c r="N32" i="1"/>
  <c r="N31" i="1"/>
  <c r="N29" i="1"/>
  <c r="N28" i="1"/>
  <c r="N27" i="1"/>
  <c r="N26" i="1"/>
  <c r="N25" i="1"/>
  <c r="N23" i="1"/>
  <c r="N22" i="1"/>
  <c r="N19" i="1"/>
  <c r="N16" i="1"/>
  <c r="N17" i="1" s="1"/>
  <c r="N14" i="1"/>
  <c r="N13" i="1"/>
  <c r="N18" i="1"/>
  <c r="N63" i="1"/>
  <c r="K54" i="1" l="1"/>
  <c r="K49" i="1"/>
  <c r="K63" i="1"/>
  <c r="K40" i="1"/>
  <c r="K30" i="1"/>
  <c r="K15" i="1"/>
  <c r="N54" i="1"/>
  <c r="N49" i="1"/>
  <c r="N15" i="1"/>
  <c r="N40" i="1"/>
  <c r="N30" i="1"/>
  <c r="N62" i="1" l="1"/>
  <c r="N66" i="1" s="1"/>
  <c r="K62" i="1"/>
  <c r="K66" i="1" s="1"/>
  <c r="N50" i="1"/>
  <c r="N51" i="1" s="1"/>
  <c r="N55" i="1" s="1"/>
  <c r="N74" i="1" s="1"/>
  <c r="O74" i="1" s="1"/>
  <c r="K50" i="1"/>
  <c r="K51" i="1" s="1"/>
  <c r="K55" i="1" s="1"/>
  <c r="K74" i="1" s="1"/>
  <c r="L74" i="1" s="1"/>
  <c r="N59" i="1"/>
  <c r="N61" i="1" s="1"/>
  <c r="K59" i="1"/>
  <c r="K61" i="1" s="1"/>
  <c r="N20" i="1"/>
  <c r="K20" i="1"/>
  <c r="N21" i="1"/>
  <c r="K21" i="1"/>
  <c r="N35" i="1"/>
  <c r="N36" i="1" s="1"/>
  <c r="K35" i="1"/>
  <c r="K36" i="1" s="1"/>
  <c r="C45" i="1"/>
  <c r="C68" i="1" s="1"/>
  <c r="K67" i="1" l="1"/>
  <c r="N24" i="1"/>
  <c r="N45" i="1" s="1"/>
  <c r="N73" i="1" s="1"/>
  <c r="N67" i="1"/>
  <c r="K24" i="1"/>
  <c r="K45" i="1" s="1"/>
  <c r="K73" i="1" s="1"/>
  <c r="L73" i="1" l="1"/>
  <c r="K76" i="1"/>
  <c r="L76" i="1" s="1"/>
  <c r="O73" i="1"/>
  <c r="N76" i="1"/>
  <c r="O76" i="1" s="1"/>
  <c r="N68" i="1"/>
  <c r="K68" i="1"/>
</calcChain>
</file>

<file path=xl/sharedStrings.xml><?xml version="1.0" encoding="utf-8"?>
<sst xmlns="http://schemas.openxmlformats.org/spreadsheetml/2006/main" count="211" uniqueCount="174">
  <si>
    <t>Total</t>
  </si>
  <si>
    <t>PTS</t>
  </si>
  <si>
    <t>-</t>
  </si>
  <si>
    <t>p/ manual</t>
  </si>
  <si>
    <t>e-mail:</t>
  </si>
  <si>
    <t>Auditor</t>
  </si>
  <si>
    <t>total</t>
  </si>
  <si>
    <t>PRPD/5/2026</t>
  </si>
  <si>
    <t>Public Tender for Teaching Staff of Polytechnic Higher Education</t>
  </si>
  <si>
    <t>Assistant Professor for the subject area of IT Management</t>
  </si>
  <si>
    <t>Coimbra Polytechnic Institute (IPC)</t>
  </si>
  <si>
    <t>Evaluation Grid</t>
  </si>
  <si>
    <t>Name:</t>
  </si>
  <si>
    <t>Parameter</t>
  </si>
  <si>
    <t>Items</t>
  </si>
  <si>
    <t>Points (max)</t>
  </si>
  <si>
    <t>Subitems</t>
  </si>
  <si>
    <t>Valuation</t>
  </si>
  <si>
    <t>Candidate</t>
  </si>
  <si>
    <t>Panel</t>
  </si>
  <si>
    <t>Unit</t>
  </si>
  <si>
    <t>Max</t>
  </si>
  <si>
    <t>1.1 Academic degrees and titles</t>
  </si>
  <si>
    <t>1.2 Postgraduation studies and technical-scientific specialization</t>
  </si>
  <si>
    <t xml:space="preserve">1.3 Research and development projects </t>
  </si>
  <si>
    <t xml:space="preserve">Effective Member of Research Centers accredited by the Portuguese Foundation for Science and Technology (FCT) </t>
  </si>
  <si>
    <t xml:space="preserve">Author or co-author of a technical-scientific book </t>
  </si>
  <si>
    <t xml:space="preserve">Publication of articles in an international scientific journal indexed in ISI/SCOPUS  </t>
  </si>
  <si>
    <t xml:space="preserve">Publication of technical-scientific articles in other refereed journals or book chapters  </t>
  </si>
  <si>
    <t xml:space="preserve">Publication of technical-scientific articles in other journals </t>
  </si>
  <si>
    <t xml:space="preserve">Communications of scientific/technical-scientific articles presented at international congress proceedings </t>
  </si>
  <si>
    <t xml:space="preserve">Communications of scientific/technical-scientific articles presented at national congress proceedings </t>
  </si>
  <si>
    <t>1.5 Organization and other technical-scientific activities</t>
  </si>
  <si>
    <t xml:space="preserve">Member of scientific commissions of international congresses/seminars </t>
  </si>
  <si>
    <t xml:space="preserve">Member of scientific commissions of national congresses/seminars </t>
  </si>
  <si>
    <t>Discussant/chairman in international congresses</t>
  </si>
  <si>
    <t xml:space="preserve">Member of the editorial board of scientific journals </t>
  </si>
  <si>
    <t xml:space="preserve">Referee of articles in refereed scientific journals </t>
  </si>
  <si>
    <t xml:space="preserve">Supervision of Doctoral Thesis (completed) </t>
  </si>
  <si>
    <t xml:space="preserve">Joint supervision of Doctoral Thesis (completed) </t>
  </si>
  <si>
    <t xml:space="preserve">Supervision of Dissertation/Project/Master's Internship (completed) </t>
  </si>
  <si>
    <t xml:space="preserve">Joint supervision of Dissertation/Project/Master's Internship (completed) </t>
  </si>
  <si>
    <t xml:space="preserve">Supervision of end-of-course work (completed) </t>
  </si>
  <si>
    <t>Member of doctoral thesis panel (not cumulative with item 1.6)</t>
  </si>
  <si>
    <t>Member of graduate internship reports' panel (not cumulative with item 1.6)</t>
  </si>
  <si>
    <t xml:space="preserve">Member of Dissertation/Project/Master's Internship panel (not cumulative with item 1.6) </t>
  </si>
  <si>
    <t>Professional experience in activities outside academia related as listed in Annex A.</t>
  </si>
  <si>
    <t>Evaluation of a document submitted for scientific and pedagogical development. This project should highlight the candidate's areas of research interest as well as their research plans for the next 5 years and how they hope to relate this research to their teaching activities. This project must not exceed 2000 words and its format and organisation are left to the candidate's discretion.</t>
  </si>
  <si>
    <t>Teaching experience in higher education per year or fraction thereof</t>
  </si>
  <si>
    <t xml:space="preserve">Responsible for a number of course units </t>
  </si>
  <si>
    <t>The number of distinct course units in the field  exclusive of any cumulative totals from the preceding point.</t>
  </si>
  <si>
    <t>The preparation of teaching support manuals is required, with the manuals covering at least 75% of the subject matter of the course. The manuals must be created for both T and TP classes, with no more than one element per course.</t>
  </si>
  <si>
    <t>2.3 Teaching Quality, Pedagogical Organization and other pedagogical items</t>
  </si>
  <si>
    <t>The institution's approach to teaching performance evaluation over the past five years. (6 pts: Excellent; 4 pts: Very Good; 2 pts: Good)</t>
  </si>
  <si>
    <t>Training or refresher courses of a minimum of six hours' duration completed within the last five years.</t>
  </si>
  <si>
    <t xml:space="preserve">3.1 Collegial bodies management and participation and Academic responsibility </t>
  </si>
  <si>
    <t xml:space="preserve">President of School statutory bodies </t>
  </si>
  <si>
    <t>Member of School statutory bodies</t>
  </si>
  <si>
    <t xml:space="preserve">Member of Degree Coordination Committee  </t>
  </si>
  <si>
    <t xml:space="preserve">Postgraduate Coordinator and/or Course Director </t>
  </si>
  <si>
    <t xml:space="preserve">Member of Ctesp Coordination Committee </t>
  </si>
  <si>
    <t>3.2 Other activities</t>
  </si>
  <si>
    <t xml:space="preserve">Member of Congress Organizing Committee </t>
  </si>
  <si>
    <t xml:space="preserve">Award Ceremony </t>
  </si>
  <si>
    <t xml:space="preserve">Seminar Organization </t>
  </si>
  <si>
    <t xml:space="preserve">Participation in non-scientific panels </t>
  </si>
  <si>
    <t>PhD and/or thesis in IT Management or specialist qualification in the same disciplinary group</t>
  </si>
  <si>
    <t>PhD and/or thesis indirectly related to IT Management or specialist qualification.</t>
  </si>
  <si>
    <t>MBA and postgraduate courses from Universities or Polytechnic Institutes directly related to IT Management.</t>
  </si>
  <si>
    <t>MBA and postgraduate courses from Universities or Polytechnic Institutes indirectly related to IT Management.</t>
  </si>
  <si>
    <t>1.4 Publications and participation in technical-scientific congresses on IT Management</t>
  </si>
  <si>
    <t>1.6 Thesis/dissertation/end-of-course work supervision in IT Management</t>
  </si>
  <si>
    <t>1.7 Participation in panels of academic examinations in IT Management</t>
  </si>
  <si>
    <t>1.8 Professional activities relevant to IT Management</t>
  </si>
  <si>
    <t>2.1 Teaching experience and dedication in the fields of IT Management</t>
  </si>
  <si>
    <t>2.2 Preparation of manuals in the fields of IT Management</t>
  </si>
  <si>
    <t>Subtotal 3</t>
  </si>
  <si>
    <t>Subtotal 2</t>
  </si>
  <si>
    <t>Subtotal 1</t>
  </si>
  <si>
    <t>Technical-Scientific and Professional (40%)</t>
  </si>
  <si>
    <r>
      <t xml:space="preserve">Pedagogical </t>
    </r>
    <r>
      <rPr>
        <sz val="12"/>
        <rFont val="Arial"/>
        <family val="2"/>
      </rPr>
      <t>(40%)</t>
    </r>
  </si>
  <si>
    <t>Organizational (other activities with relevance to the Coimbra Polytechnic Institute (IPC)) (20%)</t>
  </si>
  <si>
    <t>total points sum</t>
  </si>
  <si>
    <t>p/ course</t>
  </si>
  <si>
    <t>p/ book</t>
  </si>
  <si>
    <t>p/ article</t>
  </si>
  <si>
    <t>p/ congress</t>
  </si>
  <si>
    <t>p/ journal</t>
  </si>
  <si>
    <t>p/ supervision</t>
  </si>
  <si>
    <t>p/ discussion</t>
  </si>
  <si>
    <t>p/ participation</t>
  </si>
  <si>
    <t>Technical-scientific and Professional</t>
  </si>
  <si>
    <t>p/ course unit</t>
  </si>
  <si>
    <t>p/ year</t>
  </si>
  <si>
    <t>p/ action</t>
  </si>
  <si>
    <t>Pedagogical</t>
  </si>
  <si>
    <t>per year/fraction</t>
  </si>
  <si>
    <t>event</t>
  </si>
  <si>
    <t>participation</t>
  </si>
  <si>
    <t>Subtotal of item 1.1</t>
  </si>
  <si>
    <t>Subtotal of item 1.2</t>
  </si>
  <si>
    <t>Subtotal of item 1.3</t>
  </si>
  <si>
    <t>Subtotal of item 1.4</t>
  </si>
  <si>
    <t>Subtotal of item 1.5</t>
  </si>
  <si>
    <t>Subtotal of item 1.6</t>
  </si>
  <si>
    <t>Subtotal of item 1.7</t>
  </si>
  <si>
    <t>Subtotal of item 1.8</t>
  </si>
  <si>
    <t>Subtotal of item 1.9</t>
  </si>
  <si>
    <t>Subtotal of item 2.1</t>
  </si>
  <si>
    <t>Subtotal of item 2.2</t>
  </si>
  <si>
    <t>Subtotal of item 2.3</t>
  </si>
  <si>
    <t>Subtotal of item 3.1</t>
  </si>
  <si>
    <t>Subtotal of item 3.2</t>
  </si>
  <si>
    <t>Calculation</t>
  </si>
  <si>
    <t>in the scale of 200</t>
  </si>
  <si>
    <t>in the scale of 100</t>
  </si>
  <si>
    <t>in the scale of  200</t>
  </si>
  <si>
    <t>Technical-Scientific and Professional</t>
  </si>
  <si>
    <t>Organizational</t>
  </si>
  <si>
    <t>Organizational (other activities with relevance to the Coimbra Polytechnic Institute (IPC))</t>
  </si>
  <si>
    <t xml:space="preserve">APPLICATION FORM FOR THE RECRUITMENT OF A ADJUNT TEACHER
</t>
  </si>
  <si>
    <t>IDENTIFICATION</t>
  </si>
  <si>
    <t>Candidate's name:</t>
  </si>
  <si>
    <t>Mobile Phone:</t>
  </si>
  <si>
    <t xml:space="preserve">Providing the e-mail adress implies consent to its use in future communications </t>
  </si>
  <si>
    <t>Academic Qualifications</t>
  </si>
  <si>
    <t>Education Area</t>
  </si>
  <si>
    <t>Specialisation</t>
  </si>
  <si>
    <t>Institution</t>
  </si>
  <si>
    <t>Year</t>
  </si>
  <si>
    <t>Degree:</t>
  </si>
  <si>
    <t>Specialist Title</t>
  </si>
  <si>
    <t>Current professional status:</t>
  </si>
  <si>
    <t>Institution:</t>
  </si>
  <si>
    <t>1.9 Scientific-pedagogical project in the fields of IT Management.</t>
  </si>
  <si>
    <t>up to 5 years</t>
  </si>
  <si>
    <t>5 to 15 years</t>
  </si>
  <si>
    <t>more than 15 years</t>
  </si>
  <si>
    <t>Management bodies:</t>
  </si>
  <si>
    <t xml:space="preserve">Administration </t>
  </si>
  <si>
    <t>Management</t>
  </si>
  <si>
    <t>Supervisory Bodies:</t>
  </si>
  <si>
    <t>Statutory Auditor</t>
  </si>
  <si>
    <t>Audit Committee/Supervisory Board</t>
  </si>
  <si>
    <t>Members of supervisory bodies</t>
  </si>
  <si>
    <t>General Management</t>
  </si>
  <si>
    <t>Financial Management</t>
  </si>
  <si>
    <t>Commercial Department</t>
  </si>
  <si>
    <t>Marketing Department</t>
  </si>
  <si>
    <t>Human Resources Department</t>
  </si>
  <si>
    <t>Training Department</t>
  </si>
  <si>
    <t>Quality/Environment/HST Department</t>
  </si>
  <si>
    <t>Logistics Department</t>
  </si>
  <si>
    <t>Production and Operations Department</t>
  </si>
  <si>
    <t xml:space="preserve">Accounting Department </t>
  </si>
  <si>
    <t>Planning and Management Control Department</t>
  </si>
  <si>
    <t>Audit and Risk Control Department</t>
  </si>
  <si>
    <t xml:space="preserve">Other Directorates </t>
  </si>
  <si>
    <t>Bank Manager</t>
  </si>
  <si>
    <t>Assistant Bank Manager</t>
  </si>
  <si>
    <t>Client Manager</t>
  </si>
  <si>
    <t>Other Managers</t>
  </si>
  <si>
    <t>Consultancy</t>
  </si>
  <si>
    <t>Management Consultant</t>
  </si>
  <si>
    <t>Tax Consultant</t>
  </si>
  <si>
    <t>Technical Functions:</t>
  </si>
  <si>
    <t>Chartered Accountant</t>
  </si>
  <si>
    <t xml:space="preserve">  Other accounting and management roles</t>
  </si>
  <si>
    <t>Senior management trainer</t>
  </si>
  <si>
    <t>Notes:</t>
  </si>
  <si>
    <t>1 - Professional activities in Law, Economics. IT, Maths and English will be included in this table in equivalent terms.</t>
  </si>
  <si>
    <t>2 - Missing situations will be included in these professions, taking into account the specificities presented and the skills required.</t>
  </si>
  <si>
    <t>Identification of supporting attachment(s)</t>
  </si>
  <si>
    <t>Justification for cases in which the jury does not validate the information provided by the candidate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</si>
</sst>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x14ac:knownFonts="1">
    <font>
      <sz val="11"/>
      <color theme="1"/>
      <name val="Calibri"/>
      <family val="2"/>
      <scheme val="minor"/>
    </font>
    <font>
      <sz val="12"/>
      <color theme="1"/>
      <name val="Calibri"/>
      <family val="2"/>
      <scheme val="minor"/>
    </font>
    <font>
      <sz val="11"/>
      <color theme="1"/>
      <name val="Calibri"/>
      <family val="2"/>
      <scheme val="minor"/>
    </font>
    <font>
      <sz val="8"/>
      <name val="Arial"/>
      <family val="2"/>
    </font>
    <font>
      <b/>
      <sz val="8"/>
      <name val="Arial"/>
      <family val="2"/>
    </font>
    <font>
      <sz val="8"/>
      <color rgb="FF92D050"/>
      <name val="Arial"/>
      <family val="2"/>
    </font>
    <font>
      <sz val="11"/>
      <color rgb="FF000000"/>
      <name val="Calibri"/>
      <family val="2"/>
    </font>
    <font>
      <sz val="10"/>
      <color theme="1"/>
      <name val="Calibri"/>
      <family val="2"/>
      <scheme val="minor"/>
    </font>
    <font>
      <sz val="9"/>
      <name val="Calibri"/>
      <family val="2"/>
      <scheme val="minor"/>
    </font>
    <font>
      <b/>
      <sz val="9"/>
      <name val="Calibri"/>
      <family val="2"/>
      <scheme val="minor"/>
    </font>
    <font>
      <sz val="9"/>
      <color theme="1"/>
      <name val="Calibri"/>
      <family val="2"/>
      <scheme val="minor"/>
    </font>
    <font>
      <sz val="9"/>
      <color indexed="8"/>
      <name val="Calibri"/>
      <family val="2"/>
      <scheme val="minor"/>
    </font>
    <font>
      <b/>
      <sz val="9"/>
      <color indexed="8"/>
      <name val="Calibri"/>
      <family val="2"/>
      <scheme val="minor"/>
    </font>
    <font>
      <i/>
      <sz val="8"/>
      <color rgb="FF92D050"/>
      <name val="Arial"/>
      <family val="2"/>
    </font>
    <font>
      <b/>
      <sz val="12"/>
      <name val="Arial"/>
      <family val="2"/>
    </font>
    <font>
      <sz val="12"/>
      <color theme="1"/>
      <name val="Calibri"/>
      <family val="2"/>
      <scheme val="minor"/>
    </font>
    <font>
      <sz val="12"/>
      <name val="Arial"/>
      <family val="2"/>
    </font>
    <font>
      <sz val="12"/>
      <color rgb="FF92D050"/>
      <name val="Arial"/>
      <family val="2"/>
    </font>
    <font>
      <sz val="12"/>
      <color rgb="FFFF0000"/>
      <name val="Arial"/>
      <family val="2"/>
    </font>
    <font>
      <sz val="12"/>
      <color theme="4" tint="0.39997558519241921"/>
      <name val="Arial"/>
      <family val="2"/>
    </font>
    <font>
      <b/>
      <sz val="12"/>
      <color theme="1"/>
      <name val="Calibri"/>
      <family val="2"/>
      <scheme val="minor"/>
    </font>
    <font>
      <sz val="14"/>
      <color theme="1"/>
      <name val="Calibri"/>
      <family val="2"/>
      <scheme val="minor"/>
    </font>
    <font>
      <sz val="14"/>
      <color rgb="FFFF0000"/>
      <name val="Calibri"/>
      <family val="2"/>
      <scheme val="minor"/>
    </font>
    <font>
      <sz val="12"/>
      <color theme="1"/>
      <name val="Arial"/>
      <family val="2"/>
    </font>
    <font>
      <b/>
      <sz val="11"/>
      <name val="Arial"/>
      <family val="2"/>
    </font>
    <font>
      <b/>
      <sz val="10"/>
      <name val="Arial"/>
      <family val="2"/>
    </font>
    <font>
      <b/>
      <sz val="14"/>
      <color theme="1"/>
      <name val="Calibri"/>
      <family val="2"/>
      <scheme val="minor"/>
    </font>
    <font>
      <sz val="12"/>
      <name val="Calibri"/>
      <family val="2"/>
      <scheme val="minor"/>
    </font>
    <font>
      <b/>
      <sz val="14"/>
      <name val="Calibri"/>
      <family val="2"/>
      <scheme val="minor"/>
    </font>
    <font>
      <i/>
      <sz val="12"/>
      <name val="Arial"/>
      <family val="2"/>
    </font>
    <font>
      <b/>
      <sz val="12"/>
      <color theme="1"/>
      <name val="Calibri"/>
      <family val="2"/>
    </font>
    <font>
      <sz val="12"/>
      <color theme="1"/>
      <name val="Calibri"/>
      <family val="2"/>
    </font>
    <font>
      <sz val="11"/>
      <color theme="1"/>
      <name val="Calibri"/>
      <family val="2"/>
    </font>
    <font>
      <u/>
      <sz val="11"/>
      <color theme="1"/>
      <name val="Calibri"/>
      <family val="2"/>
    </font>
    <font>
      <sz val="8"/>
      <color theme="1"/>
      <name val="Calibri"/>
      <family val="2"/>
    </font>
    <font>
      <b/>
      <i/>
      <sz val="11"/>
      <color theme="1"/>
      <name val="Arial Narrow"/>
      <family val="2"/>
    </font>
    <font>
      <b/>
      <sz val="11"/>
      <color theme="1"/>
      <name val="Calibri"/>
      <family val="2"/>
    </font>
    <font>
      <sz val="9"/>
      <color rgb="FF000000"/>
      <name val="Calibri"/>
      <family val="2"/>
      <scheme val="minor"/>
    </font>
    <font>
      <b/>
      <sz val="9"/>
      <color theme="1"/>
      <name val="Calibri"/>
      <family val="2"/>
      <scheme val="minor"/>
    </font>
    <font>
      <b/>
      <sz val="10"/>
      <name val="Calibri"/>
      <family val="2"/>
      <scheme val="minor"/>
    </font>
  </fonts>
  <fills count="16">
    <fill>
      <patternFill patternType="none"/>
    </fill>
    <fill>
      <patternFill patternType="gray125"/>
    </fill>
    <fill>
      <patternFill patternType="solid">
        <fgColor theme="6" tint="0.39997558519241921"/>
        <bgColor indexed="64"/>
      </patternFill>
    </fill>
    <fill>
      <patternFill patternType="solid">
        <fgColor theme="0"/>
        <bgColor indexed="64"/>
      </patternFill>
    </fill>
    <fill>
      <patternFill patternType="solid">
        <fgColor rgb="FF92D050"/>
        <bgColor indexed="64"/>
      </patternFill>
    </fill>
    <fill>
      <patternFill patternType="solid">
        <fgColor theme="6" tint="0.79998168889431442"/>
        <bgColor indexed="64"/>
      </patternFill>
    </fill>
    <fill>
      <patternFill patternType="solid">
        <fgColor rgb="FFF2F2F2"/>
        <bgColor rgb="FFF2F2F2"/>
      </patternFill>
    </fill>
    <fill>
      <patternFill patternType="solid">
        <fgColor theme="8"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0" tint="-4.9989318521683403E-2"/>
        <bgColor indexed="64"/>
      </patternFill>
    </fill>
  </fills>
  <borders count="66">
    <border>
      <left/>
      <right/>
      <top/>
      <bottom/>
      <diagonal/>
    </border>
    <border>
      <left style="thin">
        <color auto="1"/>
      </left>
      <right style="thin">
        <color auto="1"/>
      </right>
      <top style="medium">
        <color auto="1"/>
      </top>
      <bottom style="medium">
        <color auto="1"/>
      </bottom>
      <diagonal/>
    </border>
    <border>
      <left/>
      <right/>
      <top style="medium">
        <color auto="1"/>
      </top>
      <bottom style="medium">
        <color auto="1"/>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auto="1"/>
      </right>
      <top style="medium">
        <color auto="1"/>
      </top>
      <bottom style="medium">
        <color auto="1"/>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right/>
      <top style="medium">
        <color auto="1"/>
      </top>
      <bottom/>
      <diagonal/>
    </border>
    <border>
      <left/>
      <right style="medium">
        <color indexed="64"/>
      </right>
      <top style="medium">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right/>
      <top/>
      <bottom style="thin">
        <color indexed="64"/>
      </bottom>
      <diagonal/>
    </border>
    <border>
      <left style="thin">
        <color auto="1"/>
      </left>
      <right/>
      <top style="medium">
        <color auto="1"/>
      </top>
      <bottom style="medium">
        <color auto="1"/>
      </bottom>
      <diagonal/>
    </border>
    <border>
      <left style="thin">
        <color indexed="64"/>
      </left>
      <right/>
      <top style="medium">
        <color indexed="64"/>
      </top>
      <bottom/>
      <diagonal/>
    </border>
    <border>
      <left style="thin">
        <color indexed="64"/>
      </left>
      <right/>
      <top/>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auto="1"/>
      </right>
      <top style="medium">
        <color auto="1"/>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auto="1"/>
      </bottom>
      <diagonal/>
    </border>
    <border>
      <left/>
      <right style="medium">
        <color indexed="64"/>
      </right>
      <top style="thin">
        <color indexed="64"/>
      </top>
      <bottom style="thin">
        <color indexed="64"/>
      </bottom>
      <diagonal/>
    </border>
    <border>
      <left/>
      <right/>
      <top/>
      <bottom style="thin">
        <color rgb="FF000000"/>
      </bottom>
      <diagonal/>
    </border>
    <border>
      <left/>
      <right/>
      <top style="thin">
        <color rgb="FF000000"/>
      </top>
      <bottom style="thin">
        <color rgb="FF000000"/>
      </bottom>
      <diagonal/>
    </border>
    <border>
      <left/>
      <right/>
      <top style="thin">
        <color rgb="FF000000"/>
      </top>
      <bottom style="thin">
        <color indexed="64"/>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9" fontId="2" fillId="0" borderId="0" applyFont="0" applyFill="0" applyBorder="0" applyAlignment="0" applyProtection="0"/>
    <xf numFmtId="0" fontId="6" fillId="0" borderId="0"/>
  </cellStyleXfs>
  <cellXfs count="300">
    <xf numFmtId="0" fontId="0" fillId="0" borderId="0" xfId="0"/>
    <xf numFmtId="0" fontId="3" fillId="3" borderId="0" xfId="0" applyFont="1" applyFill="1" applyAlignment="1">
      <alignment vertical="center"/>
    </xf>
    <xf numFmtId="0" fontId="0" fillId="0" borderId="0" xfId="0" applyAlignment="1">
      <alignment horizontal="center"/>
    </xf>
    <xf numFmtId="0" fontId="3" fillId="0" borderId="0" xfId="0" applyFont="1" applyAlignment="1">
      <alignment vertical="center"/>
    </xf>
    <xf numFmtId="0" fontId="4" fillId="3" borderId="0" xfId="0" applyFont="1" applyFill="1" applyAlignment="1">
      <alignment vertical="center"/>
    </xf>
    <xf numFmtId="0" fontId="4" fillId="3" borderId="0" xfId="0" applyFont="1" applyFill="1" applyAlignment="1">
      <alignment horizontal="center" vertical="center"/>
    </xf>
    <xf numFmtId="0" fontId="3" fillId="0" borderId="0" xfId="0" applyFont="1" applyAlignment="1">
      <alignment horizontal="center" vertical="center"/>
    </xf>
    <xf numFmtId="0" fontId="7" fillId="0" borderId="0" xfId="0" applyFont="1"/>
    <xf numFmtId="0" fontId="8" fillId="3" borderId="0" xfId="0" applyFont="1" applyFill="1" applyAlignment="1">
      <alignment horizontal="center" vertical="center"/>
    </xf>
    <xf numFmtId="0" fontId="9" fillId="3" borderId="0" xfId="0" applyFont="1" applyFill="1" applyAlignment="1">
      <alignment horizontal="center" vertical="center"/>
    </xf>
    <xf numFmtId="0" fontId="10" fillId="0" borderId="0" xfId="0" applyFont="1"/>
    <xf numFmtId="0" fontId="11" fillId="0" borderId="3" xfId="0" applyFont="1" applyBorder="1" applyAlignment="1">
      <alignment horizontal="center"/>
    </xf>
    <xf numFmtId="0" fontId="12" fillId="0" borderId="11" xfId="0" applyFont="1" applyBorder="1" applyAlignment="1">
      <alignment vertical="center"/>
    </xf>
    <xf numFmtId="0" fontId="12" fillId="0" borderId="12" xfId="0" applyFont="1" applyBorder="1" applyAlignment="1">
      <alignment vertical="center"/>
    </xf>
    <xf numFmtId="0" fontId="12" fillId="0" borderId="24" xfId="0" applyFont="1" applyBorder="1" applyAlignment="1">
      <alignment vertical="center"/>
    </xf>
    <xf numFmtId="0" fontId="12" fillId="0" borderId="58" xfId="0" applyFont="1" applyBorder="1" applyAlignment="1">
      <alignment vertical="center"/>
    </xf>
    <xf numFmtId="0" fontId="10" fillId="0" borderId="14" xfId="0" applyFont="1" applyBorder="1" applyAlignment="1">
      <alignment horizontal="left" indent="1"/>
    </xf>
    <xf numFmtId="0" fontId="10" fillId="0" borderId="3" xfId="0" applyFont="1" applyBorder="1" applyAlignment="1">
      <alignment horizontal="center"/>
    </xf>
    <xf numFmtId="0" fontId="11" fillId="0" borderId="51" xfId="0" applyFont="1" applyBorder="1" applyAlignment="1">
      <alignment horizontal="center"/>
    </xf>
    <xf numFmtId="0" fontId="11" fillId="0" borderId="57" xfId="0" applyFont="1" applyBorder="1" applyAlignment="1" applyProtection="1">
      <alignment horizontal="center"/>
      <protection locked="0"/>
    </xf>
    <xf numFmtId="0" fontId="12" fillId="0" borderId="14" xfId="0" applyFont="1" applyBorder="1"/>
    <xf numFmtId="0" fontId="12" fillId="0" borderId="14" xfId="0" applyFont="1" applyBorder="1" applyAlignment="1">
      <alignment horizontal="left"/>
    </xf>
    <xf numFmtId="0" fontId="10" fillId="0" borderId="14" xfId="0" applyFont="1" applyBorder="1" applyAlignment="1">
      <alignment horizontal="left"/>
    </xf>
    <xf numFmtId="0" fontId="10" fillId="0" borderId="16" xfId="0" applyFont="1" applyBorder="1" applyAlignment="1">
      <alignment horizontal="left" indent="1"/>
    </xf>
    <xf numFmtId="0" fontId="10" fillId="0" borderId="7" xfId="0" applyFont="1" applyBorder="1" applyAlignment="1">
      <alignment horizontal="center"/>
    </xf>
    <xf numFmtId="0" fontId="11" fillId="0" borderId="7" xfId="0" applyFont="1" applyBorder="1" applyAlignment="1">
      <alignment horizontal="center"/>
    </xf>
    <xf numFmtId="0" fontId="11" fillId="0" borderId="17" xfId="0" applyFont="1" applyBorder="1" applyAlignment="1">
      <alignment horizontal="center"/>
    </xf>
    <xf numFmtId="0" fontId="10" fillId="0" borderId="0" xfId="0" applyFont="1" applyAlignment="1">
      <alignment vertical="justify"/>
    </xf>
    <xf numFmtId="0" fontId="14" fillId="3" borderId="0" xfId="0" applyFont="1" applyFill="1" applyAlignment="1">
      <alignment horizontal="center" vertical="center"/>
    </xf>
    <xf numFmtId="0" fontId="15" fillId="0" borderId="0" xfId="0" applyFont="1"/>
    <xf numFmtId="0" fontId="16" fillId="0" borderId="0" xfId="0" applyFont="1" applyAlignment="1">
      <alignment horizontal="center" vertical="center"/>
    </xf>
    <xf numFmtId="0" fontId="16" fillId="0" borderId="0" xfId="0" applyFont="1" applyAlignment="1">
      <alignment vertical="center"/>
    </xf>
    <xf numFmtId="0" fontId="15" fillId="0" borderId="0" xfId="0" applyFont="1" applyAlignment="1">
      <alignment horizontal="center"/>
    </xf>
    <xf numFmtId="0" fontId="16" fillId="0" borderId="11" xfId="0" applyFont="1" applyBorder="1" applyAlignment="1" applyProtection="1">
      <alignment horizontal="center" vertical="center"/>
      <protection locked="0"/>
    </xf>
    <xf numFmtId="0" fontId="16" fillId="0" borderId="13" xfId="0" applyFont="1" applyBorder="1" applyAlignment="1" applyProtection="1">
      <alignment horizontal="center" vertical="center" wrapText="1"/>
      <protection locked="0"/>
    </xf>
    <xf numFmtId="0" fontId="16" fillId="0" borderId="13" xfId="0" applyFont="1" applyBorder="1" applyAlignment="1" applyProtection="1">
      <alignment horizontal="left" vertical="center"/>
      <protection locked="0"/>
    </xf>
    <xf numFmtId="0" fontId="16" fillId="0" borderId="20" xfId="0" applyFont="1" applyBorder="1" applyAlignment="1" applyProtection="1">
      <alignment horizontal="center" vertical="center"/>
      <protection locked="0"/>
    </xf>
    <xf numFmtId="0" fontId="16" fillId="0" borderId="22" xfId="0" applyFont="1" applyBorder="1" applyAlignment="1" applyProtection="1">
      <alignment horizontal="left" vertical="center"/>
      <protection locked="0"/>
    </xf>
    <xf numFmtId="0" fontId="16" fillId="0" borderId="14" xfId="0" applyFont="1" applyBorder="1" applyAlignment="1" applyProtection="1">
      <alignment horizontal="center" vertical="center"/>
      <protection locked="0"/>
    </xf>
    <xf numFmtId="0" fontId="16" fillId="0" borderId="15" xfId="0" applyFont="1" applyBorder="1" applyAlignment="1" applyProtection="1">
      <alignment horizontal="left" vertical="center"/>
      <protection locked="0"/>
    </xf>
    <xf numFmtId="0" fontId="16" fillId="0" borderId="18" xfId="0" applyFont="1" applyBorder="1" applyAlignment="1" applyProtection="1">
      <alignment horizontal="center" vertical="center"/>
      <protection locked="0"/>
    </xf>
    <xf numFmtId="0" fontId="16" fillId="0" borderId="19" xfId="0" applyFont="1" applyBorder="1" applyAlignment="1" applyProtection="1">
      <alignment horizontal="left" vertical="center"/>
      <protection locked="0"/>
    </xf>
    <xf numFmtId="0" fontId="18" fillId="0" borderId="15" xfId="0" applyFont="1" applyBorder="1" applyAlignment="1" applyProtection="1">
      <alignment horizontal="left" vertical="center"/>
      <protection locked="0"/>
    </xf>
    <xf numFmtId="0" fontId="18" fillId="0" borderId="22" xfId="0" applyFont="1" applyBorder="1" applyAlignment="1" applyProtection="1">
      <alignment horizontal="left" vertical="center"/>
      <protection locked="0"/>
    </xf>
    <xf numFmtId="0" fontId="19" fillId="0" borderId="15" xfId="0" applyFont="1" applyBorder="1" applyAlignment="1" applyProtection="1">
      <alignment horizontal="left" vertical="center"/>
      <protection locked="0"/>
    </xf>
    <xf numFmtId="0" fontId="18" fillId="0" borderId="19" xfId="0" applyFont="1" applyBorder="1" applyAlignment="1" applyProtection="1">
      <alignment horizontal="left" vertical="center"/>
      <protection locked="0"/>
    </xf>
    <xf numFmtId="2" fontId="15" fillId="0" borderId="0" xfId="0" applyNumberFormat="1" applyFont="1"/>
    <xf numFmtId="0" fontId="21" fillId="0" borderId="0" xfId="0" applyFont="1"/>
    <xf numFmtId="0" fontId="22" fillId="0" borderId="0" xfId="0" applyFont="1"/>
    <xf numFmtId="0" fontId="16" fillId="0" borderId="39" xfId="0" applyFont="1" applyBorder="1" applyAlignment="1">
      <alignment horizontal="center" vertical="center" wrapText="1"/>
    </xf>
    <xf numFmtId="0" fontId="16" fillId="0" borderId="9" xfId="0" applyFont="1" applyBorder="1" applyAlignment="1" applyProtection="1">
      <alignment horizontal="center" vertical="center"/>
      <protection locked="0"/>
    </xf>
    <xf numFmtId="0" fontId="16" fillId="0" borderId="10" xfId="0" applyFont="1" applyBorder="1" applyAlignment="1" applyProtection="1">
      <alignment horizontal="left" vertical="center"/>
      <protection locked="0"/>
    </xf>
    <xf numFmtId="2" fontId="20" fillId="0" borderId="0" xfId="0" applyNumberFormat="1" applyFont="1"/>
    <xf numFmtId="0" fontId="1" fillId="0" borderId="0" xfId="0" applyFont="1" applyAlignment="1">
      <alignment horizontal="right" vertical="center"/>
    </xf>
    <xf numFmtId="0" fontId="20" fillId="0" borderId="0" xfId="0" applyFont="1" applyAlignment="1">
      <alignment vertical="center"/>
    </xf>
    <xf numFmtId="0" fontId="16" fillId="2" borderId="4" xfId="0" applyFont="1" applyFill="1" applyBorder="1" applyAlignment="1">
      <alignment horizontal="center" vertical="center"/>
    </xf>
    <xf numFmtId="0" fontId="16" fillId="2" borderId="2" xfId="0" applyFont="1" applyFill="1" applyBorder="1" applyAlignment="1">
      <alignment horizontal="center" vertical="center"/>
    </xf>
    <xf numFmtId="0" fontId="16" fillId="5" borderId="59" xfId="0" applyFont="1" applyFill="1" applyBorder="1" applyAlignment="1">
      <alignment horizontal="center" vertical="center" wrapText="1"/>
    </xf>
    <xf numFmtId="0" fontId="16" fillId="5" borderId="0" xfId="0" applyFont="1" applyFill="1" applyAlignment="1">
      <alignment horizontal="center" vertical="center" wrapText="1"/>
    </xf>
    <xf numFmtId="0" fontId="16" fillId="5" borderId="0" xfId="0" applyFont="1" applyFill="1" applyAlignment="1">
      <alignment horizontal="center" vertical="center"/>
    </xf>
    <xf numFmtId="0" fontId="14" fillId="5" borderId="0" xfId="0" applyFont="1" applyFill="1" applyAlignment="1">
      <alignment horizontal="right" vertical="center" indent="3"/>
    </xf>
    <xf numFmtId="0" fontId="16" fillId="5" borderId="61" xfId="0" applyFont="1" applyFill="1" applyBorder="1" applyAlignment="1" applyProtection="1">
      <alignment horizontal="center" vertical="center"/>
      <protection locked="0"/>
    </xf>
    <xf numFmtId="0" fontId="14" fillId="5" borderId="62" xfId="0" applyFont="1" applyFill="1" applyBorder="1" applyAlignment="1">
      <alignment horizontal="center" vertical="center"/>
    </xf>
    <xf numFmtId="0" fontId="16" fillId="5" borderId="63" xfId="0" applyFont="1" applyFill="1" applyBorder="1" applyAlignment="1" applyProtection="1">
      <alignment horizontal="left" vertical="center"/>
      <protection locked="0"/>
    </xf>
    <xf numFmtId="0" fontId="16" fillId="5" borderId="60" xfId="0" applyFont="1" applyFill="1" applyBorder="1" applyAlignment="1" applyProtection="1">
      <alignment horizontal="left" vertical="center"/>
      <protection locked="0"/>
    </xf>
    <xf numFmtId="0" fontId="16" fillId="5" borderId="64" xfId="0" applyFont="1" applyFill="1" applyBorder="1" applyAlignment="1">
      <alignment horizontal="center" vertical="center" wrapText="1"/>
    </xf>
    <xf numFmtId="164" fontId="16" fillId="5" borderId="23" xfId="0" applyNumberFormat="1" applyFont="1" applyFill="1" applyBorder="1" applyAlignment="1">
      <alignment horizontal="center" vertical="center" wrapText="1"/>
    </xf>
    <xf numFmtId="0" fontId="16" fillId="5" borderId="23" xfId="0" applyFont="1" applyFill="1" applyBorder="1" applyAlignment="1">
      <alignment horizontal="justify" vertical="center" wrapText="1"/>
    </xf>
    <xf numFmtId="0" fontId="16" fillId="5" borderId="23" xfId="0" applyFont="1" applyFill="1" applyBorder="1" applyAlignment="1">
      <alignment horizontal="center" vertical="center" wrapText="1"/>
    </xf>
    <xf numFmtId="0" fontId="16" fillId="5" borderId="23" xfId="0" applyFont="1" applyFill="1" applyBorder="1" applyAlignment="1">
      <alignment horizontal="center" vertical="center"/>
    </xf>
    <xf numFmtId="0" fontId="14" fillId="5" borderId="23" xfId="0" applyFont="1" applyFill="1" applyBorder="1" applyAlignment="1">
      <alignment horizontal="right" vertical="center" indent="3"/>
    </xf>
    <xf numFmtId="0" fontId="16" fillId="5" borderId="65" xfId="0" applyFont="1" applyFill="1" applyBorder="1" applyAlignment="1" applyProtection="1">
      <alignment horizontal="left" vertical="center"/>
      <protection locked="0"/>
    </xf>
    <xf numFmtId="0" fontId="16" fillId="5" borderId="64" xfId="0" applyFont="1" applyFill="1" applyBorder="1" applyAlignment="1" applyProtection="1">
      <alignment horizontal="center" vertical="center"/>
      <protection locked="0"/>
    </xf>
    <xf numFmtId="0" fontId="14" fillId="5" borderId="23" xfId="0" applyFont="1" applyFill="1" applyBorder="1" applyAlignment="1">
      <alignment horizontal="center" vertical="center"/>
    </xf>
    <xf numFmtId="0" fontId="16" fillId="5" borderId="62" xfId="0" applyFont="1" applyFill="1" applyBorder="1" applyAlignment="1">
      <alignment horizontal="center" vertical="center"/>
    </xf>
    <xf numFmtId="0" fontId="14" fillId="5" borderId="62" xfId="0" applyFont="1" applyFill="1" applyBorder="1" applyAlignment="1">
      <alignment horizontal="right" vertical="center" indent="3"/>
    </xf>
    <xf numFmtId="0" fontId="14" fillId="8" borderId="29" xfId="0" applyFont="1" applyFill="1" applyBorder="1" applyAlignment="1">
      <alignment horizontal="center" vertical="center"/>
    </xf>
    <xf numFmtId="0" fontId="14" fillId="8" borderId="30" xfId="0" applyFont="1" applyFill="1" applyBorder="1" applyAlignment="1">
      <alignment horizontal="center" vertical="center" wrapText="1"/>
    </xf>
    <xf numFmtId="0" fontId="14" fillId="8" borderId="6" xfId="0" applyFont="1" applyFill="1" applyBorder="1" applyAlignment="1">
      <alignment horizontal="center" vertical="center"/>
    </xf>
    <xf numFmtId="0" fontId="14" fillId="8" borderId="1" xfId="0" applyFont="1" applyFill="1" applyBorder="1" applyAlignment="1">
      <alignment horizontal="center" vertical="center" wrapText="1"/>
    </xf>
    <xf numFmtId="0" fontId="14" fillId="8" borderId="1" xfId="0" applyFont="1" applyFill="1" applyBorder="1" applyAlignment="1">
      <alignment horizontal="center" vertical="center"/>
    </xf>
    <xf numFmtId="0" fontId="16" fillId="8" borderId="9" xfId="0" applyFont="1" applyFill="1" applyBorder="1" applyAlignment="1">
      <alignment horizontal="center" vertical="center"/>
    </xf>
    <xf numFmtId="0" fontId="16" fillId="8" borderId="1" xfId="0" applyFont="1" applyFill="1" applyBorder="1" applyAlignment="1">
      <alignment horizontal="center" vertical="center"/>
    </xf>
    <xf numFmtId="0" fontId="14" fillId="8" borderId="25" xfId="0" applyFont="1" applyFill="1" applyBorder="1" applyAlignment="1">
      <alignment horizontal="center" vertical="center" wrapText="1"/>
    </xf>
    <xf numFmtId="0" fontId="14" fillId="8" borderId="47" xfId="0" applyFont="1" applyFill="1" applyBorder="1" applyAlignment="1">
      <alignment horizontal="center" vertical="center"/>
    </xf>
    <xf numFmtId="0" fontId="14" fillId="8" borderId="34" xfId="0" applyFont="1" applyFill="1" applyBorder="1" applyAlignment="1">
      <alignment horizontal="center" vertical="center" wrapText="1"/>
    </xf>
    <xf numFmtId="0" fontId="14" fillId="8" borderId="34" xfId="0" applyFont="1" applyFill="1" applyBorder="1" applyAlignment="1">
      <alignment horizontal="center" vertical="center"/>
    </xf>
    <xf numFmtId="0" fontId="14" fillId="8" borderId="40" xfId="0" applyFont="1" applyFill="1" applyBorder="1" applyAlignment="1">
      <alignment horizontal="center" vertical="center"/>
    </xf>
    <xf numFmtId="0" fontId="14" fillId="8" borderId="24" xfId="0" applyFont="1" applyFill="1" applyBorder="1" applyAlignment="1">
      <alignment horizontal="center" vertical="center"/>
    </xf>
    <xf numFmtId="0" fontId="16" fillId="8" borderId="4" xfId="0" applyFont="1" applyFill="1" applyBorder="1" applyAlignment="1">
      <alignment horizontal="center" vertical="center"/>
    </xf>
    <xf numFmtId="0" fontId="16" fillId="8" borderId="2" xfId="0" applyFont="1" applyFill="1" applyBorder="1" applyAlignment="1">
      <alignment horizontal="center" vertical="center"/>
    </xf>
    <xf numFmtId="0" fontId="16" fillId="8" borderId="5" xfId="0" applyFont="1" applyFill="1" applyBorder="1" applyAlignment="1">
      <alignment horizontal="center" vertical="center"/>
    </xf>
    <xf numFmtId="1" fontId="16" fillId="2" borderId="2" xfId="0" applyNumberFormat="1" applyFont="1" applyFill="1" applyBorder="1" applyAlignment="1">
      <alignment horizontal="center" vertical="center"/>
    </xf>
    <xf numFmtId="0" fontId="16" fillId="2" borderId="2" xfId="0" applyFont="1" applyFill="1" applyBorder="1" applyAlignment="1">
      <alignment vertical="center"/>
    </xf>
    <xf numFmtId="0" fontId="14" fillId="2" borderId="2" xfId="0" applyFont="1" applyFill="1" applyBorder="1" applyAlignment="1">
      <alignment horizontal="right" vertical="center"/>
    </xf>
    <xf numFmtId="0" fontId="16" fillId="2" borderId="2" xfId="0" applyFont="1" applyFill="1" applyBorder="1" applyAlignment="1">
      <alignment horizontal="right" vertical="center"/>
    </xf>
    <xf numFmtId="2" fontId="14" fillId="2" borderId="2" xfId="0" applyNumberFormat="1" applyFont="1" applyFill="1" applyBorder="1" applyAlignment="1">
      <alignment horizontal="center" vertical="center"/>
    </xf>
    <xf numFmtId="0" fontId="14" fillId="2" borderId="5" xfId="0" applyFont="1" applyFill="1" applyBorder="1" applyAlignment="1">
      <alignment horizontal="right" vertical="center"/>
    </xf>
    <xf numFmtId="0" fontId="16" fillId="9" borderId="2" xfId="0" applyFont="1" applyFill="1" applyBorder="1" applyAlignment="1">
      <alignment vertical="center"/>
    </xf>
    <xf numFmtId="0" fontId="16" fillId="9" borderId="2" xfId="0" applyFont="1" applyFill="1" applyBorder="1" applyAlignment="1">
      <alignment horizontal="center" vertical="center"/>
    </xf>
    <xf numFmtId="0" fontId="14" fillId="9" borderId="2" xfId="0" applyFont="1" applyFill="1" applyBorder="1" applyAlignment="1">
      <alignment horizontal="right" vertical="center"/>
    </xf>
    <xf numFmtId="0" fontId="14" fillId="9" borderId="2" xfId="0" applyFont="1" applyFill="1" applyBorder="1" applyAlignment="1">
      <alignment horizontal="center" vertical="center"/>
    </xf>
    <xf numFmtId="0" fontId="14" fillId="10" borderId="62" xfId="0" applyFont="1" applyFill="1" applyBorder="1" applyAlignment="1">
      <alignment horizontal="center" vertical="center"/>
    </xf>
    <xf numFmtId="0" fontId="16" fillId="0" borderId="29" xfId="0" applyFont="1" applyBorder="1" applyAlignment="1" applyProtection="1">
      <alignment horizontal="center" vertical="center"/>
      <protection locked="0"/>
    </xf>
    <xf numFmtId="0" fontId="16" fillId="0" borderId="30" xfId="0" applyFont="1" applyBorder="1" applyAlignment="1" applyProtection="1">
      <alignment horizontal="left" vertical="center"/>
      <protection locked="0"/>
    </xf>
    <xf numFmtId="0" fontId="16" fillId="11" borderId="2" xfId="0" applyFont="1" applyFill="1" applyBorder="1" applyAlignment="1">
      <alignment vertical="center"/>
    </xf>
    <xf numFmtId="0" fontId="16" fillId="11" borderId="2" xfId="0" applyFont="1" applyFill="1" applyBorder="1" applyAlignment="1">
      <alignment horizontal="center" vertical="center"/>
    </xf>
    <xf numFmtId="0" fontId="14" fillId="11" borderId="2" xfId="0" applyFont="1" applyFill="1" applyBorder="1" applyAlignment="1">
      <alignment horizontal="right" vertical="center"/>
    </xf>
    <xf numFmtId="0" fontId="14" fillId="11" borderId="2" xfId="0" applyFont="1" applyFill="1" applyBorder="1" applyAlignment="1">
      <alignment horizontal="center" vertical="center"/>
    </xf>
    <xf numFmtId="0" fontId="16" fillId="9" borderId="4" xfId="0" applyFont="1" applyFill="1" applyBorder="1" applyAlignment="1">
      <alignment horizontal="center" vertical="center"/>
    </xf>
    <xf numFmtId="1" fontId="16" fillId="9" borderId="2" xfId="0" applyNumberFormat="1" applyFont="1" applyFill="1" applyBorder="1" applyAlignment="1">
      <alignment horizontal="center" vertical="center"/>
    </xf>
    <xf numFmtId="0" fontId="16" fillId="9" borderId="5" xfId="0" applyFont="1" applyFill="1" applyBorder="1" applyAlignment="1">
      <alignment vertical="center"/>
    </xf>
    <xf numFmtId="0" fontId="17" fillId="10" borderId="61" xfId="0" applyFont="1" applyFill="1" applyBorder="1" applyAlignment="1">
      <alignment vertical="center"/>
    </xf>
    <xf numFmtId="0" fontId="17" fillId="10" borderId="62" xfId="0" applyFont="1" applyFill="1" applyBorder="1" applyAlignment="1">
      <alignment vertical="center"/>
    </xf>
    <xf numFmtId="0" fontId="17" fillId="10" borderId="62" xfId="0" applyFont="1" applyFill="1" applyBorder="1" applyAlignment="1">
      <alignment horizontal="center" vertical="center"/>
    </xf>
    <xf numFmtId="0" fontId="14" fillId="10" borderId="63" xfId="0" applyFont="1" applyFill="1" applyBorder="1" applyAlignment="1">
      <alignment horizontal="right" vertical="center" indent="3"/>
    </xf>
    <xf numFmtId="0" fontId="17" fillId="10" borderId="61" xfId="0" applyFont="1" applyFill="1" applyBorder="1" applyAlignment="1">
      <alignment horizontal="center" vertical="center"/>
    </xf>
    <xf numFmtId="0" fontId="17" fillId="10" borderId="63" xfId="0" applyFont="1" applyFill="1" applyBorder="1" applyAlignment="1">
      <alignment horizontal="center" vertical="center"/>
    </xf>
    <xf numFmtId="0" fontId="14" fillId="7" borderId="63" xfId="0" applyFont="1" applyFill="1" applyBorder="1" applyAlignment="1">
      <alignment horizontal="right" vertical="center" indent="3"/>
    </xf>
    <xf numFmtId="0" fontId="17" fillId="7" borderId="61" xfId="0" applyFont="1" applyFill="1" applyBorder="1" applyAlignment="1">
      <alignment vertical="center"/>
    </xf>
    <xf numFmtId="0" fontId="17" fillId="7" borderId="62" xfId="0" applyFont="1" applyFill="1" applyBorder="1" applyAlignment="1">
      <alignment vertical="center"/>
    </xf>
    <xf numFmtId="0" fontId="17" fillId="7" borderId="62" xfId="0" applyFont="1" applyFill="1" applyBorder="1" applyAlignment="1">
      <alignment horizontal="center" vertical="center"/>
    </xf>
    <xf numFmtId="0" fontId="14" fillId="7" borderId="62" xfId="0" applyFont="1" applyFill="1" applyBorder="1" applyAlignment="1">
      <alignment horizontal="center" vertical="center"/>
    </xf>
    <xf numFmtId="0" fontId="17" fillId="7" borderId="63" xfId="0" applyFont="1" applyFill="1" applyBorder="1" applyAlignment="1">
      <alignment horizontal="center" vertical="center"/>
    </xf>
    <xf numFmtId="0" fontId="5" fillId="7" borderId="61" xfId="0" applyFont="1" applyFill="1" applyBorder="1" applyAlignment="1">
      <alignment vertical="center"/>
    </xf>
    <xf numFmtId="0" fontId="5" fillId="7" borderId="62" xfId="0" applyFont="1" applyFill="1" applyBorder="1" applyAlignment="1">
      <alignment vertical="center"/>
    </xf>
    <xf numFmtId="0" fontId="5" fillId="7" borderId="62" xfId="0" applyFont="1" applyFill="1" applyBorder="1" applyAlignment="1">
      <alignment horizontal="center" vertical="center"/>
    </xf>
    <xf numFmtId="2" fontId="13" fillId="7" borderId="62" xfId="0" applyNumberFormat="1" applyFont="1" applyFill="1" applyBorder="1" applyAlignment="1">
      <alignment horizontal="center" vertical="center"/>
    </xf>
    <xf numFmtId="0" fontId="3" fillId="7" borderId="63" xfId="0" applyFont="1" applyFill="1" applyBorder="1" applyAlignment="1">
      <alignment vertical="center"/>
    </xf>
    <xf numFmtId="0" fontId="14" fillId="8" borderId="4" xfId="0" applyFont="1" applyFill="1" applyBorder="1" applyAlignment="1">
      <alignment horizontal="center" vertical="center"/>
    </xf>
    <xf numFmtId="1" fontId="14" fillId="8" borderId="2" xfId="0" applyNumberFormat="1" applyFont="1" applyFill="1" applyBorder="1" applyAlignment="1">
      <alignment horizontal="center" vertical="center"/>
    </xf>
    <xf numFmtId="0" fontId="16" fillId="8" borderId="2" xfId="0" applyFont="1" applyFill="1" applyBorder="1" applyAlignment="1">
      <alignment vertical="center"/>
    </xf>
    <xf numFmtId="0" fontId="14" fillId="8" borderId="2" xfId="0" applyFont="1" applyFill="1" applyBorder="1" applyAlignment="1">
      <alignment horizontal="right" vertical="center"/>
    </xf>
    <xf numFmtId="2" fontId="14" fillId="8" borderId="2" xfId="0" applyNumberFormat="1" applyFont="1" applyFill="1" applyBorder="1" applyAlignment="1">
      <alignment horizontal="center" vertical="center"/>
    </xf>
    <xf numFmtId="0" fontId="24" fillId="12" borderId="28" xfId="0" applyFont="1" applyFill="1" applyBorder="1" applyAlignment="1">
      <alignment horizontal="left" vertical="center"/>
    </xf>
    <xf numFmtId="0" fontId="0" fillId="12" borderId="24" xfId="0" applyFill="1" applyBorder="1"/>
    <xf numFmtId="0" fontId="0" fillId="12" borderId="24" xfId="0" applyFill="1" applyBorder="1" applyAlignment="1">
      <alignment horizontal="center"/>
    </xf>
    <xf numFmtId="0" fontId="0" fillId="12" borderId="25" xfId="0" applyFill="1" applyBorder="1"/>
    <xf numFmtId="0" fontId="7" fillId="12" borderId="64" xfId="0" applyFont="1" applyFill="1" applyBorder="1"/>
    <xf numFmtId="0" fontId="7" fillId="12" borderId="23" xfId="0" applyFont="1" applyFill="1" applyBorder="1"/>
    <xf numFmtId="0" fontId="7" fillId="12" borderId="23" xfId="0" applyFont="1" applyFill="1" applyBorder="1" applyAlignment="1">
      <alignment horizontal="center"/>
    </xf>
    <xf numFmtId="0" fontId="7" fillId="12" borderId="65" xfId="0" applyFont="1" applyFill="1" applyBorder="1" applyAlignment="1">
      <alignment horizontal="center"/>
    </xf>
    <xf numFmtId="0" fontId="0" fillId="12" borderId="28" xfId="0" applyFill="1" applyBorder="1"/>
    <xf numFmtId="2" fontId="1" fillId="4" borderId="2" xfId="0" applyNumberFormat="1" applyFont="1" applyFill="1" applyBorder="1" applyAlignment="1">
      <alignment horizontal="center" vertical="center"/>
    </xf>
    <xf numFmtId="0" fontId="1" fillId="4" borderId="4" xfId="0" applyFont="1" applyFill="1" applyBorder="1" applyAlignment="1">
      <alignment vertical="center"/>
    </xf>
    <xf numFmtId="0" fontId="26" fillId="4" borderId="5" xfId="0" applyFont="1" applyFill="1" applyBorder="1" applyAlignment="1">
      <alignment horizontal="center" vertical="center"/>
    </xf>
    <xf numFmtId="0" fontId="27" fillId="13" borderId="4" xfId="0" applyFont="1" applyFill="1" applyBorder="1" applyAlignment="1">
      <alignment vertical="center"/>
    </xf>
    <xf numFmtId="2" fontId="27" fillId="13" borderId="2" xfId="0" applyNumberFormat="1" applyFont="1" applyFill="1" applyBorder="1" applyAlignment="1">
      <alignment horizontal="center" vertical="center"/>
    </xf>
    <xf numFmtId="0" fontId="28" fillId="13" borderId="5" xfId="0" applyFont="1" applyFill="1" applyBorder="1" applyAlignment="1">
      <alignment horizontal="center" vertical="center"/>
    </xf>
    <xf numFmtId="0" fontId="14" fillId="12" borderId="4" xfId="0" applyFont="1" applyFill="1" applyBorder="1" applyAlignment="1">
      <alignment horizontal="center" vertical="center"/>
    </xf>
    <xf numFmtId="0" fontId="14" fillId="12" borderId="2" xfId="0" applyFont="1" applyFill="1" applyBorder="1" applyAlignment="1">
      <alignment vertical="center"/>
    </xf>
    <xf numFmtId="164" fontId="14" fillId="12" borderId="2" xfId="0" applyNumberFormat="1" applyFont="1" applyFill="1" applyBorder="1" applyAlignment="1">
      <alignment horizontal="left" vertical="center"/>
    </xf>
    <xf numFmtId="9" fontId="25" fillId="15" borderId="24" xfId="1" applyFont="1" applyFill="1" applyBorder="1" applyAlignment="1" applyProtection="1">
      <alignment horizontal="center"/>
    </xf>
    <xf numFmtId="0" fontId="7" fillId="15" borderId="28" xfId="0" applyFont="1" applyFill="1" applyBorder="1"/>
    <xf numFmtId="2" fontId="7" fillId="15" borderId="24" xfId="0" applyNumberFormat="1" applyFont="1" applyFill="1" applyBorder="1" applyAlignment="1">
      <alignment horizontal="center"/>
    </xf>
    <xf numFmtId="2" fontId="7" fillId="15" borderId="25" xfId="0" applyNumberFormat="1" applyFont="1" applyFill="1" applyBorder="1" applyAlignment="1">
      <alignment horizontal="center"/>
    </xf>
    <xf numFmtId="0" fontId="7" fillId="15" borderId="0" xfId="0" applyFont="1" applyFill="1"/>
    <xf numFmtId="9" fontId="25" fillId="15" borderId="0" xfId="1" applyFont="1" applyFill="1" applyBorder="1" applyAlignment="1" applyProtection="1">
      <alignment horizontal="center"/>
    </xf>
    <xf numFmtId="0" fontId="7" fillId="15" borderId="59" xfId="0" applyFont="1" applyFill="1" applyBorder="1"/>
    <xf numFmtId="2" fontId="7" fillId="15" borderId="0" xfId="0" applyNumberFormat="1" applyFont="1" applyFill="1" applyAlignment="1">
      <alignment horizontal="center"/>
    </xf>
    <xf numFmtId="2" fontId="7" fillId="15" borderId="60" xfId="0" applyNumberFormat="1" applyFont="1" applyFill="1" applyBorder="1" applyAlignment="1">
      <alignment horizontal="center"/>
    </xf>
    <xf numFmtId="0" fontId="7" fillId="15" borderId="23" xfId="0" applyFont="1" applyFill="1" applyBorder="1"/>
    <xf numFmtId="9" fontId="25" fillId="15" borderId="23" xfId="1" applyFont="1" applyFill="1" applyBorder="1" applyAlignment="1" applyProtection="1">
      <alignment horizontal="center"/>
    </xf>
    <xf numFmtId="0" fontId="7" fillId="15" borderId="64" xfId="0" applyFont="1" applyFill="1" applyBorder="1"/>
    <xf numFmtId="2" fontId="7" fillId="15" borderId="23" xfId="0" applyNumberFormat="1" applyFont="1" applyFill="1" applyBorder="1" applyAlignment="1">
      <alignment horizontal="center"/>
    </xf>
    <xf numFmtId="2" fontId="7" fillId="15" borderId="65" xfId="0" applyNumberFormat="1" applyFont="1" applyFill="1" applyBorder="1" applyAlignment="1">
      <alignment horizontal="center"/>
    </xf>
    <xf numFmtId="164" fontId="16" fillId="15" borderId="12" xfId="0" applyNumberFormat="1" applyFont="1" applyFill="1" applyBorder="1" applyAlignment="1">
      <alignment horizontal="center" vertical="center" wrapText="1"/>
    </xf>
    <xf numFmtId="0" fontId="16" fillId="15" borderId="12" xfId="0" applyFont="1" applyFill="1" applyBorder="1" applyAlignment="1">
      <alignment horizontal="justify" vertical="center" wrapText="1"/>
    </xf>
    <xf numFmtId="0" fontId="16" fillId="15" borderId="42" xfId="0" applyFont="1" applyFill="1" applyBorder="1" applyAlignment="1">
      <alignment horizontal="center" vertical="center" wrapText="1"/>
    </xf>
    <xf numFmtId="0" fontId="16" fillId="15" borderId="12" xfId="0" applyFont="1" applyFill="1" applyBorder="1" applyAlignment="1">
      <alignment horizontal="center" vertical="center"/>
    </xf>
    <xf numFmtId="0" fontId="16" fillId="15" borderId="42" xfId="0" applyFont="1" applyFill="1" applyBorder="1" applyAlignment="1">
      <alignment horizontal="center" vertical="center"/>
    </xf>
    <xf numFmtId="0" fontId="16" fillId="15" borderId="38" xfId="0" applyFont="1" applyFill="1" applyBorder="1" applyAlignment="1">
      <alignment horizontal="center" vertical="center" wrapText="1"/>
    </xf>
    <xf numFmtId="0" fontId="16" fillId="15" borderId="21" xfId="0" applyFont="1" applyFill="1" applyBorder="1" applyAlignment="1">
      <alignment horizontal="center" vertical="center"/>
    </xf>
    <xf numFmtId="0" fontId="16" fillId="15" borderId="38" xfId="0" applyFont="1" applyFill="1" applyBorder="1" applyAlignment="1">
      <alignment horizontal="center" vertical="center"/>
    </xf>
    <xf numFmtId="0" fontId="16" fillId="15" borderId="3" xfId="0" applyFont="1" applyFill="1" applyBorder="1" applyAlignment="1">
      <alignment vertical="center" wrapText="1"/>
    </xf>
    <xf numFmtId="0" fontId="16" fillId="15" borderId="46" xfId="0" applyFont="1" applyFill="1" applyBorder="1" applyAlignment="1">
      <alignment horizontal="center" vertical="center" wrapText="1"/>
    </xf>
    <xf numFmtId="0" fontId="16" fillId="15" borderId="12" xfId="0" applyFont="1" applyFill="1" applyBorder="1" applyAlignment="1">
      <alignment horizontal="center" vertical="center" wrapText="1"/>
    </xf>
    <xf numFmtId="0" fontId="16" fillId="15" borderId="45" xfId="0" applyFont="1" applyFill="1" applyBorder="1" applyAlignment="1">
      <alignment horizontal="center" vertical="center" wrapText="1"/>
    </xf>
    <xf numFmtId="0" fontId="16" fillId="15" borderId="43" xfId="0" applyFont="1" applyFill="1" applyBorder="1" applyAlignment="1">
      <alignment horizontal="center" vertical="center" wrapText="1"/>
    </xf>
    <xf numFmtId="0" fontId="16" fillId="15" borderId="8" xfId="0" applyFont="1" applyFill="1" applyBorder="1" applyAlignment="1">
      <alignment vertical="center" wrapText="1"/>
    </xf>
    <xf numFmtId="0" fontId="16" fillId="15" borderId="27" xfId="0" applyFont="1" applyFill="1" applyBorder="1" applyAlignment="1">
      <alignment horizontal="center" vertical="center" wrapText="1"/>
    </xf>
    <xf numFmtId="0" fontId="16" fillId="15" borderId="8" xfId="0" applyFont="1" applyFill="1" applyBorder="1" applyAlignment="1">
      <alignment horizontal="center" vertical="center" wrapText="1"/>
    </xf>
    <xf numFmtId="0" fontId="16" fillId="15" borderId="44" xfId="0" applyFont="1" applyFill="1" applyBorder="1" applyAlignment="1">
      <alignment horizontal="center" vertical="center" wrapText="1"/>
    </xf>
    <xf numFmtId="0" fontId="16" fillId="15" borderId="36" xfId="0" applyFont="1" applyFill="1" applyBorder="1" applyAlignment="1">
      <alignment horizontal="center" vertical="center"/>
    </xf>
    <xf numFmtId="0" fontId="16" fillId="15" borderId="3" xfId="0" applyFont="1" applyFill="1" applyBorder="1" applyAlignment="1">
      <alignment horizontal="justify" vertical="center" wrapText="1"/>
    </xf>
    <xf numFmtId="0" fontId="16" fillId="15" borderId="3" xfId="0" applyFont="1" applyFill="1" applyBorder="1" applyAlignment="1">
      <alignment horizontal="center" vertical="center"/>
    </xf>
    <xf numFmtId="0" fontId="16" fillId="15" borderId="43" xfId="0" applyFont="1" applyFill="1" applyBorder="1" applyAlignment="1">
      <alignment horizontal="center" vertical="center"/>
    </xf>
    <xf numFmtId="0" fontId="16" fillId="15" borderId="3" xfId="0" applyFont="1" applyFill="1" applyBorder="1" applyAlignment="1">
      <alignment horizontal="left" vertical="center" wrapText="1"/>
    </xf>
    <xf numFmtId="0" fontId="16" fillId="15" borderId="8" xfId="0" applyFont="1" applyFill="1" applyBorder="1" applyAlignment="1">
      <alignment horizontal="left" vertical="center" wrapText="1"/>
    </xf>
    <xf numFmtId="0" fontId="16" fillId="15" borderId="19" xfId="0" applyFont="1" applyFill="1" applyBorder="1" applyAlignment="1">
      <alignment horizontal="center" vertical="center"/>
    </xf>
    <xf numFmtId="0" fontId="16" fillId="15" borderId="15" xfId="0" applyFont="1" applyFill="1" applyBorder="1" applyAlignment="1">
      <alignment horizontal="center" vertical="center" wrapText="1"/>
    </xf>
    <xf numFmtId="0" fontId="16" fillId="15" borderId="8" xfId="0" applyFont="1" applyFill="1" applyBorder="1" applyAlignment="1">
      <alignment horizontal="justify" vertical="center" wrapText="1"/>
    </xf>
    <xf numFmtId="0" fontId="16" fillId="15" borderId="19" xfId="0" applyFont="1" applyFill="1" applyBorder="1" applyAlignment="1">
      <alignment horizontal="center" vertical="center" wrapText="1"/>
    </xf>
    <xf numFmtId="0" fontId="16" fillId="15" borderId="44" xfId="0" applyFont="1" applyFill="1" applyBorder="1" applyAlignment="1">
      <alignment horizontal="center" vertical="center"/>
    </xf>
    <xf numFmtId="0" fontId="23" fillId="15" borderId="40" xfId="0" applyFont="1" applyFill="1" applyBorder="1" applyAlignment="1">
      <alignment horizontal="center" vertical="center" wrapText="1"/>
    </xf>
    <xf numFmtId="0" fontId="23" fillId="15" borderId="30" xfId="0" applyFont="1" applyFill="1" applyBorder="1" applyAlignment="1">
      <alignment horizontal="center" vertical="center"/>
    </xf>
    <xf numFmtId="0" fontId="23" fillId="15" borderId="24" xfId="0" applyFont="1" applyFill="1" applyBorder="1" applyAlignment="1">
      <alignment horizontal="center" vertical="center"/>
    </xf>
    <xf numFmtId="0" fontId="16" fillId="15" borderId="26" xfId="0" applyFont="1" applyFill="1" applyBorder="1" applyAlignment="1">
      <alignment horizontal="center" vertical="center" wrapText="1"/>
    </xf>
    <xf numFmtId="0" fontId="16" fillId="15" borderId="22" xfId="0" applyFont="1" applyFill="1" applyBorder="1" applyAlignment="1">
      <alignment horizontal="center" vertical="center"/>
    </xf>
    <xf numFmtId="0" fontId="16" fillId="15" borderId="15" xfId="0" applyFont="1" applyFill="1" applyBorder="1" applyAlignment="1">
      <alignment horizontal="center" vertical="center"/>
    </xf>
    <xf numFmtId="0" fontId="16" fillId="15" borderId="39" xfId="0" applyFont="1" applyFill="1" applyBorder="1" applyAlignment="1">
      <alignment horizontal="center" vertical="center" wrapText="1"/>
    </xf>
    <xf numFmtId="0" fontId="16" fillId="15" borderId="1" xfId="0" applyFont="1" applyFill="1" applyBorder="1" applyAlignment="1">
      <alignment horizontal="center" vertical="center"/>
    </xf>
    <xf numFmtId="0" fontId="16" fillId="15" borderId="10" xfId="0" applyFont="1" applyFill="1" applyBorder="1" applyAlignment="1">
      <alignment horizontal="center" vertical="center"/>
    </xf>
    <xf numFmtId="0" fontId="16" fillId="15" borderId="2" xfId="0" applyFont="1" applyFill="1" applyBorder="1" applyAlignment="1">
      <alignment horizontal="center" vertical="center"/>
    </xf>
    <xf numFmtId="0" fontId="23" fillId="15" borderId="3" xfId="0" applyFont="1" applyFill="1" applyBorder="1" applyAlignment="1">
      <alignment horizontal="justify" vertical="center" wrapText="1"/>
    </xf>
    <xf numFmtId="0" fontId="23" fillId="15" borderId="45" xfId="0" applyFont="1" applyFill="1" applyBorder="1" applyAlignment="1">
      <alignment horizontal="center" vertical="center" wrapText="1"/>
    </xf>
    <xf numFmtId="0" fontId="23" fillId="15" borderId="3" xfId="0" applyFont="1" applyFill="1" applyBorder="1" applyAlignment="1">
      <alignment horizontal="center" vertical="center"/>
    </xf>
    <xf numFmtId="0" fontId="23" fillId="15" borderId="43" xfId="0" applyFont="1" applyFill="1" applyBorder="1" applyAlignment="1">
      <alignment horizontal="center" vertical="center"/>
    </xf>
    <xf numFmtId="0" fontId="23" fillId="15" borderId="12" xfId="0" applyFont="1" applyFill="1" applyBorder="1" applyAlignment="1">
      <alignment horizontal="justify" vertical="center" wrapText="1"/>
    </xf>
    <xf numFmtId="0" fontId="23" fillId="15" borderId="46" xfId="0" applyFont="1" applyFill="1" applyBorder="1" applyAlignment="1">
      <alignment horizontal="center" vertical="center" wrapText="1"/>
    </xf>
    <xf numFmtId="0" fontId="23" fillId="15" borderId="12" xfId="0" applyFont="1" applyFill="1" applyBorder="1" applyAlignment="1">
      <alignment horizontal="center" vertical="center"/>
    </xf>
    <xf numFmtId="0" fontId="23" fillId="15" borderId="42" xfId="0" applyFont="1" applyFill="1" applyBorder="1" applyAlignment="1">
      <alignment horizontal="center" vertical="center"/>
    </xf>
    <xf numFmtId="0" fontId="23" fillId="15" borderId="38" xfId="0" applyFont="1" applyFill="1" applyBorder="1" applyAlignment="1">
      <alignment horizontal="center" vertical="center"/>
    </xf>
    <xf numFmtId="0" fontId="16" fillId="15" borderId="12" xfId="0" applyFont="1" applyFill="1" applyBorder="1" applyAlignment="1">
      <alignment horizontal="left" vertical="center" wrapText="1"/>
    </xf>
    <xf numFmtId="0" fontId="16" fillId="15" borderId="21" xfId="0" applyFont="1" applyFill="1" applyBorder="1" applyAlignment="1">
      <alignment horizontal="left" vertical="center" wrapText="1"/>
    </xf>
    <xf numFmtId="0" fontId="16" fillId="15" borderId="21" xfId="0" applyFont="1" applyFill="1" applyBorder="1" applyAlignment="1">
      <alignment horizontal="center" vertical="center" wrapText="1"/>
    </xf>
    <xf numFmtId="0" fontId="16" fillId="15" borderId="11" xfId="0" applyFont="1" applyFill="1" applyBorder="1" applyAlignment="1">
      <alignment horizontal="center" wrapText="1"/>
    </xf>
    <xf numFmtId="0" fontId="16" fillId="15" borderId="32" xfId="0" applyFont="1" applyFill="1" applyBorder="1" applyAlignment="1">
      <alignment horizontal="justify" vertical="center" wrapText="1"/>
    </xf>
    <xf numFmtId="0" fontId="16" fillId="15" borderId="31" xfId="0" applyFont="1" applyFill="1" applyBorder="1" applyAlignment="1">
      <alignment horizontal="justify" vertical="center" wrapText="1"/>
    </xf>
    <xf numFmtId="0" fontId="16" fillId="15" borderId="33" xfId="0" applyFont="1" applyFill="1" applyBorder="1" applyAlignment="1">
      <alignment horizontal="justify" vertical="center" wrapText="1"/>
    </xf>
    <xf numFmtId="0" fontId="16" fillId="15" borderId="33" xfId="0" applyFont="1" applyFill="1" applyBorder="1" applyAlignment="1">
      <alignment vertical="center" wrapText="1"/>
    </xf>
    <xf numFmtId="0" fontId="20" fillId="15" borderId="28" xfId="0" applyFont="1" applyFill="1" applyBorder="1"/>
    <xf numFmtId="0" fontId="20" fillId="15" borderId="59" xfId="0" applyFont="1" applyFill="1" applyBorder="1"/>
    <xf numFmtId="0" fontId="20" fillId="15" borderId="64" xfId="0" applyFont="1" applyFill="1" applyBorder="1"/>
    <xf numFmtId="0" fontId="29" fillId="0" borderId="14" xfId="0" applyFont="1" applyBorder="1" applyAlignment="1" applyProtection="1">
      <alignment horizontal="center" vertical="center"/>
      <protection locked="0"/>
    </xf>
    <xf numFmtId="0" fontId="16" fillId="11" borderId="4" xfId="0" applyFont="1" applyFill="1" applyBorder="1" applyAlignment="1">
      <alignment horizontal="center" vertical="center"/>
    </xf>
    <xf numFmtId="1" fontId="16" fillId="11" borderId="2" xfId="0" applyNumberFormat="1" applyFont="1" applyFill="1" applyBorder="1" applyAlignment="1">
      <alignment horizontal="center" vertical="center"/>
    </xf>
    <xf numFmtId="0" fontId="16" fillId="11" borderId="5" xfId="0" applyFont="1" applyFill="1" applyBorder="1" applyAlignment="1">
      <alignment vertical="center"/>
    </xf>
    <xf numFmtId="0" fontId="16" fillId="0" borderId="4" xfId="0" applyFont="1" applyBorder="1" applyAlignment="1" applyProtection="1">
      <alignment horizontal="center" vertical="center" wrapText="1"/>
      <protection locked="0"/>
    </xf>
    <xf numFmtId="0" fontId="16" fillId="0" borderId="2" xfId="0" applyFont="1" applyBorder="1" applyAlignment="1" applyProtection="1">
      <alignment horizontal="center" vertical="center" wrapText="1"/>
      <protection locked="0"/>
    </xf>
    <xf numFmtId="164" fontId="16" fillId="15" borderId="12" xfId="0" applyNumberFormat="1" applyFont="1" applyFill="1" applyBorder="1" applyAlignment="1">
      <alignment horizontal="center" vertical="center" wrapText="1"/>
    </xf>
    <xf numFmtId="0" fontId="9" fillId="3" borderId="0" xfId="0" applyFont="1" applyFill="1" applyAlignment="1">
      <alignment horizontal="center" vertical="center"/>
    </xf>
    <xf numFmtId="164" fontId="16" fillId="5" borderId="0" xfId="0" applyNumberFormat="1" applyFont="1" applyFill="1" applyAlignment="1">
      <alignment horizontal="center" vertical="center" wrapText="1"/>
    </xf>
    <xf numFmtId="0" fontId="16" fillId="15" borderId="29" xfId="0" applyFont="1" applyFill="1" applyBorder="1" applyAlignment="1">
      <alignment horizontal="center" vertical="center" wrapText="1"/>
    </xf>
    <xf numFmtId="164" fontId="16" fillId="15" borderId="34" xfId="0" applyNumberFormat="1" applyFont="1" applyFill="1" applyBorder="1" applyAlignment="1">
      <alignment horizontal="center" vertical="center" wrapText="1"/>
    </xf>
    <xf numFmtId="0" fontId="30" fillId="0" borderId="0" xfId="0" applyFont="1" applyAlignment="1">
      <alignment horizontal="center" vertical="center" wrapText="1"/>
    </xf>
    <xf numFmtId="0" fontId="30" fillId="0" borderId="0" xfId="0" applyFont="1" applyAlignment="1">
      <alignment vertical="center" wrapText="1"/>
    </xf>
    <xf numFmtId="0" fontId="31" fillId="0" borderId="0" xfId="0" applyFont="1" applyAlignment="1">
      <alignment wrapText="1"/>
    </xf>
    <xf numFmtId="0" fontId="0" fillId="0" borderId="0" xfId="0" applyAlignment="1">
      <alignment horizontal="right" vertical="center"/>
    </xf>
    <xf numFmtId="0" fontId="0" fillId="0" borderId="53" xfId="0" applyBorder="1" applyProtection="1">
      <protection locked="0"/>
    </xf>
    <xf numFmtId="0" fontId="0" fillId="0" borderId="0" xfId="0" applyProtection="1">
      <protection locked="0"/>
    </xf>
    <xf numFmtId="0" fontId="33" fillId="0" borderId="53" xfId="0" applyFont="1" applyBorder="1" applyProtection="1">
      <protection locked="0"/>
    </xf>
    <xf numFmtId="0" fontId="0" fillId="0" borderId="0" xfId="0" applyAlignment="1">
      <alignment horizontal="right"/>
    </xf>
    <xf numFmtId="0" fontId="35" fillId="6" borderId="55" xfId="0" applyFont="1" applyFill="1" applyBorder="1" applyAlignment="1">
      <alignment horizontal="center" vertical="center" wrapText="1"/>
    </xf>
    <xf numFmtId="0" fontId="35" fillId="6" borderId="55" xfId="0" applyFont="1" applyFill="1" applyBorder="1" applyAlignment="1">
      <alignment horizontal="center" vertical="center"/>
    </xf>
    <xf numFmtId="0" fontId="35" fillId="6" borderId="55" xfId="0" applyFont="1" applyFill="1" applyBorder="1" applyAlignment="1">
      <alignment horizontal="right"/>
    </xf>
    <xf numFmtId="0" fontId="0" fillId="0" borderId="55" xfId="0" applyBorder="1" applyProtection="1">
      <protection locked="0"/>
    </xf>
    <xf numFmtId="0" fontId="36" fillId="0" borderId="0" xfId="0" applyFont="1" applyAlignment="1">
      <alignment horizontal="right"/>
    </xf>
    <xf numFmtId="0" fontId="0" fillId="0" borderId="54" xfId="0" applyBorder="1" applyProtection="1">
      <protection locked="0"/>
    </xf>
    <xf numFmtId="0" fontId="0" fillId="0" borderId="54" xfId="0" applyBorder="1"/>
    <xf numFmtId="0" fontId="37" fillId="0" borderId="14" xfId="0" applyFont="1" applyBorder="1" applyAlignment="1">
      <alignment horizontal="left" indent="1"/>
    </xf>
    <xf numFmtId="0" fontId="38" fillId="0" borderId="0" xfId="0" applyFont="1" applyAlignment="1">
      <alignment horizontal="center"/>
    </xf>
    <xf numFmtId="0" fontId="20" fillId="4" borderId="0" xfId="0" applyFont="1" applyFill="1" applyAlignment="1">
      <alignment horizontal="center"/>
    </xf>
    <xf numFmtId="0" fontId="16" fillId="8" borderId="25" xfId="0" applyFont="1" applyFill="1" applyBorder="1" applyAlignment="1">
      <alignment vertical="center" wrapText="1"/>
    </xf>
    <xf numFmtId="0" fontId="39" fillId="3" borderId="0" xfId="0" applyFont="1" applyFill="1" applyAlignment="1">
      <alignment vertical="center"/>
    </xf>
    <xf numFmtId="0" fontId="39" fillId="0" borderId="0" xfId="0" applyFont="1" applyFill="1" applyAlignment="1" applyProtection="1">
      <alignment vertical="center"/>
      <protection locked="0"/>
    </xf>
    <xf numFmtId="0" fontId="30" fillId="0" borderId="0" xfId="0" applyFont="1" applyAlignment="1">
      <alignment horizontal="center" vertical="center" wrapText="1"/>
    </xf>
    <xf numFmtId="0" fontId="0" fillId="0" borderId="0" xfId="0"/>
    <xf numFmtId="0" fontId="32" fillId="0" borderId="52" xfId="0" applyFont="1" applyBorder="1" applyAlignment="1" applyProtection="1">
      <alignment horizontal="left"/>
      <protection locked="0"/>
    </xf>
    <xf numFmtId="0" fontId="34" fillId="0" borderId="56" xfId="0" applyFont="1" applyBorder="1" applyAlignment="1">
      <alignment horizontal="center" vertical="top" wrapText="1"/>
    </xf>
    <xf numFmtId="0" fontId="16" fillId="15" borderId="31" xfId="0" applyFont="1" applyFill="1" applyBorder="1" applyAlignment="1">
      <alignment horizontal="center" vertical="center" wrapText="1"/>
    </xf>
    <xf numFmtId="0" fontId="16" fillId="15" borderId="33" xfId="0" applyFont="1" applyFill="1" applyBorder="1" applyAlignment="1">
      <alignment horizontal="center" vertical="center" wrapText="1"/>
    </xf>
    <xf numFmtId="164" fontId="16" fillId="15" borderId="3" xfId="0" applyNumberFormat="1" applyFont="1" applyFill="1" applyBorder="1" applyAlignment="1">
      <alignment horizontal="center" vertical="center" wrapText="1"/>
    </xf>
    <xf numFmtId="164" fontId="16" fillId="15" borderId="8" xfId="0" applyNumberFormat="1" applyFont="1" applyFill="1" applyBorder="1" applyAlignment="1">
      <alignment horizontal="center" vertical="center" wrapText="1"/>
    </xf>
    <xf numFmtId="164" fontId="16" fillId="15" borderId="12" xfId="0" applyNumberFormat="1" applyFont="1" applyFill="1" applyBorder="1" applyAlignment="1">
      <alignment horizontal="center" vertical="center" wrapText="1"/>
    </xf>
    <xf numFmtId="164" fontId="16" fillId="15" borderId="21" xfId="0" applyNumberFormat="1" applyFont="1" applyFill="1" applyBorder="1" applyAlignment="1">
      <alignment horizontal="center" vertical="center" wrapText="1"/>
    </xf>
    <xf numFmtId="0" fontId="14" fillId="15" borderId="29" xfId="0" applyFont="1" applyFill="1" applyBorder="1" applyAlignment="1">
      <alignment horizontal="center" vertical="center" textRotation="90"/>
    </xf>
    <xf numFmtId="0" fontId="14" fillId="15" borderId="48" xfId="0" applyFont="1" applyFill="1" applyBorder="1" applyAlignment="1">
      <alignment horizontal="center" vertical="center" textRotation="90"/>
    </xf>
    <xf numFmtId="0" fontId="14" fillId="15" borderId="37" xfId="0" applyFont="1" applyFill="1" applyBorder="1" applyAlignment="1">
      <alignment horizontal="center" vertical="center" textRotation="90"/>
    </xf>
    <xf numFmtId="1" fontId="16" fillId="15" borderId="30" xfId="0" applyNumberFormat="1" applyFont="1" applyFill="1" applyBorder="1" applyAlignment="1">
      <alignment horizontal="center" vertical="center"/>
    </xf>
    <xf numFmtId="1" fontId="16" fillId="15" borderId="49" xfId="0" applyNumberFormat="1" applyFont="1" applyFill="1" applyBorder="1" applyAlignment="1">
      <alignment horizontal="center" vertical="center"/>
    </xf>
    <xf numFmtId="1" fontId="16" fillId="15" borderId="50" xfId="0" applyNumberFormat="1" applyFont="1" applyFill="1" applyBorder="1" applyAlignment="1">
      <alignment horizontal="center" vertical="center"/>
    </xf>
    <xf numFmtId="164" fontId="16" fillId="15" borderId="34" xfId="0" applyNumberFormat="1" applyFont="1" applyFill="1" applyBorder="1" applyAlignment="1">
      <alignment horizontal="center" vertical="center" wrapText="1"/>
    </xf>
    <xf numFmtId="164" fontId="16" fillId="15" borderId="36" xfId="0" applyNumberFormat="1" applyFont="1" applyFill="1" applyBorder="1" applyAlignment="1">
      <alignment horizontal="center" vertical="center" wrapText="1"/>
    </xf>
    <xf numFmtId="0" fontId="16" fillId="15" borderId="29" xfId="0" applyFont="1" applyFill="1" applyBorder="1" applyAlignment="1">
      <alignment horizontal="center" vertical="center" wrapText="1"/>
    </xf>
    <xf numFmtId="0" fontId="16" fillId="15" borderId="48" xfId="0" applyFont="1" applyFill="1" applyBorder="1" applyAlignment="1">
      <alignment horizontal="center" vertical="center" wrapText="1"/>
    </xf>
    <xf numFmtId="1" fontId="16" fillId="15" borderId="41" xfId="0" applyNumberFormat="1" applyFont="1" applyFill="1" applyBorder="1" applyAlignment="1">
      <alignment horizontal="center" vertical="center"/>
    </xf>
    <xf numFmtId="0" fontId="16" fillId="15" borderId="11" xfId="0" applyFont="1" applyFill="1" applyBorder="1" applyAlignment="1">
      <alignment horizontal="center" vertical="center" wrapText="1"/>
    </xf>
    <xf numFmtId="0" fontId="16" fillId="15" borderId="20" xfId="0" applyFont="1" applyFill="1" applyBorder="1" applyAlignment="1">
      <alignment horizontal="center" vertical="center" wrapText="1"/>
    </xf>
    <xf numFmtId="0" fontId="14" fillId="15" borderId="29" xfId="0" applyFont="1" applyFill="1" applyBorder="1" applyAlignment="1">
      <alignment horizontal="center" vertical="center" textRotation="90" wrapText="1"/>
    </xf>
    <xf numFmtId="0" fontId="14" fillId="15" borderId="48" xfId="0" applyFont="1" applyFill="1" applyBorder="1" applyAlignment="1">
      <alignment horizontal="center" vertical="center" textRotation="90" wrapText="1"/>
    </xf>
    <xf numFmtId="0" fontId="14" fillId="15" borderId="37" xfId="0" applyFont="1" applyFill="1" applyBorder="1" applyAlignment="1">
      <alignment horizontal="center" vertical="center" textRotation="90" wrapText="1"/>
    </xf>
    <xf numFmtId="0" fontId="14" fillId="8" borderId="39" xfId="0" applyFont="1" applyFill="1" applyBorder="1" applyAlignment="1">
      <alignment horizontal="center" vertical="center"/>
    </xf>
    <xf numFmtId="0" fontId="14" fillId="8" borderId="2" xfId="0" applyFont="1" applyFill="1" applyBorder="1" applyAlignment="1">
      <alignment horizontal="center" vertical="center"/>
    </xf>
    <xf numFmtId="0" fontId="14" fillId="8" borderId="5" xfId="0" applyFont="1" applyFill="1" applyBorder="1" applyAlignment="1">
      <alignment horizontal="center" vertical="center"/>
    </xf>
    <xf numFmtId="0" fontId="16" fillId="15" borderId="32" xfId="0" applyFont="1" applyFill="1" applyBorder="1" applyAlignment="1">
      <alignment horizontal="center" vertical="center" wrapText="1"/>
    </xf>
    <xf numFmtId="0" fontId="16" fillId="15" borderId="31" xfId="0" applyFont="1" applyFill="1" applyBorder="1" applyAlignment="1">
      <alignment vertical="center"/>
    </xf>
    <xf numFmtId="0" fontId="16" fillId="15" borderId="33" xfId="0" applyFont="1" applyFill="1" applyBorder="1" applyAlignment="1">
      <alignment vertical="center"/>
    </xf>
    <xf numFmtId="0" fontId="16" fillId="15" borderId="35" xfId="0" applyFont="1" applyFill="1" applyBorder="1" applyAlignment="1">
      <alignment horizontal="center" vertical="center" wrapText="1"/>
    </xf>
    <xf numFmtId="0" fontId="14" fillId="3" borderId="0" xfId="0" applyFont="1" applyFill="1" applyAlignment="1">
      <alignment horizontal="center" vertical="center"/>
    </xf>
    <xf numFmtId="0" fontId="14" fillId="0" borderId="0" xfId="0" applyFont="1" applyFill="1" applyAlignment="1" applyProtection="1">
      <alignment horizontal="center" vertical="center"/>
      <protection locked="0"/>
    </xf>
    <xf numFmtId="0" fontId="14" fillId="14" borderId="4" xfId="0" applyFont="1" applyFill="1" applyBorder="1" applyAlignment="1">
      <alignment horizontal="center" vertical="center"/>
    </xf>
    <xf numFmtId="0" fontId="14" fillId="14" borderId="2" xfId="0" applyFont="1" applyFill="1" applyBorder="1" applyAlignment="1">
      <alignment horizontal="center" vertical="center"/>
    </xf>
    <xf numFmtId="0" fontId="14" fillId="14" borderId="5" xfId="0" applyFont="1" applyFill="1" applyBorder="1" applyAlignment="1">
      <alignment horizontal="center" vertical="center"/>
    </xf>
    <xf numFmtId="0" fontId="14" fillId="4" borderId="4" xfId="0" applyFont="1" applyFill="1" applyBorder="1" applyAlignment="1">
      <alignment horizontal="center" vertical="center"/>
    </xf>
    <xf numFmtId="0" fontId="14" fillId="4" borderId="2" xfId="0" applyFont="1" applyFill="1" applyBorder="1" applyAlignment="1">
      <alignment horizontal="center" vertical="center"/>
    </xf>
    <xf numFmtId="0" fontId="14" fillId="4" borderId="5" xfId="0" applyFont="1" applyFill="1" applyBorder="1" applyAlignment="1">
      <alignment horizontal="center" vertical="center"/>
    </xf>
    <xf numFmtId="0" fontId="9" fillId="3" borderId="0" xfId="0" applyFont="1" applyFill="1" applyAlignment="1">
      <alignment horizontal="center" vertical="center"/>
    </xf>
    <xf numFmtId="0" fontId="39" fillId="3" borderId="0" xfId="0" applyFont="1" applyFill="1" applyAlignment="1">
      <alignment horizontal="center" vertical="center"/>
    </xf>
    <xf numFmtId="0" fontId="39" fillId="0" borderId="0" xfId="0" applyFont="1" applyFill="1" applyAlignment="1" applyProtection="1">
      <alignment horizontal="center" vertical="center"/>
      <protection locked="0"/>
    </xf>
  </cellXfs>
  <cellStyles count="3">
    <cellStyle name="Normal" xfId="0" builtinId="0"/>
    <cellStyle name="Normal 2" xfId="2"/>
    <cellStyle name="Percentage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A36" sqref="A36"/>
    </sheetView>
  </sheetViews>
  <sheetFormatPr defaultColWidth="17.7265625" defaultRowHeight="14.5" x14ac:dyDescent="0.35"/>
  <sheetData>
    <row r="1" spans="1:8" x14ac:dyDescent="0.35">
      <c r="A1" s="256" t="s">
        <v>120</v>
      </c>
      <c r="B1" s="257"/>
      <c r="C1" s="257"/>
      <c r="D1" s="257"/>
      <c r="E1" s="257"/>
      <c r="F1" s="257"/>
      <c r="G1" s="257"/>
      <c r="H1" s="257"/>
    </row>
    <row r="2" spans="1:8" x14ac:dyDescent="0.35">
      <c r="A2" s="257"/>
      <c r="B2" s="257"/>
      <c r="C2" s="257"/>
      <c r="D2" s="257"/>
      <c r="E2" s="257"/>
      <c r="F2" s="257"/>
      <c r="G2" s="257"/>
      <c r="H2" s="257"/>
    </row>
    <row r="3" spans="1:8" x14ac:dyDescent="0.35">
      <c r="A3" s="257"/>
      <c r="B3" s="257"/>
      <c r="C3" s="257"/>
      <c r="D3" s="257"/>
      <c r="E3" s="257"/>
      <c r="F3" s="257"/>
      <c r="G3" s="257"/>
      <c r="H3" s="257"/>
    </row>
    <row r="4" spans="1:8" ht="15.5" x14ac:dyDescent="0.35">
      <c r="A4" s="235"/>
      <c r="B4" s="235"/>
      <c r="C4" s="235"/>
      <c r="D4" s="235"/>
      <c r="E4" s="235"/>
      <c r="F4" s="235"/>
      <c r="G4" s="235"/>
      <c r="H4" s="235"/>
    </row>
    <row r="5" spans="1:8" ht="15.5" x14ac:dyDescent="0.35">
      <c r="A5" s="256" t="s">
        <v>121</v>
      </c>
      <c r="B5" s="256"/>
      <c r="C5" s="256"/>
      <c r="D5" s="256"/>
      <c r="E5" s="256"/>
      <c r="F5" s="256"/>
      <c r="G5" s="256"/>
      <c r="H5" s="256"/>
    </row>
    <row r="6" spans="1:8" ht="15.5" x14ac:dyDescent="0.35">
      <c r="A6" s="236"/>
      <c r="B6" s="237"/>
      <c r="C6" s="237"/>
    </row>
    <row r="7" spans="1:8" x14ac:dyDescent="0.35">
      <c r="A7" s="238" t="s">
        <v>122</v>
      </c>
      <c r="B7" s="258"/>
      <c r="C7" s="258"/>
      <c r="D7" s="258"/>
      <c r="E7" s="258"/>
      <c r="F7" s="258"/>
      <c r="G7" s="258"/>
      <c r="H7" s="258"/>
    </row>
    <row r="8" spans="1:8" x14ac:dyDescent="0.35">
      <c r="A8" s="238" t="s">
        <v>123</v>
      </c>
      <c r="B8" s="239"/>
      <c r="C8" s="239"/>
      <c r="D8" s="239"/>
      <c r="E8" s="240"/>
      <c r="F8" s="240"/>
      <c r="G8" s="240"/>
      <c r="H8" s="240"/>
    </row>
    <row r="9" spans="1:8" x14ac:dyDescent="0.35">
      <c r="A9" s="238" t="s">
        <v>4</v>
      </c>
      <c r="B9" s="241"/>
      <c r="C9" s="239"/>
      <c r="D9" s="239"/>
      <c r="E9" s="240"/>
      <c r="F9" s="240"/>
      <c r="G9" s="240"/>
      <c r="H9" s="240"/>
    </row>
    <row r="10" spans="1:8" x14ac:dyDescent="0.35">
      <c r="A10" s="238"/>
      <c r="B10" s="259" t="s">
        <v>124</v>
      </c>
      <c r="C10" s="259"/>
      <c r="D10" s="259"/>
    </row>
    <row r="12" spans="1:8" ht="56" x14ac:dyDescent="0.35">
      <c r="A12" s="242"/>
      <c r="B12" s="243" t="s">
        <v>125</v>
      </c>
      <c r="C12" s="244" t="s">
        <v>126</v>
      </c>
      <c r="D12" s="244" t="s">
        <v>127</v>
      </c>
      <c r="E12" s="244" t="s">
        <v>128</v>
      </c>
      <c r="F12" s="244" t="s">
        <v>129</v>
      </c>
    </row>
    <row r="13" spans="1:8" x14ac:dyDescent="0.35">
      <c r="B13" s="245" t="s">
        <v>130</v>
      </c>
      <c r="C13" s="246"/>
      <c r="D13" s="246"/>
      <c r="E13" s="246"/>
      <c r="F13" s="246"/>
    </row>
    <row r="15" spans="1:8" x14ac:dyDescent="0.35">
      <c r="A15" s="242"/>
      <c r="B15" s="245" t="s">
        <v>131</v>
      </c>
      <c r="C15" s="246"/>
      <c r="D15" s="246"/>
      <c r="E15" s="246"/>
      <c r="F15" s="246"/>
    </row>
    <row r="17" spans="1:8" x14ac:dyDescent="0.35">
      <c r="A17" s="247" t="s">
        <v>132</v>
      </c>
      <c r="B17" s="240"/>
    </row>
    <row r="18" spans="1:8" x14ac:dyDescent="0.35">
      <c r="A18" s="242" t="s">
        <v>133</v>
      </c>
      <c r="B18" s="248"/>
      <c r="C18" s="249"/>
      <c r="D18" s="249"/>
      <c r="E18" s="249"/>
      <c r="F18" s="249"/>
      <c r="G18" s="249"/>
      <c r="H18" s="249"/>
    </row>
  </sheetData>
  <sheetProtection password="AEF2" sheet="1" objects="1" scenarios="1"/>
  <mergeCells count="4">
    <mergeCell ref="A1:H3"/>
    <mergeCell ref="A5:H5"/>
    <mergeCell ref="B7:H7"/>
    <mergeCell ref="B10:D1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lha2"/>
  <dimension ref="A1:S1687"/>
  <sheetViews>
    <sheetView showGridLines="0" zoomScale="70" zoomScaleNormal="70" zoomScaleSheetLayoutView="50" workbookViewId="0">
      <selection activeCell="B5" sqref="B5:H5"/>
    </sheetView>
  </sheetViews>
  <sheetFormatPr defaultColWidth="8.6328125" defaultRowHeight="14.5" x14ac:dyDescent="0.35"/>
  <cols>
    <col min="1" max="1" width="2.36328125" customWidth="1"/>
    <col min="2" max="2" width="11.90625" customWidth="1"/>
    <col min="3" max="3" width="12.08984375" customWidth="1"/>
    <col min="4" max="4" width="23.453125" customWidth="1"/>
    <col min="5" max="5" width="12.453125" customWidth="1"/>
    <col min="6" max="6" width="94.36328125" customWidth="1"/>
    <col min="7" max="7" width="13.453125" style="2" customWidth="1"/>
    <col min="8" max="8" width="22.1796875" customWidth="1"/>
    <col min="9" max="9" width="8" customWidth="1"/>
    <col min="11" max="11" width="15" style="2" customWidth="1"/>
    <col min="12" max="12" width="21.6328125" customWidth="1"/>
    <col min="13" max="13" width="10.36328125" customWidth="1"/>
    <col min="14" max="14" width="14.90625" customWidth="1"/>
    <col min="15" max="15" width="29.7265625" customWidth="1"/>
  </cols>
  <sheetData>
    <row r="1" spans="1:19" x14ac:dyDescent="0.35">
      <c r="A1" s="1"/>
      <c r="B1" s="1"/>
      <c r="C1" s="1"/>
      <c r="D1" s="1"/>
      <c r="E1" s="1"/>
      <c r="F1" s="1"/>
      <c r="G1" s="1"/>
      <c r="H1" s="1"/>
      <c r="I1" s="1"/>
      <c r="J1" s="3"/>
      <c r="K1" s="6"/>
      <c r="L1" s="3"/>
      <c r="M1" s="3"/>
      <c r="N1" s="3"/>
      <c r="O1" s="3"/>
    </row>
    <row r="2" spans="1:19" ht="15.5" x14ac:dyDescent="0.35">
      <c r="A2" s="1"/>
      <c r="B2" s="289" t="s">
        <v>8</v>
      </c>
      <c r="C2" s="289"/>
      <c r="D2" s="289"/>
      <c r="E2" s="289"/>
      <c r="F2" s="289"/>
      <c r="G2" s="289"/>
      <c r="H2" s="289"/>
      <c r="I2" s="289"/>
      <c r="J2" s="289"/>
      <c r="K2" s="289"/>
      <c r="L2" s="289"/>
      <c r="M2" s="289"/>
      <c r="N2" s="289"/>
      <c r="O2" s="289"/>
      <c r="P2" s="29"/>
      <c r="Q2" s="29"/>
      <c r="R2" s="29"/>
      <c r="S2" s="29"/>
    </row>
    <row r="3" spans="1:19" ht="15.5" x14ac:dyDescent="0.35">
      <c r="A3" s="1"/>
      <c r="B3" s="290" t="s">
        <v>9</v>
      </c>
      <c r="C3" s="290"/>
      <c r="D3" s="290"/>
      <c r="E3" s="290"/>
      <c r="F3" s="290"/>
      <c r="G3" s="290"/>
      <c r="H3" s="290"/>
      <c r="I3" s="290"/>
      <c r="J3" s="290"/>
      <c r="K3" s="290"/>
      <c r="L3" s="290"/>
      <c r="M3" s="290"/>
      <c r="N3" s="290"/>
      <c r="O3" s="290"/>
      <c r="P3" s="29"/>
      <c r="Q3" s="29"/>
      <c r="R3" s="29"/>
      <c r="S3" s="29"/>
    </row>
    <row r="4" spans="1:19" ht="15.5" x14ac:dyDescent="0.35">
      <c r="A4" s="1"/>
      <c r="B4" s="289" t="s">
        <v>10</v>
      </c>
      <c r="C4" s="289"/>
      <c r="D4" s="289"/>
      <c r="E4" s="289"/>
      <c r="F4" s="289"/>
      <c r="G4" s="289"/>
      <c r="H4" s="289"/>
      <c r="I4" s="289"/>
      <c r="J4" s="289"/>
      <c r="K4" s="289"/>
      <c r="L4" s="289"/>
      <c r="M4" s="289"/>
      <c r="N4" s="289"/>
      <c r="O4" s="289"/>
      <c r="P4" s="29"/>
      <c r="Q4" s="29"/>
      <c r="R4" s="29"/>
      <c r="S4" s="29"/>
    </row>
    <row r="5" spans="1:19" ht="15.5" x14ac:dyDescent="0.35">
      <c r="A5" s="1"/>
      <c r="B5" s="289"/>
      <c r="C5" s="289"/>
      <c r="D5" s="289"/>
      <c r="E5" s="289"/>
      <c r="F5" s="289"/>
      <c r="G5" s="289"/>
      <c r="H5" s="289"/>
      <c r="I5" s="28"/>
      <c r="J5" s="30"/>
      <c r="K5" s="30"/>
      <c r="L5" s="31"/>
      <c r="M5" s="30"/>
      <c r="N5" s="31"/>
      <c r="O5" s="31"/>
      <c r="P5" s="29"/>
      <c r="Q5" s="29"/>
      <c r="R5" s="29"/>
      <c r="S5" s="29"/>
    </row>
    <row r="6" spans="1:19" ht="16" thickBot="1" x14ac:dyDescent="0.4">
      <c r="A6" s="1"/>
      <c r="B6" s="289" t="s">
        <v>11</v>
      </c>
      <c r="C6" s="289"/>
      <c r="D6" s="289"/>
      <c r="E6" s="289"/>
      <c r="F6" s="289"/>
      <c r="G6" s="289"/>
      <c r="H6" s="289"/>
      <c r="I6" s="289"/>
      <c r="J6" s="289"/>
      <c r="K6" s="289"/>
      <c r="L6" s="289"/>
      <c r="M6" s="289"/>
      <c r="N6" s="289"/>
      <c r="O6" s="289"/>
      <c r="P6" s="29"/>
      <c r="Q6" s="29"/>
      <c r="R6" s="29"/>
      <c r="S6" s="29"/>
    </row>
    <row r="7" spans="1:19" ht="39" customHeight="1" thickBot="1" x14ac:dyDescent="0.4">
      <c r="B7" s="53" t="s">
        <v>12</v>
      </c>
      <c r="C7" s="54">
        <f>Identification!B7</f>
        <v>0</v>
      </c>
      <c r="D7" s="29"/>
      <c r="E7" s="29"/>
      <c r="F7" s="29"/>
      <c r="G7" s="32"/>
      <c r="H7" s="29"/>
      <c r="I7" s="29"/>
      <c r="J7" s="294" t="s">
        <v>18</v>
      </c>
      <c r="K7" s="295"/>
      <c r="L7" s="296"/>
      <c r="M7" s="291" t="s">
        <v>19</v>
      </c>
      <c r="N7" s="292"/>
      <c r="O7" s="293"/>
      <c r="P7" s="29"/>
      <c r="Q7" s="29"/>
      <c r="R7" s="29"/>
      <c r="S7" s="29"/>
    </row>
    <row r="8" spans="1:19" ht="51" customHeight="1" thickBot="1" x14ac:dyDescent="0.4">
      <c r="A8" s="3"/>
      <c r="B8" s="76" t="s">
        <v>13</v>
      </c>
      <c r="C8" s="77" t="s">
        <v>15</v>
      </c>
      <c r="D8" s="78" t="s">
        <v>14</v>
      </c>
      <c r="E8" s="79" t="s">
        <v>15</v>
      </c>
      <c r="F8" s="80" t="s">
        <v>16</v>
      </c>
      <c r="G8" s="282" t="s">
        <v>17</v>
      </c>
      <c r="H8" s="283"/>
      <c r="I8" s="284"/>
      <c r="J8" s="81"/>
      <c r="K8" s="82"/>
      <c r="L8" s="253"/>
      <c r="M8" s="81"/>
      <c r="N8" s="82"/>
      <c r="O8" s="253"/>
      <c r="P8" s="29"/>
      <c r="Q8" s="29"/>
      <c r="R8" s="29"/>
      <c r="S8" s="29"/>
    </row>
    <row r="9" spans="1:19" ht="69.5" customHeight="1" thickBot="1" x14ac:dyDescent="0.4">
      <c r="A9" s="3"/>
      <c r="B9" s="76"/>
      <c r="C9" s="83"/>
      <c r="D9" s="84"/>
      <c r="E9" s="85"/>
      <c r="F9" s="86"/>
      <c r="G9" s="87" t="s">
        <v>1</v>
      </c>
      <c r="H9" s="88" t="s">
        <v>20</v>
      </c>
      <c r="I9" s="88" t="s">
        <v>21</v>
      </c>
      <c r="J9" s="89" t="s">
        <v>1</v>
      </c>
      <c r="K9" s="90" t="s">
        <v>6</v>
      </c>
      <c r="L9" s="253" t="s">
        <v>172</v>
      </c>
      <c r="M9" s="90"/>
      <c r="N9" s="90"/>
      <c r="O9" s="253" t="s">
        <v>173</v>
      </c>
      <c r="P9" s="29"/>
      <c r="Q9" s="29"/>
      <c r="R9" s="29"/>
      <c r="S9" s="29"/>
    </row>
    <row r="10" spans="1:19" ht="33.75" customHeight="1" thickBot="1" x14ac:dyDescent="0.4">
      <c r="A10" s="3"/>
      <c r="B10" s="266" t="s">
        <v>79</v>
      </c>
      <c r="C10" s="269">
        <f>+E10+E13+E16+E18+E25+E31+E37+E41+E43</f>
        <v>200</v>
      </c>
      <c r="D10" s="277" t="s">
        <v>22</v>
      </c>
      <c r="E10" s="264">
        <v>10</v>
      </c>
      <c r="F10" s="213" t="s">
        <v>66</v>
      </c>
      <c r="G10" s="168">
        <v>10</v>
      </c>
      <c r="H10" s="169" t="s">
        <v>2</v>
      </c>
      <c r="I10" s="170">
        <f>G10</f>
        <v>10</v>
      </c>
      <c r="J10" s="33"/>
      <c r="K10" s="172">
        <f>IF(J10*G10&gt;I10,I10,J10*G10)</f>
        <v>0</v>
      </c>
      <c r="L10" s="34"/>
      <c r="M10" s="33"/>
      <c r="N10" s="172">
        <f>IF(M10*G10&gt;I10,I10,M10*G10)</f>
        <v>0</v>
      </c>
      <c r="O10" s="35"/>
      <c r="P10" s="29"/>
      <c r="Q10" s="29"/>
      <c r="R10" s="29"/>
      <c r="S10" s="29"/>
    </row>
    <row r="11" spans="1:19" ht="15.5" x14ac:dyDescent="0.35">
      <c r="A11" s="3"/>
      <c r="B11" s="267"/>
      <c r="C11" s="270"/>
      <c r="D11" s="278"/>
      <c r="E11" s="265"/>
      <c r="F11" s="213" t="s">
        <v>67</v>
      </c>
      <c r="G11" s="171">
        <v>8</v>
      </c>
      <c r="H11" s="172" t="s">
        <v>2</v>
      </c>
      <c r="I11" s="173">
        <f>G11</f>
        <v>8</v>
      </c>
      <c r="J11" s="36"/>
      <c r="K11" s="172">
        <f>IF(J11*G11&gt;I11,I11,J11*G11)</f>
        <v>0</v>
      </c>
      <c r="L11" s="37"/>
      <c r="M11" s="36"/>
      <c r="N11" s="172">
        <f>IF(M11*G11&gt;I11,I11,M11*G11)</f>
        <v>0</v>
      </c>
      <c r="O11" s="37"/>
      <c r="P11" s="29"/>
      <c r="Q11" s="29"/>
      <c r="R11" s="29"/>
      <c r="S11" s="29"/>
    </row>
    <row r="12" spans="1:19" ht="27" customHeight="1" thickBot="1" x14ac:dyDescent="0.4">
      <c r="A12" s="3"/>
      <c r="B12" s="267"/>
      <c r="C12" s="270"/>
      <c r="D12" s="57"/>
      <c r="E12" s="232"/>
      <c r="F12" s="67"/>
      <c r="G12" s="58"/>
      <c r="H12" s="59"/>
      <c r="I12" s="60" t="s">
        <v>99</v>
      </c>
      <c r="J12" s="61"/>
      <c r="K12" s="62">
        <f>IF(SUM(K10:K11)&gt;E10,E10,SUM(K10:K11))</f>
        <v>0</v>
      </c>
      <c r="L12" s="63"/>
      <c r="M12" s="61"/>
      <c r="N12" s="62">
        <f>IF(SUM(N10:N11)&gt;E10,E10,SUM(N10:N11))</f>
        <v>0</v>
      </c>
      <c r="O12" s="64"/>
      <c r="P12" s="29"/>
      <c r="Q12" s="29"/>
      <c r="R12" s="29"/>
      <c r="S12" s="29"/>
    </row>
    <row r="13" spans="1:19" ht="33.75" customHeight="1" thickBot="1" x14ac:dyDescent="0.4">
      <c r="A13" s="3"/>
      <c r="B13" s="267"/>
      <c r="C13" s="270"/>
      <c r="D13" s="277" t="s">
        <v>23</v>
      </c>
      <c r="E13" s="264">
        <v>5</v>
      </c>
      <c r="F13" s="213" t="s">
        <v>68</v>
      </c>
      <c r="G13" s="168">
        <v>5</v>
      </c>
      <c r="H13" s="169" t="s">
        <v>83</v>
      </c>
      <c r="I13" s="170">
        <v>5</v>
      </c>
      <c r="J13" s="33"/>
      <c r="K13" s="172">
        <f>IF(J13*G13&gt;I13,I13,J13*G13)</f>
        <v>0</v>
      </c>
      <c r="L13" s="34"/>
      <c r="M13" s="33"/>
      <c r="N13" s="172">
        <f>IF(M13*G13&gt;I13,I13,M13*G13)</f>
        <v>0</v>
      </c>
      <c r="O13" s="35"/>
      <c r="P13" s="29"/>
      <c r="Q13" s="29"/>
      <c r="R13" s="29"/>
      <c r="S13" s="29"/>
    </row>
    <row r="14" spans="1:19" ht="31" x14ac:dyDescent="0.35">
      <c r="A14" s="3"/>
      <c r="B14" s="267"/>
      <c r="C14" s="270"/>
      <c r="D14" s="278"/>
      <c r="E14" s="265"/>
      <c r="F14" s="213" t="s">
        <v>69</v>
      </c>
      <c r="G14" s="171">
        <v>3</v>
      </c>
      <c r="H14" s="172" t="s">
        <v>83</v>
      </c>
      <c r="I14" s="173">
        <v>3</v>
      </c>
      <c r="J14" s="36"/>
      <c r="K14" s="172">
        <f>IF(J14*G14&gt;I14,I14,J14*G14)</f>
        <v>0</v>
      </c>
      <c r="L14" s="37"/>
      <c r="M14" s="36"/>
      <c r="N14" s="172">
        <f>IF(M14*G14&gt;I14,I14,M14*G14)</f>
        <v>0</v>
      </c>
      <c r="O14" s="37"/>
      <c r="P14" s="29"/>
      <c r="Q14" s="29"/>
      <c r="R14" s="29"/>
      <c r="S14" s="29"/>
    </row>
    <row r="15" spans="1:19" ht="27" customHeight="1" thickBot="1" x14ac:dyDescent="0.4">
      <c r="A15" s="3"/>
      <c r="B15" s="267"/>
      <c r="C15" s="270"/>
      <c r="D15" s="65"/>
      <c r="E15" s="66"/>
      <c r="F15" s="67"/>
      <c r="G15" s="68"/>
      <c r="H15" s="69"/>
      <c r="I15" s="70" t="s">
        <v>100</v>
      </c>
      <c r="J15" s="61"/>
      <c r="K15" s="62">
        <f>IF(SUM(K13:K14)&gt;E13,E13,SUM(K13:K14))</f>
        <v>0</v>
      </c>
      <c r="L15" s="63"/>
      <c r="M15" s="61"/>
      <c r="N15" s="62">
        <f>IF(SUM(N13:N14)&gt;E13,E13,SUM(N13:N14))</f>
        <v>0</v>
      </c>
      <c r="O15" s="71"/>
      <c r="P15" s="29"/>
      <c r="Q15" s="29"/>
      <c r="R15" s="29"/>
      <c r="S15" s="29"/>
    </row>
    <row r="16" spans="1:19" ht="53.4" customHeight="1" x14ac:dyDescent="0.35">
      <c r="B16" s="267"/>
      <c r="C16" s="270"/>
      <c r="D16" s="216" t="s">
        <v>24</v>
      </c>
      <c r="E16" s="166">
        <v>5</v>
      </c>
      <c r="F16" s="213" t="s">
        <v>25</v>
      </c>
      <c r="G16" s="175">
        <v>5</v>
      </c>
      <c r="H16" s="169" t="s">
        <v>2</v>
      </c>
      <c r="I16" s="170">
        <v>5</v>
      </c>
      <c r="J16" s="33"/>
      <c r="K16" s="169">
        <f>IF(J16*G16&gt;I16,I16,J16*G16)</f>
        <v>0</v>
      </c>
      <c r="L16" s="35"/>
      <c r="M16" s="33"/>
      <c r="N16" s="169">
        <f>IF(M16*G16&gt;I16,I16,M16*G16)</f>
        <v>0</v>
      </c>
      <c r="O16" s="35"/>
      <c r="P16" s="29"/>
      <c r="Q16" s="29"/>
      <c r="R16" s="29"/>
      <c r="S16" s="29"/>
    </row>
    <row r="17" spans="1:19" ht="27" customHeight="1" thickBot="1" x14ac:dyDescent="0.4">
      <c r="A17" s="3"/>
      <c r="B17" s="267"/>
      <c r="C17" s="270"/>
      <c r="D17" s="65"/>
      <c r="E17" s="66"/>
      <c r="F17" s="67"/>
      <c r="G17" s="68"/>
      <c r="H17" s="69"/>
      <c r="I17" s="70" t="s">
        <v>101</v>
      </c>
      <c r="J17" s="72"/>
      <c r="K17" s="73">
        <f>IF(K16&gt;E16,E16,K16)</f>
        <v>0</v>
      </c>
      <c r="L17" s="71"/>
      <c r="M17" s="72"/>
      <c r="N17" s="73">
        <f>IF(N16&gt;E16,E16,N16)</f>
        <v>0</v>
      </c>
      <c r="O17" s="71"/>
      <c r="P17" s="29"/>
      <c r="Q17" s="29"/>
      <c r="R17" s="29"/>
      <c r="S17" s="29"/>
    </row>
    <row r="18" spans="1:19" ht="24.9" customHeight="1" x14ac:dyDescent="0.35">
      <c r="B18" s="267"/>
      <c r="C18" s="270"/>
      <c r="D18" s="274" t="s">
        <v>70</v>
      </c>
      <c r="E18" s="265">
        <v>80</v>
      </c>
      <c r="F18" s="217" t="s">
        <v>26</v>
      </c>
      <c r="G18" s="168">
        <v>2</v>
      </c>
      <c r="H18" s="169" t="s">
        <v>84</v>
      </c>
      <c r="I18" s="170">
        <v>6</v>
      </c>
      <c r="J18" s="33"/>
      <c r="K18" s="172">
        <f>IF(J18*G18&gt;I18,I18,J18*G18)</f>
        <v>0</v>
      </c>
      <c r="L18" s="35"/>
      <c r="M18" s="33"/>
      <c r="N18" s="172">
        <f t="shared" ref="N18:N23" si="0">IF(M18*G18&gt;I18,I18,M18*G18)</f>
        <v>0</v>
      </c>
      <c r="O18" s="35"/>
      <c r="P18" s="29"/>
      <c r="Q18" s="29"/>
      <c r="R18" s="29"/>
      <c r="S18" s="29"/>
    </row>
    <row r="19" spans="1:19" ht="24.9" customHeight="1" x14ac:dyDescent="0.35">
      <c r="B19" s="267"/>
      <c r="C19" s="270"/>
      <c r="D19" s="275"/>
      <c r="E19" s="262"/>
      <c r="F19" s="218" t="s">
        <v>27</v>
      </c>
      <c r="G19" s="178">
        <v>5</v>
      </c>
      <c r="H19" s="185" t="s">
        <v>85</v>
      </c>
      <c r="I19" s="186">
        <v>25</v>
      </c>
      <c r="J19" s="224"/>
      <c r="K19" s="172">
        <f t="shared" ref="K19:K39" si="1">IF(J19*G19&gt;I19,I19,J19*G19)</f>
        <v>0</v>
      </c>
      <c r="L19" s="39"/>
      <c r="M19" s="224"/>
      <c r="N19" s="172">
        <f t="shared" si="0"/>
        <v>0</v>
      </c>
      <c r="O19" s="42"/>
      <c r="P19" s="29"/>
      <c r="Q19" s="29"/>
      <c r="R19" s="29"/>
      <c r="S19" s="29"/>
    </row>
    <row r="20" spans="1:19" ht="36" customHeight="1" x14ac:dyDescent="0.35">
      <c r="B20" s="267"/>
      <c r="C20" s="270"/>
      <c r="D20" s="275"/>
      <c r="E20" s="262"/>
      <c r="F20" s="218" t="s">
        <v>28</v>
      </c>
      <c r="G20" s="178">
        <v>3</v>
      </c>
      <c r="H20" s="185" t="s">
        <v>85</v>
      </c>
      <c r="I20" s="186">
        <f>G20*10</f>
        <v>30</v>
      </c>
      <c r="J20" s="38"/>
      <c r="K20" s="172">
        <f t="shared" si="1"/>
        <v>0</v>
      </c>
      <c r="L20" s="39"/>
      <c r="M20" s="38"/>
      <c r="N20" s="172">
        <f t="shared" si="0"/>
        <v>0</v>
      </c>
      <c r="O20" s="42"/>
      <c r="P20" s="29"/>
      <c r="Q20" s="29"/>
      <c r="R20" s="29"/>
      <c r="S20" s="29"/>
    </row>
    <row r="21" spans="1:19" ht="24.9" customHeight="1" x14ac:dyDescent="0.35">
      <c r="B21" s="267"/>
      <c r="C21" s="270"/>
      <c r="D21" s="275"/>
      <c r="E21" s="262"/>
      <c r="F21" s="219" t="s">
        <v>29</v>
      </c>
      <c r="G21" s="182">
        <v>2</v>
      </c>
      <c r="H21" s="185" t="s">
        <v>85</v>
      </c>
      <c r="I21" s="193">
        <f>G21*10</f>
        <v>20</v>
      </c>
      <c r="J21" s="38"/>
      <c r="K21" s="172">
        <f t="shared" si="1"/>
        <v>0</v>
      </c>
      <c r="L21" s="39"/>
      <c r="M21" s="38"/>
      <c r="N21" s="172">
        <f t="shared" si="0"/>
        <v>0</v>
      </c>
      <c r="O21" s="39"/>
      <c r="P21" s="29"/>
      <c r="Q21" s="29"/>
      <c r="R21" s="29"/>
      <c r="S21" s="29"/>
    </row>
    <row r="22" spans="1:19" ht="32.4" customHeight="1" x14ac:dyDescent="0.35">
      <c r="B22" s="267"/>
      <c r="C22" s="270"/>
      <c r="D22" s="275"/>
      <c r="E22" s="262"/>
      <c r="F22" s="220" t="s">
        <v>30</v>
      </c>
      <c r="G22" s="182">
        <v>2</v>
      </c>
      <c r="H22" s="185" t="s">
        <v>85</v>
      </c>
      <c r="I22" s="193">
        <v>20</v>
      </c>
      <c r="J22" s="38"/>
      <c r="K22" s="172">
        <f t="shared" si="1"/>
        <v>0</v>
      </c>
      <c r="L22" s="39"/>
      <c r="M22" s="38"/>
      <c r="N22" s="172">
        <f t="shared" si="0"/>
        <v>0</v>
      </c>
      <c r="O22" s="39"/>
      <c r="P22" s="29"/>
      <c r="Q22" s="29"/>
      <c r="R22" s="29"/>
      <c r="S22" s="29"/>
    </row>
    <row r="23" spans="1:19" ht="36.65" customHeight="1" x14ac:dyDescent="0.35">
      <c r="B23" s="267"/>
      <c r="C23" s="270"/>
      <c r="D23" s="278"/>
      <c r="E23" s="262"/>
      <c r="F23" s="174" t="s">
        <v>31</v>
      </c>
      <c r="G23" s="177">
        <v>1</v>
      </c>
      <c r="H23" s="185" t="s">
        <v>85</v>
      </c>
      <c r="I23" s="199">
        <v>10</v>
      </c>
      <c r="J23" s="38"/>
      <c r="K23" s="172">
        <f t="shared" si="1"/>
        <v>0</v>
      </c>
      <c r="L23" s="39"/>
      <c r="M23" s="38"/>
      <c r="N23" s="172">
        <f t="shared" si="0"/>
        <v>0</v>
      </c>
      <c r="O23" s="39"/>
      <c r="P23" s="29"/>
      <c r="Q23" s="29"/>
      <c r="R23" s="29"/>
      <c r="S23" s="29"/>
    </row>
    <row r="24" spans="1:19" ht="27" customHeight="1" thickBot="1" x14ac:dyDescent="0.4">
      <c r="A24" s="3"/>
      <c r="B24" s="267"/>
      <c r="C24" s="270"/>
      <c r="D24" s="65"/>
      <c r="E24" s="66"/>
      <c r="F24" s="67"/>
      <c r="G24" s="68"/>
      <c r="H24" s="69"/>
      <c r="I24" s="70" t="s">
        <v>102</v>
      </c>
      <c r="J24" s="72"/>
      <c r="K24" s="73">
        <f>IF(SUM(K18:K23)&gt;E18,E18,SUM(K18:K23))</f>
        <v>0</v>
      </c>
      <c r="L24" s="71"/>
      <c r="M24" s="72"/>
      <c r="N24" s="73">
        <f>IF(SUM(N18:N23)&gt;E18,E18,SUM(N18:N23))</f>
        <v>0</v>
      </c>
      <c r="O24" s="71"/>
      <c r="P24" s="29"/>
      <c r="Q24" s="29"/>
      <c r="R24" s="29"/>
      <c r="S24" s="29"/>
    </row>
    <row r="25" spans="1:19" ht="24.9" customHeight="1" thickBot="1" x14ac:dyDescent="0.4">
      <c r="B25" s="267"/>
      <c r="C25" s="270"/>
      <c r="D25" s="277" t="s">
        <v>32</v>
      </c>
      <c r="E25" s="264">
        <v>20</v>
      </c>
      <c r="F25" s="213" t="s">
        <v>33</v>
      </c>
      <c r="G25" s="175">
        <v>4</v>
      </c>
      <c r="H25" s="169" t="s">
        <v>86</v>
      </c>
      <c r="I25" s="170">
        <v>12</v>
      </c>
      <c r="J25" s="33"/>
      <c r="K25" s="172">
        <f t="shared" si="1"/>
        <v>0</v>
      </c>
      <c r="L25" s="35"/>
      <c r="M25" s="33"/>
      <c r="N25" s="172">
        <f>IF(M25*G25&gt;I25,I25,M25*G25)</f>
        <v>0</v>
      </c>
      <c r="O25" s="35"/>
      <c r="P25" s="29"/>
      <c r="Q25" s="29"/>
      <c r="R25" s="29"/>
      <c r="S25" s="29"/>
    </row>
    <row r="26" spans="1:19" ht="24.9" customHeight="1" thickBot="1" x14ac:dyDescent="0.4">
      <c r="B26" s="267"/>
      <c r="C26" s="270"/>
      <c r="D26" s="278"/>
      <c r="E26" s="265"/>
      <c r="F26" s="214" t="s">
        <v>34</v>
      </c>
      <c r="G26" s="197">
        <v>1</v>
      </c>
      <c r="H26" s="169" t="s">
        <v>86</v>
      </c>
      <c r="I26" s="173">
        <v>3</v>
      </c>
      <c r="J26" s="36"/>
      <c r="K26" s="172">
        <f t="shared" si="1"/>
        <v>0</v>
      </c>
      <c r="L26" s="37"/>
      <c r="M26" s="36"/>
      <c r="N26" s="172">
        <f>IF(M26*G26&gt;I26,I26,M26*G26)</f>
        <v>0</v>
      </c>
      <c r="O26" s="43"/>
      <c r="P26" s="29"/>
      <c r="Q26" s="29"/>
      <c r="R26" s="29"/>
      <c r="S26" s="29"/>
    </row>
    <row r="27" spans="1:19" ht="24.9" customHeight="1" x14ac:dyDescent="0.35">
      <c r="B27" s="267"/>
      <c r="C27" s="270"/>
      <c r="D27" s="278"/>
      <c r="E27" s="265"/>
      <c r="F27" s="214" t="s">
        <v>35</v>
      </c>
      <c r="G27" s="197">
        <v>2</v>
      </c>
      <c r="H27" s="169" t="s">
        <v>86</v>
      </c>
      <c r="I27" s="173">
        <v>10</v>
      </c>
      <c r="J27" s="36"/>
      <c r="K27" s="172">
        <f t="shared" si="1"/>
        <v>0</v>
      </c>
      <c r="L27" s="37"/>
      <c r="M27" s="36"/>
      <c r="N27" s="172">
        <f>IF(M27*G27&gt;I27,I27,M27*G27)</f>
        <v>0</v>
      </c>
      <c r="O27" s="37"/>
      <c r="P27" s="29"/>
      <c r="Q27" s="29"/>
      <c r="R27" s="29"/>
      <c r="S27" s="29"/>
    </row>
    <row r="28" spans="1:19" ht="24.9" customHeight="1" x14ac:dyDescent="0.35">
      <c r="B28" s="267"/>
      <c r="C28" s="270"/>
      <c r="D28" s="278"/>
      <c r="E28" s="265"/>
      <c r="F28" s="214" t="s">
        <v>36</v>
      </c>
      <c r="G28" s="197">
        <v>2</v>
      </c>
      <c r="H28" s="215" t="s">
        <v>87</v>
      </c>
      <c r="I28" s="173">
        <v>6</v>
      </c>
      <c r="J28" s="36"/>
      <c r="K28" s="172">
        <f t="shared" si="1"/>
        <v>0</v>
      </c>
      <c r="L28" s="37"/>
      <c r="M28" s="36"/>
      <c r="N28" s="172">
        <f>IF(M28*G28&gt;I28,I28,M28*G28)</f>
        <v>0</v>
      </c>
      <c r="O28" s="37"/>
      <c r="P28" s="29"/>
      <c r="Q28" s="29"/>
      <c r="R28" s="29"/>
      <c r="S28" s="29"/>
    </row>
    <row r="29" spans="1:19" ht="24.9" customHeight="1" x14ac:dyDescent="0.35">
      <c r="B29" s="267"/>
      <c r="C29" s="270"/>
      <c r="D29" s="278"/>
      <c r="E29" s="265"/>
      <c r="F29" s="214" t="s">
        <v>37</v>
      </c>
      <c r="G29" s="197">
        <v>1</v>
      </c>
      <c r="H29" s="215" t="s">
        <v>85</v>
      </c>
      <c r="I29" s="173">
        <v>10</v>
      </c>
      <c r="J29" s="36"/>
      <c r="K29" s="172">
        <f t="shared" si="1"/>
        <v>0</v>
      </c>
      <c r="L29" s="37"/>
      <c r="M29" s="36"/>
      <c r="N29" s="172">
        <f>IF(M29*G29&gt;I29,I29,M29*G29)</f>
        <v>0</v>
      </c>
      <c r="O29" s="37"/>
      <c r="P29" s="29"/>
      <c r="Q29" s="29"/>
      <c r="R29" s="29"/>
      <c r="S29" s="29"/>
    </row>
    <row r="30" spans="1:19" ht="27" customHeight="1" thickBot="1" x14ac:dyDescent="0.4">
      <c r="A30" s="3"/>
      <c r="B30" s="267"/>
      <c r="C30" s="270"/>
      <c r="D30" s="65"/>
      <c r="E30" s="66"/>
      <c r="F30" s="67"/>
      <c r="G30" s="68"/>
      <c r="H30" s="69"/>
      <c r="I30" s="70" t="s">
        <v>103</v>
      </c>
      <c r="J30" s="72"/>
      <c r="K30" s="73">
        <f>IF(SUM(K25:K29)&gt;E25,E25,SUM(K25:K29))</f>
        <v>0</v>
      </c>
      <c r="L30" s="71"/>
      <c r="M30" s="72"/>
      <c r="N30" s="73">
        <f>IF(SUM(N25:N29)&gt;E25,E25,SUM(N25:N29))</f>
        <v>0</v>
      </c>
      <c r="O30" s="71"/>
      <c r="P30" s="29"/>
      <c r="Q30" s="29"/>
      <c r="R30" s="29"/>
      <c r="S30" s="29"/>
    </row>
    <row r="31" spans="1:19" ht="30.75" customHeight="1" thickBot="1" x14ac:dyDescent="0.4">
      <c r="B31" s="267"/>
      <c r="C31" s="270"/>
      <c r="D31" s="274" t="s">
        <v>71</v>
      </c>
      <c r="E31" s="264">
        <v>20</v>
      </c>
      <c r="F31" s="208" t="s">
        <v>38</v>
      </c>
      <c r="G31" s="209">
        <v>5</v>
      </c>
      <c r="H31" s="210" t="s">
        <v>88</v>
      </c>
      <c r="I31" s="211">
        <v>5</v>
      </c>
      <c r="J31" s="36"/>
      <c r="K31" s="172">
        <f t="shared" si="1"/>
        <v>0</v>
      </c>
      <c r="L31" s="37"/>
      <c r="M31" s="36"/>
      <c r="N31" s="172">
        <f>IF(M31*G31&gt;I31,I31,M31*G31)</f>
        <v>0</v>
      </c>
      <c r="O31" s="37"/>
      <c r="P31" s="29"/>
      <c r="Q31" s="29"/>
      <c r="R31" s="29"/>
      <c r="S31" s="29"/>
    </row>
    <row r="32" spans="1:19" ht="30.75" customHeight="1" thickBot="1" x14ac:dyDescent="0.4">
      <c r="B32" s="267"/>
      <c r="C32" s="270"/>
      <c r="D32" s="275"/>
      <c r="E32" s="265"/>
      <c r="F32" s="204" t="s">
        <v>39</v>
      </c>
      <c r="G32" s="205">
        <v>4</v>
      </c>
      <c r="H32" s="210" t="s">
        <v>88</v>
      </c>
      <c r="I32" s="212">
        <v>12</v>
      </c>
      <c r="J32" s="36"/>
      <c r="K32" s="172">
        <f t="shared" si="1"/>
        <v>0</v>
      </c>
      <c r="L32" s="37"/>
      <c r="M32" s="36"/>
      <c r="N32" s="172">
        <f>IF(M32*G32&gt;I32,I32,M32*G32)</f>
        <v>0</v>
      </c>
      <c r="O32" s="37"/>
      <c r="P32" s="29"/>
      <c r="Q32" s="29"/>
      <c r="R32" s="29"/>
      <c r="S32" s="29"/>
    </row>
    <row r="33" spans="1:19" ht="30.75" customHeight="1" thickBot="1" x14ac:dyDescent="0.4">
      <c r="B33" s="267"/>
      <c r="C33" s="270"/>
      <c r="D33" s="275"/>
      <c r="E33" s="262"/>
      <c r="F33" s="184" t="s">
        <v>40</v>
      </c>
      <c r="G33" s="177">
        <v>1.5</v>
      </c>
      <c r="H33" s="210" t="s">
        <v>88</v>
      </c>
      <c r="I33" s="186">
        <v>15</v>
      </c>
      <c r="J33" s="38"/>
      <c r="K33" s="172">
        <f t="shared" si="1"/>
        <v>0</v>
      </c>
      <c r="L33" s="39"/>
      <c r="M33" s="38"/>
      <c r="N33" s="172">
        <f>IF(M33*G33&gt;I33,I33,M33*G33)</f>
        <v>0</v>
      </c>
      <c r="O33" s="39"/>
      <c r="P33" s="29"/>
      <c r="Q33" s="29"/>
      <c r="R33" s="29"/>
      <c r="S33" s="29"/>
    </row>
    <row r="34" spans="1:19" ht="30.75" customHeight="1" thickBot="1" x14ac:dyDescent="0.4">
      <c r="B34" s="267"/>
      <c r="C34" s="270"/>
      <c r="D34" s="275"/>
      <c r="E34" s="262"/>
      <c r="F34" s="184" t="s">
        <v>41</v>
      </c>
      <c r="G34" s="177">
        <v>1</v>
      </c>
      <c r="H34" s="210" t="s">
        <v>88</v>
      </c>
      <c r="I34" s="186">
        <v>10</v>
      </c>
      <c r="J34" s="38"/>
      <c r="K34" s="172">
        <f t="shared" si="1"/>
        <v>0</v>
      </c>
      <c r="L34" s="39"/>
      <c r="M34" s="38"/>
      <c r="N34" s="172">
        <f>IF(M34*G34&gt;I34,I34,M34*G34)</f>
        <v>0</v>
      </c>
      <c r="O34" s="39"/>
      <c r="P34" s="29"/>
      <c r="Q34" s="29"/>
      <c r="R34" s="29"/>
      <c r="S34" s="29"/>
    </row>
    <row r="35" spans="1:19" ht="30.75" customHeight="1" x14ac:dyDescent="0.35">
      <c r="B35" s="267"/>
      <c r="C35" s="270"/>
      <c r="D35" s="275"/>
      <c r="E35" s="262"/>
      <c r="F35" s="184" t="s">
        <v>42</v>
      </c>
      <c r="G35" s="177">
        <v>0.25</v>
      </c>
      <c r="H35" s="210" t="s">
        <v>88</v>
      </c>
      <c r="I35" s="186">
        <f>G35*10</f>
        <v>2.5</v>
      </c>
      <c r="J35" s="38"/>
      <c r="K35" s="172">
        <f t="shared" si="1"/>
        <v>0</v>
      </c>
      <c r="L35" s="39"/>
      <c r="M35" s="38"/>
      <c r="N35" s="172">
        <f>IF(M35*G35&gt;I35,I35,M35*G35)</f>
        <v>0</v>
      </c>
      <c r="O35" s="44"/>
      <c r="P35" s="29"/>
      <c r="Q35" s="29"/>
      <c r="R35" s="29"/>
      <c r="S35" s="29"/>
    </row>
    <row r="36" spans="1:19" ht="27" customHeight="1" thickBot="1" x14ac:dyDescent="0.4">
      <c r="A36" s="3"/>
      <c r="B36" s="267"/>
      <c r="C36" s="270"/>
      <c r="D36" s="65"/>
      <c r="E36" s="66"/>
      <c r="F36" s="67"/>
      <c r="G36" s="68"/>
      <c r="H36" s="69"/>
      <c r="I36" s="70" t="s">
        <v>104</v>
      </c>
      <c r="J36" s="72"/>
      <c r="K36" s="73">
        <f>IF(SUM(K31:K35)&gt;E31,E31,SUM(K31:K35))</f>
        <v>0</v>
      </c>
      <c r="L36" s="71"/>
      <c r="M36" s="72"/>
      <c r="N36" s="73">
        <f>IF(SUM(N31:N35)&gt;E31,E31,SUM(N31:N35))</f>
        <v>0</v>
      </c>
      <c r="O36" s="71"/>
      <c r="P36" s="29"/>
      <c r="Q36" s="29"/>
      <c r="R36" s="29"/>
      <c r="S36" s="29"/>
    </row>
    <row r="37" spans="1:19" ht="29.15" customHeight="1" x14ac:dyDescent="0.35">
      <c r="B37" s="267"/>
      <c r="C37" s="270"/>
      <c r="D37" s="274" t="s">
        <v>72</v>
      </c>
      <c r="E37" s="264">
        <v>10</v>
      </c>
      <c r="F37" s="167" t="s">
        <v>43</v>
      </c>
      <c r="G37" s="175">
        <v>2</v>
      </c>
      <c r="H37" s="169" t="s">
        <v>89</v>
      </c>
      <c r="I37" s="170">
        <v>4</v>
      </c>
      <c r="J37" s="33"/>
      <c r="K37" s="172">
        <f t="shared" si="1"/>
        <v>0</v>
      </c>
      <c r="L37" s="35"/>
      <c r="M37" s="33"/>
      <c r="N37" s="172">
        <f>IF(M37*G37&gt;I37,I37,M37*G37)</f>
        <v>0</v>
      </c>
      <c r="O37" s="35"/>
      <c r="P37" s="29"/>
      <c r="Q37" s="29"/>
      <c r="R37" s="29"/>
      <c r="S37" s="29"/>
    </row>
    <row r="38" spans="1:19" ht="29.15" customHeight="1" x14ac:dyDescent="0.35">
      <c r="B38" s="267"/>
      <c r="C38" s="270"/>
      <c r="D38" s="275"/>
      <c r="E38" s="262"/>
      <c r="F38" s="204" t="s">
        <v>44</v>
      </c>
      <c r="G38" s="205">
        <v>0.5</v>
      </c>
      <c r="H38" s="206" t="s">
        <v>90</v>
      </c>
      <c r="I38" s="207">
        <v>6</v>
      </c>
      <c r="J38" s="38"/>
      <c r="K38" s="172">
        <f t="shared" si="1"/>
        <v>0</v>
      </c>
      <c r="L38" s="39"/>
      <c r="M38" s="38"/>
      <c r="N38" s="172">
        <f>IF(M38*G38&gt;I38,I38,M38*G38)</f>
        <v>0</v>
      </c>
      <c r="O38" s="39"/>
      <c r="P38" s="29"/>
      <c r="Q38" s="29"/>
      <c r="R38" s="29"/>
      <c r="S38" s="29"/>
    </row>
    <row r="39" spans="1:19" ht="39.75" customHeight="1" x14ac:dyDescent="0.35">
      <c r="B39" s="267"/>
      <c r="C39" s="270"/>
      <c r="D39" s="275"/>
      <c r="E39" s="262"/>
      <c r="F39" s="184" t="s">
        <v>45</v>
      </c>
      <c r="G39" s="177">
        <v>1</v>
      </c>
      <c r="H39" s="206" t="s">
        <v>90</v>
      </c>
      <c r="I39" s="193">
        <v>10</v>
      </c>
      <c r="J39" s="40"/>
      <c r="K39" s="183">
        <f t="shared" si="1"/>
        <v>0</v>
      </c>
      <c r="L39" s="41"/>
      <c r="M39" s="40"/>
      <c r="N39" s="183">
        <f>IF(M39*G39&gt;I39,I39,M39*G39)</f>
        <v>0</v>
      </c>
      <c r="O39" s="45"/>
      <c r="P39" s="29"/>
      <c r="Q39" s="29"/>
      <c r="R39" s="29"/>
      <c r="S39" s="29"/>
    </row>
    <row r="40" spans="1:19" ht="27" customHeight="1" thickBot="1" x14ac:dyDescent="0.4">
      <c r="A40" s="3"/>
      <c r="B40" s="267"/>
      <c r="C40" s="270"/>
      <c r="D40" s="65"/>
      <c r="E40" s="66"/>
      <c r="F40" s="67"/>
      <c r="G40" s="68"/>
      <c r="H40" s="74"/>
      <c r="I40" s="75" t="s">
        <v>105</v>
      </c>
      <c r="J40" s="61"/>
      <c r="K40" s="62">
        <f>IF(SUM(K37:K39)&gt;E37,E37,SUM(K37:K39))</f>
        <v>0</v>
      </c>
      <c r="L40" s="63"/>
      <c r="M40" s="61"/>
      <c r="N40" s="62">
        <f>IF(SUM(N37:N39)&gt;E37,E37,SUM(N37:N39))</f>
        <v>0</v>
      </c>
      <c r="O40" s="63"/>
      <c r="P40" s="29"/>
      <c r="Q40" s="29"/>
      <c r="R40" s="29"/>
      <c r="S40" s="29"/>
    </row>
    <row r="41" spans="1:19" ht="107.25" customHeight="1" thickBot="1" x14ac:dyDescent="0.4">
      <c r="B41" s="267"/>
      <c r="C41" s="270"/>
      <c r="D41" s="233" t="s">
        <v>73</v>
      </c>
      <c r="E41" s="230">
        <v>20</v>
      </c>
      <c r="F41" s="167" t="s">
        <v>46</v>
      </c>
      <c r="G41" s="200"/>
      <c r="H41" s="201"/>
      <c r="I41" s="203">
        <v>20</v>
      </c>
      <c r="J41" s="50"/>
      <c r="K41" s="201">
        <f>IF(J41&gt;I41,I41,J41)</f>
        <v>0</v>
      </c>
      <c r="L41" s="51"/>
      <c r="M41" s="50"/>
      <c r="N41" s="201">
        <f>IF(M41&gt;I41,I41,M41)</f>
        <v>0</v>
      </c>
      <c r="O41" s="51"/>
      <c r="P41" s="29"/>
      <c r="Q41" s="29"/>
      <c r="R41" s="29"/>
      <c r="S41" s="29"/>
    </row>
    <row r="42" spans="1:19" ht="27" customHeight="1" thickBot="1" x14ac:dyDescent="0.4">
      <c r="A42" s="3"/>
      <c r="B42" s="267"/>
      <c r="C42" s="276"/>
      <c r="D42" s="65"/>
      <c r="E42" s="66"/>
      <c r="F42" s="67"/>
      <c r="G42" s="68"/>
      <c r="H42" s="69"/>
      <c r="I42" s="70" t="s">
        <v>106</v>
      </c>
      <c r="J42" s="72"/>
      <c r="K42" s="73">
        <f>IF(K41&gt;E41,E41,K41)</f>
        <v>0</v>
      </c>
      <c r="L42" s="71"/>
      <c r="M42" s="72"/>
      <c r="N42" s="73">
        <f>IF(N41&gt;E41,E41,N41)</f>
        <v>0</v>
      </c>
      <c r="O42" s="71"/>
      <c r="P42" s="29"/>
      <c r="Q42" s="29"/>
      <c r="R42" s="29"/>
      <c r="S42" s="29"/>
    </row>
    <row r="43" spans="1:19" ht="108" customHeight="1" thickBot="1" x14ac:dyDescent="0.4">
      <c r="B43" s="267"/>
      <c r="C43" s="276"/>
      <c r="D43" s="233" t="s">
        <v>134</v>
      </c>
      <c r="E43" s="230">
        <v>30</v>
      </c>
      <c r="F43" s="167" t="s">
        <v>47</v>
      </c>
      <c r="G43" s="200"/>
      <c r="H43" s="201"/>
      <c r="I43" s="202">
        <v>30</v>
      </c>
      <c r="J43" s="229"/>
      <c r="K43" s="201">
        <f>IF(J43&gt;I43,I43,J43)</f>
        <v>0</v>
      </c>
      <c r="L43" s="49"/>
      <c r="M43" s="228"/>
      <c r="N43" s="201">
        <f>IF(M43&gt;I43,I43,M43)</f>
        <v>0</v>
      </c>
      <c r="O43" s="51"/>
      <c r="P43" s="29"/>
      <c r="Q43" s="29"/>
      <c r="R43" s="29"/>
      <c r="S43" s="29"/>
    </row>
    <row r="44" spans="1:19" ht="27" customHeight="1" thickBot="1" x14ac:dyDescent="0.4">
      <c r="A44" s="3"/>
      <c r="B44" s="268"/>
      <c r="C44" s="271"/>
      <c r="D44" s="65"/>
      <c r="E44" s="66"/>
      <c r="F44" s="67"/>
      <c r="G44" s="68"/>
      <c r="H44" s="69"/>
      <c r="I44" s="70" t="s">
        <v>107</v>
      </c>
      <c r="J44" s="72"/>
      <c r="K44" s="73">
        <f>IF(K43&gt;E43,E43,K43)</f>
        <v>0</v>
      </c>
      <c r="L44" s="71"/>
      <c r="M44" s="72"/>
      <c r="N44" s="73">
        <f>IF(N43&gt;E43,E43,N43)</f>
        <v>0</v>
      </c>
      <c r="O44" s="71"/>
      <c r="P44" s="29"/>
      <c r="Q44" s="29"/>
      <c r="R44" s="29"/>
      <c r="S44" s="29"/>
    </row>
    <row r="45" spans="1:19" ht="21.9" customHeight="1" thickBot="1" x14ac:dyDescent="0.4">
      <c r="B45" s="55" t="s">
        <v>78</v>
      </c>
      <c r="C45" s="92">
        <f>C10</f>
        <v>200</v>
      </c>
      <c r="D45" s="93"/>
      <c r="E45" s="93"/>
      <c r="F45" s="93"/>
      <c r="G45" s="56"/>
      <c r="H45" s="94" t="s">
        <v>91</v>
      </c>
      <c r="I45" s="94"/>
      <c r="J45" s="95"/>
      <c r="K45" s="96">
        <f>+K12+K15+K17+K24+K30+K36+K40+K42+K44</f>
        <v>0</v>
      </c>
      <c r="L45" s="94"/>
      <c r="M45" s="95"/>
      <c r="N45" s="96">
        <f>+N12+N15+N17+N24+N30+N36+N40+N42+N44</f>
        <v>0</v>
      </c>
      <c r="O45" s="97"/>
      <c r="P45" s="29"/>
      <c r="Q45" s="29"/>
      <c r="R45" s="29"/>
      <c r="S45" s="29"/>
    </row>
    <row r="46" spans="1:19" ht="42" customHeight="1" thickBot="1" x14ac:dyDescent="0.4">
      <c r="B46" s="266" t="s">
        <v>80</v>
      </c>
      <c r="C46" s="269">
        <f>+E46+E50+E52</f>
        <v>200</v>
      </c>
      <c r="D46" s="274" t="s">
        <v>74</v>
      </c>
      <c r="E46" s="272">
        <v>120</v>
      </c>
      <c r="F46" s="167" t="s">
        <v>48</v>
      </c>
      <c r="G46" s="197">
        <v>10</v>
      </c>
      <c r="H46" s="198" t="s">
        <v>2</v>
      </c>
      <c r="I46" s="173">
        <v>100</v>
      </c>
      <c r="J46" s="36"/>
      <c r="K46" s="172">
        <f t="shared" ref="K46:K48" si="2">IF(J46*G46&gt;I46,I46,J46*G46)</f>
        <v>0</v>
      </c>
      <c r="L46" s="37"/>
      <c r="M46" s="36"/>
      <c r="N46" s="172">
        <f>IF(M46*G46&gt;I46,I46,M46*G46)</f>
        <v>0</v>
      </c>
      <c r="O46" s="43"/>
      <c r="P46" s="29"/>
      <c r="Q46" s="29"/>
      <c r="R46" s="29"/>
      <c r="S46" s="29"/>
    </row>
    <row r="47" spans="1:19" ht="42" customHeight="1" thickBot="1" x14ac:dyDescent="0.4">
      <c r="B47" s="267"/>
      <c r="C47" s="270"/>
      <c r="D47" s="275"/>
      <c r="E47" s="273"/>
      <c r="F47" s="167" t="s">
        <v>49</v>
      </c>
      <c r="G47" s="177">
        <v>5</v>
      </c>
      <c r="H47" s="199" t="s">
        <v>92</v>
      </c>
      <c r="I47" s="186">
        <v>25</v>
      </c>
      <c r="J47" s="38"/>
      <c r="K47" s="172">
        <f t="shared" si="2"/>
        <v>0</v>
      </c>
      <c r="L47" s="39"/>
      <c r="M47" s="38"/>
      <c r="N47" s="172">
        <f>IF(M47*G47&gt;I47,I47,M47*G47)</f>
        <v>0</v>
      </c>
      <c r="O47" s="39"/>
      <c r="P47" s="29"/>
      <c r="Q47" s="29"/>
      <c r="R47" s="29"/>
      <c r="S47" s="29"/>
    </row>
    <row r="48" spans="1:19" ht="42" customHeight="1" x14ac:dyDescent="0.35">
      <c r="B48" s="267"/>
      <c r="C48" s="270"/>
      <c r="D48" s="275"/>
      <c r="E48" s="273"/>
      <c r="F48" s="167" t="s">
        <v>50</v>
      </c>
      <c r="G48" s="180">
        <v>3</v>
      </c>
      <c r="H48" s="199" t="s">
        <v>92</v>
      </c>
      <c r="I48" s="193">
        <v>15</v>
      </c>
      <c r="J48" s="40"/>
      <c r="K48" s="183">
        <f t="shared" si="2"/>
        <v>0</v>
      </c>
      <c r="L48" s="41"/>
      <c r="M48" s="40"/>
      <c r="N48" s="183">
        <f>IF(M48*G48&gt;I48,I48,M48*G48)</f>
        <v>0</v>
      </c>
      <c r="O48" s="39"/>
      <c r="P48" s="29"/>
      <c r="Q48" s="29"/>
      <c r="R48" s="29"/>
      <c r="S48" s="29"/>
    </row>
    <row r="49" spans="2:19" ht="23.15" customHeight="1" thickBot="1" x14ac:dyDescent="0.4">
      <c r="B49" s="267"/>
      <c r="C49" s="270"/>
      <c r="D49" s="112"/>
      <c r="E49" s="113"/>
      <c r="F49" s="113"/>
      <c r="G49" s="114"/>
      <c r="H49" s="114"/>
      <c r="I49" s="115" t="s">
        <v>108</v>
      </c>
      <c r="J49" s="116"/>
      <c r="K49" s="102">
        <f>IF(SUM(K46:K48)&gt;E46,E46,SUM(K46:K48))</f>
        <v>0</v>
      </c>
      <c r="L49" s="117"/>
      <c r="M49" s="116"/>
      <c r="N49" s="102">
        <f>IF(SUM(N46:N48)&gt;E46,E46,SUM(N46:N48))</f>
        <v>0</v>
      </c>
      <c r="O49" s="117"/>
      <c r="P49" s="29"/>
      <c r="Q49" s="46"/>
      <c r="R49" s="29"/>
      <c r="S49" s="29"/>
    </row>
    <row r="50" spans="2:19" ht="69.650000000000006" customHeight="1" x14ac:dyDescent="0.35">
      <c r="B50" s="267"/>
      <c r="C50" s="270"/>
      <c r="D50" s="233" t="s">
        <v>75</v>
      </c>
      <c r="E50" s="234">
        <v>40</v>
      </c>
      <c r="F50" s="167" t="s">
        <v>51</v>
      </c>
      <c r="G50" s="194">
        <v>8</v>
      </c>
      <c r="H50" s="195" t="s">
        <v>3</v>
      </c>
      <c r="I50" s="196">
        <f>G50*5</f>
        <v>40</v>
      </c>
      <c r="J50" s="103"/>
      <c r="K50" s="183">
        <f t="shared" ref="K50" si="3">IF(J50*G50&gt;I50,I50,J50*G50)</f>
        <v>0</v>
      </c>
      <c r="L50" s="104"/>
      <c r="M50" s="103"/>
      <c r="N50" s="183">
        <f>IF(M50*G50&gt;I50,I50,M50*G50)</f>
        <v>0</v>
      </c>
      <c r="O50" s="104"/>
      <c r="P50" s="29"/>
      <c r="Q50" s="29"/>
      <c r="R50" s="29"/>
      <c r="S50" s="29"/>
    </row>
    <row r="51" spans="2:19" ht="24.9" customHeight="1" thickBot="1" x14ac:dyDescent="0.4">
      <c r="B51" s="267"/>
      <c r="C51" s="270"/>
      <c r="D51" s="112"/>
      <c r="E51" s="113"/>
      <c r="F51" s="113"/>
      <c r="G51" s="114"/>
      <c r="H51" s="114"/>
      <c r="I51" s="115" t="s">
        <v>109</v>
      </c>
      <c r="J51" s="116"/>
      <c r="K51" s="102">
        <f>IF(K50&gt;E50,E50,K50)</f>
        <v>0</v>
      </c>
      <c r="L51" s="117"/>
      <c r="M51" s="116"/>
      <c r="N51" s="102">
        <f>IF(N50&gt;E50,E50,N50)</f>
        <v>0</v>
      </c>
      <c r="O51" s="117"/>
      <c r="P51" s="29"/>
      <c r="Q51" s="29"/>
      <c r="R51" s="29"/>
      <c r="S51" s="29"/>
    </row>
    <row r="52" spans="2:19" ht="46.5" customHeight="1" x14ac:dyDescent="0.35">
      <c r="B52" s="267"/>
      <c r="C52" s="270"/>
      <c r="D52" s="260" t="s">
        <v>52</v>
      </c>
      <c r="E52" s="262">
        <v>40</v>
      </c>
      <c r="F52" s="184" t="s">
        <v>53</v>
      </c>
      <c r="G52" s="177" t="s">
        <v>82</v>
      </c>
      <c r="H52" s="190" t="s">
        <v>93</v>
      </c>
      <c r="I52" s="186">
        <v>30</v>
      </c>
      <c r="J52" s="38"/>
      <c r="K52" s="172">
        <f>IF(J52&gt;I52,I52,J52)</f>
        <v>0</v>
      </c>
      <c r="L52" s="39"/>
      <c r="M52" s="38"/>
      <c r="N52" s="172">
        <f>IF(M52&gt;I52,I52,M52)</f>
        <v>0</v>
      </c>
      <c r="O52" s="42"/>
      <c r="P52" s="29"/>
      <c r="Q52" s="29"/>
      <c r="R52" s="29"/>
      <c r="S52" s="29"/>
    </row>
    <row r="53" spans="2:19" ht="36" customHeight="1" x14ac:dyDescent="0.35">
      <c r="B53" s="267"/>
      <c r="C53" s="270"/>
      <c r="D53" s="261"/>
      <c r="E53" s="263"/>
      <c r="F53" s="191" t="s">
        <v>54</v>
      </c>
      <c r="G53" s="180">
        <v>2.5</v>
      </c>
      <c r="H53" s="192" t="s">
        <v>94</v>
      </c>
      <c r="I53" s="193">
        <v>10</v>
      </c>
      <c r="J53" s="40"/>
      <c r="K53" s="183">
        <f t="shared" ref="K53" si="4">IF(J53*G53&gt;I53,I53,J53*G53)</f>
        <v>0</v>
      </c>
      <c r="L53" s="41"/>
      <c r="M53" s="40"/>
      <c r="N53" s="183">
        <f>IF(M53*G53&gt;I53,I53,M53*G53)</f>
        <v>0</v>
      </c>
      <c r="O53" s="41"/>
      <c r="P53" s="29"/>
      <c r="Q53" s="29"/>
      <c r="R53" s="29"/>
      <c r="S53" s="29"/>
    </row>
    <row r="54" spans="2:19" ht="24" customHeight="1" thickBot="1" x14ac:dyDescent="0.4">
      <c r="B54" s="268"/>
      <c r="C54" s="271"/>
      <c r="D54" s="112"/>
      <c r="E54" s="113"/>
      <c r="F54" s="113"/>
      <c r="G54" s="114"/>
      <c r="H54" s="114"/>
      <c r="I54" s="115" t="s">
        <v>110</v>
      </c>
      <c r="J54" s="116"/>
      <c r="K54" s="102">
        <f>IF(SUM(K52:K53)&gt;E52,E52,SUM(K52:K53))</f>
        <v>0</v>
      </c>
      <c r="L54" s="117"/>
      <c r="M54" s="116"/>
      <c r="N54" s="102">
        <f>IF(SUM(N52:N53)&gt;E52,E52,SUM(N52:N53))</f>
        <v>0</v>
      </c>
      <c r="O54" s="117"/>
      <c r="P54" s="29"/>
      <c r="Q54" s="29"/>
      <c r="R54" s="29"/>
      <c r="S54" s="29"/>
    </row>
    <row r="55" spans="2:19" ht="26.15" customHeight="1" thickBot="1" x14ac:dyDescent="0.4">
      <c r="B55" s="109" t="s">
        <v>77</v>
      </c>
      <c r="C55" s="110">
        <f>C46</f>
        <v>200</v>
      </c>
      <c r="D55" s="98"/>
      <c r="E55" s="98"/>
      <c r="F55" s="98"/>
      <c r="G55" s="99"/>
      <c r="H55" s="100" t="s">
        <v>95</v>
      </c>
      <c r="I55" s="100"/>
      <c r="J55" s="98"/>
      <c r="K55" s="101">
        <f>+K49+K51+K54</f>
        <v>0</v>
      </c>
      <c r="L55" s="98"/>
      <c r="M55" s="98"/>
      <c r="N55" s="101">
        <f>+N49+N51+N54</f>
        <v>0</v>
      </c>
      <c r="O55" s="111"/>
      <c r="P55" s="29"/>
      <c r="Q55" s="52"/>
      <c r="R55" s="29"/>
      <c r="S55" s="29"/>
    </row>
    <row r="56" spans="2:19" ht="23.15" customHeight="1" thickBot="1" x14ac:dyDescent="0.4">
      <c r="B56" s="279" t="s">
        <v>81</v>
      </c>
      <c r="C56" s="269">
        <f>+E56+E62</f>
        <v>200</v>
      </c>
      <c r="D56" s="285" t="s">
        <v>55</v>
      </c>
      <c r="E56" s="264">
        <v>140</v>
      </c>
      <c r="F56" s="184" t="s">
        <v>56</v>
      </c>
      <c r="G56" s="175">
        <v>20</v>
      </c>
      <c r="H56" s="169" t="s">
        <v>96</v>
      </c>
      <c r="I56" s="170">
        <v>80</v>
      </c>
      <c r="J56" s="33"/>
      <c r="K56" s="172">
        <f t="shared" ref="K56:K60" si="5">IF(J56*G56&gt;I56,I56,J56*G56)</f>
        <v>0</v>
      </c>
      <c r="L56" s="35"/>
      <c r="M56" s="33"/>
      <c r="N56" s="172">
        <f>IF(M56*G56&gt;I56,I56,M56*G56)</f>
        <v>0</v>
      </c>
      <c r="O56" s="35"/>
      <c r="P56" s="29"/>
      <c r="Q56" s="29"/>
      <c r="R56" s="29"/>
      <c r="S56" s="29"/>
    </row>
    <row r="57" spans="2:19" ht="23.15" customHeight="1" thickBot="1" x14ac:dyDescent="0.4">
      <c r="B57" s="280"/>
      <c r="C57" s="270"/>
      <c r="D57" s="260"/>
      <c r="E57" s="262"/>
      <c r="F57" s="184" t="s">
        <v>57</v>
      </c>
      <c r="G57" s="177">
        <v>6</v>
      </c>
      <c r="H57" s="169" t="s">
        <v>96</v>
      </c>
      <c r="I57" s="186">
        <v>24</v>
      </c>
      <c r="J57" s="38"/>
      <c r="K57" s="172">
        <f t="shared" si="5"/>
        <v>0</v>
      </c>
      <c r="L57" s="39"/>
      <c r="M57" s="38"/>
      <c r="N57" s="172">
        <f>IF(M57*G57&gt;I57,I57,M57*G57)</f>
        <v>0</v>
      </c>
      <c r="O57" s="39"/>
      <c r="P57" s="29"/>
      <c r="Q57" s="29"/>
      <c r="R57" s="29"/>
      <c r="S57" s="29"/>
    </row>
    <row r="58" spans="2:19" ht="23.15" customHeight="1" thickBot="1" x14ac:dyDescent="0.4">
      <c r="B58" s="280"/>
      <c r="C58" s="270"/>
      <c r="D58" s="286"/>
      <c r="E58" s="262"/>
      <c r="F58" s="187" t="s">
        <v>58</v>
      </c>
      <c r="G58" s="177">
        <v>2</v>
      </c>
      <c r="H58" s="169" t="s">
        <v>96</v>
      </c>
      <c r="I58" s="186">
        <v>8</v>
      </c>
      <c r="J58" s="38"/>
      <c r="K58" s="172">
        <f t="shared" si="5"/>
        <v>0</v>
      </c>
      <c r="L58" s="39"/>
      <c r="M58" s="38"/>
      <c r="N58" s="172">
        <f>IF(M58*G58&gt;I58,I58,M58*G58)</f>
        <v>0</v>
      </c>
      <c r="O58" s="39"/>
      <c r="P58" s="29"/>
      <c r="Q58" s="29"/>
      <c r="R58" s="29"/>
      <c r="S58" s="29"/>
    </row>
    <row r="59" spans="2:19" ht="23.15" customHeight="1" thickBot="1" x14ac:dyDescent="0.4">
      <c r="B59" s="280"/>
      <c r="C59" s="270"/>
      <c r="D59" s="286"/>
      <c r="E59" s="262"/>
      <c r="F59" s="187" t="s">
        <v>59</v>
      </c>
      <c r="G59" s="177">
        <v>15</v>
      </c>
      <c r="H59" s="169" t="s">
        <v>96</v>
      </c>
      <c r="I59" s="186">
        <f>G59*2</f>
        <v>30</v>
      </c>
      <c r="J59" s="38"/>
      <c r="K59" s="172">
        <f t="shared" si="5"/>
        <v>0</v>
      </c>
      <c r="L59" s="39"/>
      <c r="M59" s="38"/>
      <c r="N59" s="172">
        <f>IF(M59*G59&gt;I59,I59,M59*G59)</f>
        <v>0</v>
      </c>
      <c r="O59" s="42"/>
      <c r="P59" s="29"/>
      <c r="Q59" s="29"/>
      <c r="R59" s="29"/>
      <c r="S59" s="29"/>
    </row>
    <row r="60" spans="2:19" ht="23.15" customHeight="1" x14ac:dyDescent="0.35">
      <c r="B60" s="280"/>
      <c r="C60" s="270"/>
      <c r="D60" s="287"/>
      <c r="E60" s="263"/>
      <c r="F60" s="188" t="s">
        <v>60</v>
      </c>
      <c r="G60" s="180">
        <v>5</v>
      </c>
      <c r="H60" s="169" t="s">
        <v>96</v>
      </c>
      <c r="I60" s="189">
        <v>20</v>
      </c>
      <c r="J60" s="40"/>
      <c r="K60" s="183">
        <f t="shared" si="5"/>
        <v>0</v>
      </c>
      <c r="L60" s="41"/>
      <c r="M60" s="40"/>
      <c r="N60" s="183">
        <f>IF(M60*G60&gt;I60,I60,M60*G60)</f>
        <v>0</v>
      </c>
      <c r="O60" s="41"/>
      <c r="P60" s="29"/>
      <c r="Q60" s="29"/>
      <c r="R60" s="29"/>
      <c r="S60" s="29"/>
    </row>
    <row r="61" spans="2:19" ht="21" customHeight="1" thickBot="1" x14ac:dyDescent="0.4">
      <c r="B61" s="280"/>
      <c r="C61" s="270"/>
      <c r="D61" s="119"/>
      <c r="E61" s="120"/>
      <c r="F61" s="120"/>
      <c r="G61" s="121"/>
      <c r="H61" s="121"/>
      <c r="I61" s="118" t="s">
        <v>111</v>
      </c>
      <c r="J61" s="121"/>
      <c r="K61" s="122">
        <f>IF(SUM(K56:K60)&gt;E56,E56,SUM(K56:K60))</f>
        <v>0</v>
      </c>
      <c r="L61" s="121"/>
      <c r="M61" s="121"/>
      <c r="N61" s="122">
        <f>IF(SUM(N56:N60)&gt;E56,E56,SUM(N56:N60))</f>
        <v>0</v>
      </c>
      <c r="O61" s="123"/>
      <c r="P61" s="29"/>
      <c r="Q61" s="29"/>
      <c r="R61" s="29"/>
      <c r="S61" s="29"/>
    </row>
    <row r="62" spans="2:19" ht="23.15" customHeight="1" thickBot="1" x14ac:dyDescent="0.4">
      <c r="B62" s="280"/>
      <c r="C62" s="270"/>
      <c r="D62" s="285" t="s">
        <v>61</v>
      </c>
      <c r="E62" s="264">
        <v>60</v>
      </c>
      <c r="F62" s="174" t="s">
        <v>62</v>
      </c>
      <c r="G62" s="175">
        <v>7</v>
      </c>
      <c r="H62" s="176" t="s">
        <v>97</v>
      </c>
      <c r="I62" s="168">
        <f>G62*3</f>
        <v>21</v>
      </c>
      <c r="J62" s="33"/>
      <c r="K62" s="172">
        <f t="shared" ref="K62:K65" si="6">IF(J62*G62&gt;I62,I62,J62*G62)</f>
        <v>0</v>
      </c>
      <c r="L62" s="35"/>
      <c r="M62" s="33"/>
      <c r="N62" s="172">
        <f>IF(M62*G62&gt;I62,I62,M62*G62)</f>
        <v>0</v>
      </c>
      <c r="O62" s="35"/>
      <c r="P62" s="29"/>
      <c r="Q62" s="29"/>
      <c r="R62" s="29"/>
      <c r="S62" s="29"/>
    </row>
    <row r="63" spans="2:19" ht="23.15" customHeight="1" thickBot="1" x14ac:dyDescent="0.4">
      <c r="B63" s="280"/>
      <c r="C63" s="270"/>
      <c r="D63" s="288"/>
      <c r="E63" s="273"/>
      <c r="F63" s="174" t="s">
        <v>63</v>
      </c>
      <c r="G63" s="177">
        <v>6</v>
      </c>
      <c r="H63" s="176" t="s">
        <v>97</v>
      </c>
      <c r="I63" s="178">
        <f>G63*3</f>
        <v>18</v>
      </c>
      <c r="J63" s="38"/>
      <c r="K63" s="172">
        <f t="shared" si="6"/>
        <v>0</v>
      </c>
      <c r="L63" s="39"/>
      <c r="M63" s="38"/>
      <c r="N63" s="172">
        <f>IF(M63*G63&gt;I63,I63,M63*G63)</f>
        <v>0</v>
      </c>
      <c r="O63" s="39"/>
      <c r="P63" s="29"/>
      <c r="Q63" s="29"/>
      <c r="R63" s="29"/>
      <c r="S63" s="29"/>
    </row>
    <row r="64" spans="2:19" ht="23.15" customHeight="1" x14ac:dyDescent="0.35">
      <c r="B64" s="280"/>
      <c r="C64" s="270"/>
      <c r="D64" s="288"/>
      <c r="E64" s="273"/>
      <c r="F64" s="174" t="s">
        <v>64</v>
      </c>
      <c r="G64" s="177">
        <v>3</v>
      </c>
      <c r="H64" s="176" t="s">
        <v>97</v>
      </c>
      <c r="I64" s="178">
        <v>9</v>
      </c>
      <c r="J64" s="38"/>
      <c r="K64" s="172">
        <f t="shared" si="6"/>
        <v>0</v>
      </c>
      <c r="L64" s="39"/>
      <c r="M64" s="38"/>
      <c r="N64" s="172">
        <f>IF(M64*G64&gt;I64,I64,M64*G64)</f>
        <v>0</v>
      </c>
      <c r="O64" s="39"/>
      <c r="P64" s="29"/>
      <c r="Q64" s="29"/>
      <c r="R64" s="29"/>
      <c r="S64" s="29"/>
    </row>
    <row r="65" spans="2:19" ht="23.15" customHeight="1" x14ac:dyDescent="0.35">
      <c r="B65" s="280"/>
      <c r="C65" s="270"/>
      <c r="D65" s="288"/>
      <c r="E65" s="273"/>
      <c r="F65" s="179" t="s">
        <v>65</v>
      </c>
      <c r="G65" s="180">
        <v>3</v>
      </c>
      <c r="H65" s="181" t="s">
        <v>98</v>
      </c>
      <c r="I65" s="182">
        <v>12</v>
      </c>
      <c r="J65" s="40"/>
      <c r="K65" s="183">
        <f t="shared" si="6"/>
        <v>0</v>
      </c>
      <c r="L65" s="41"/>
      <c r="M65" s="40"/>
      <c r="N65" s="183">
        <f>IF(M65*G65&gt;I65,I65,M65*G65)</f>
        <v>0</v>
      </c>
      <c r="O65" s="41"/>
      <c r="P65" s="29"/>
      <c r="Q65" s="29"/>
      <c r="R65" s="29"/>
      <c r="S65" s="29"/>
    </row>
    <row r="66" spans="2:19" ht="21.9" customHeight="1" thickBot="1" x14ac:dyDescent="0.4">
      <c r="B66" s="281"/>
      <c r="C66" s="271"/>
      <c r="D66" s="124"/>
      <c r="E66" s="125"/>
      <c r="F66" s="125"/>
      <c r="G66" s="126"/>
      <c r="H66" s="126"/>
      <c r="I66" s="118" t="s">
        <v>112</v>
      </c>
      <c r="J66" s="127"/>
      <c r="K66" s="122">
        <f>IF(SUM(K62:K65)&gt;E62,E61,SUM(K62:K65))</f>
        <v>0</v>
      </c>
      <c r="L66" s="128"/>
      <c r="M66" s="127"/>
      <c r="N66" s="122">
        <f>IF(SUM(N62:N65)&gt;E62,E61,SUM(N62:N65))</f>
        <v>0</v>
      </c>
      <c r="O66" s="128"/>
    </row>
    <row r="67" spans="2:19" ht="24" customHeight="1" thickBot="1" x14ac:dyDescent="0.4">
      <c r="B67" s="225" t="s">
        <v>76</v>
      </c>
      <c r="C67" s="226">
        <f>C56</f>
        <v>200</v>
      </c>
      <c r="D67" s="105"/>
      <c r="E67" s="105"/>
      <c r="F67" s="105"/>
      <c r="G67" s="106"/>
      <c r="H67" s="107" t="s">
        <v>119</v>
      </c>
      <c r="I67" s="107"/>
      <c r="J67" s="105"/>
      <c r="K67" s="108">
        <f>+K61+K66</f>
        <v>0</v>
      </c>
      <c r="L67" s="105"/>
      <c r="M67" s="105"/>
      <c r="N67" s="108">
        <f>+N61+N66</f>
        <v>0</v>
      </c>
      <c r="O67" s="227"/>
      <c r="P67" s="29"/>
      <c r="Q67" s="52"/>
      <c r="R67" s="29"/>
      <c r="S67" s="29"/>
    </row>
    <row r="68" spans="2:19" ht="30.9" customHeight="1" thickBot="1" x14ac:dyDescent="0.4">
      <c r="B68" s="129" t="s">
        <v>0</v>
      </c>
      <c r="C68" s="130">
        <f>C67+C55+C45</f>
        <v>600</v>
      </c>
      <c r="D68" s="131"/>
      <c r="E68" s="131"/>
      <c r="F68" s="131"/>
      <c r="G68" s="90"/>
      <c r="H68" s="132" t="s">
        <v>0</v>
      </c>
      <c r="I68" s="132"/>
      <c r="J68" s="89"/>
      <c r="K68" s="133">
        <f>+K45+K55+K67</f>
        <v>0</v>
      </c>
      <c r="L68" s="91"/>
      <c r="M68" s="90"/>
      <c r="N68" s="133">
        <f>+N45+N55+N67</f>
        <v>0</v>
      </c>
      <c r="O68" s="91"/>
    </row>
    <row r="70" spans="2:19" ht="15" thickBot="1" x14ac:dyDescent="0.4">
      <c r="F70" s="4"/>
      <c r="G70" s="5"/>
    </row>
    <row r="71" spans="2:19" x14ac:dyDescent="0.35">
      <c r="F71" s="4"/>
      <c r="G71" s="134" t="s">
        <v>113</v>
      </c>
      <c r="H71" s="135"/>
      <c r="I71" s="135"/>
      <c r="J71" s="142"/>
      <c r="K71" s="136"/>
      <c r="L71" s="137"/>
      <c r="M71" s="142"/>
      <c r="N71" s="135"/>
      <c r="O71" s="137"/>
    </row>
    <row r="72" spans="2:19" ht="15" thickBot="1" x14ac:dyDescent="0.4">
      <c r="F72" s="4"/>
      <c r="G72" s="138" t="s">
        <v>14</v>
      </c>
      <c r="H72" s="139"/>
      <c r="I72" s="139"/>
      <c r="J72" s="138"/>
      <c r="K72" s="140" t="s">
        <v>114</v>
      </c>
      <c r="L72" s="141" t="s">
        <v>115</v>
      </c>
      <c r="M72" s="138"/>
      <c r="N72" s="140" t="s">
        <v>116</v>
      </c>
      <c r="O72" s="141" t="s">
        <v>115</v>
      </c>
    </row>
    <row r="73" spans="2:19" ht="18.899999999999999" customHeight="1" x14ac:dyDescent="0.35">
      <c r="F73" s="4"/>
      <c r="G73" s="221" t="s">
        <v>117</v>
      </c>
      <c r="H73" s="156"/>
      <c r="I73" s="152">
        <v>0.4</v>
      </c>
      <c r="J73" s="153"/>
      <c r="K73" s="154">
        <f>+K45*0.4</f>
        <v>0</v>
      </c>
      <c r="L73" s="155">
        <f>+K73/2</f>
        <v>0</v>
      </c>
      <c r="M73" s="153"/>
      <c r="N73" s="154">
        <f>+N45*0.4</f>
        <v>0</v>
      </c>
      <c r="O73" s="155">
        <f>+N73/2</f>
        <v>0</v>
      </c>
    </row>
    <row r="74" spans="2:19" ht="18.899999999999999" customHeight="1" x14ac:dyDescent="0.35">
      <c r="F74" s="4"/>
      <c r="G74" s="222" t="s">
        <v>95</v>
      </c>
      <c r="I74" s="157">
        <v>0.4</v>
      </c>
      <c r="J74" s="158"/>
      <c r="K74" s="159">
        <f>+K55*0.4</f>
        <v>0</v>
      </c>
      <c r="L74" s="160">
        <f>+K74/2</f>
        <v>0</v>
      </c>
      <c r="M74" s="158"/>
      <c r="N74" s="159">
        <f>+N55*0.4</f>
        <v>0</v>
      </c>
      <c r="O74" s="160">
        <f>+N74/2</f>
        <v>0</v>
      </c>
    </row>
    <row r="75" spans="2:19" ht="18.899999999999999" customHeight="1" thickBot="1" x14ac:dyDescent="0.4">
      <c r="F75" s="4"/>
      <c r="G75" s="223" t="s">
        <v>118</v>
      </c>
      <c r="H75" s="161"/>
      <c r="I75" s="162">
        <v>0.2</v>
      </c>
      <c r="J75" s="163"/>
      <c r="K75" s="164">
        <f>+K67*0.2</f>
        <v>0</v>
      </c>
      <c r="L75" s="165">
        <f>+K75/2</f>
        <v>0</v>
      </c>
      <c r="M75" s="163"/>
      <c r="N75" s="164">
        <f>+N67*0.2</f>
        <v>0</v>
      </c>
      <c r="O75" s="165">
        <f>+N75/2</f>
        <v>0</v>
      </c>
    </row>
    <row r="76" spans="2:19" ht="30" customHeight="1" thickBot="1" x14ac:dyDescent="0.4">
      <c r="D76" s="4"/>
      <c r="E76" s="4"/>
      <c r="F76" s="4"/>
      <c r="G76" s="149" t="s">
        <v>0</v>
      </c>
      <c r="H76" s="150"/>
      <c r="I76" s="151"/>
      <c r="J76" s="144"/>
      <c r="K76" s="143">
        <f>SUM(K73:K75)</f>
        <v>0</v>
      </c>
      <c r="L76" s="145">
        <f>K76/2</f>
        <v>0</v>
      </c>
      <c r="M76" s="146"/>
      <c r="N76" s="147">
        <f>SUM(N73:N75)</f>
        <v>0</v>
      </c>
      <c r="O76" s="148">
        <f>N76/2</f>
        <v>0</v>
      </c>
    </row>
    <row r="81" spans="2:6" x14ac:dyDescent="0.35">
      <c r="B81" s="2"/>
      <c r="C81" s="2"/>
      <c r="D81" s="2"/>
      <c r="E81" s="2"/>
      <c r="F81" s="2"/>
    </row>
    <row r="82" spans="2:6" x14ac:dyDescent="0.35">
      <c r="B82" s="2"/>
      <c r="C82" s="2"/>
      <c r="D82" s="2"/>
      <c r="E82" s="2"/>
      <c r="F82" s="2"/>
    </row>
    <row r="83" spans="2:6" x14ac:dyDescent="0.35">
      <c r="B83" s="2"/>
      <c r="C83" s="2"/>
      <c r="D83" s="2"/>
      <c r="E83" s="2"/>
      <c r="F83" s="2"/>
    </row>
    <row r="94" spans="2:6" ht="18.5" x14ac:dyDescent="0.45">
      <c r="F94" s="47"/>
    </row>
    <row r="95" spans="2:6" ht="18.5" x14ac:dyDescent="0.45">
      <c r="F95" s="47"/>
    </row>
    <row r="96" spans="2:6" ht="18.5" x14ac:dyDescent="0.45">
      <c r="F96" s="47"/>
    </row>
    <row r="97" spans="6:6" ht="18.5" x14ac:dyDescent="0.45">
      <c r="F97" s="47"/>
    </row>
    <row r="98" spans="6:6" ht="18.5" x14ac:dyDescent="0.45">
      <c r="F98" s="47"/>
    </row>
    <row r="99" spans="6:6" ht="18.5" x14ac:dyDescent="0.45">
      <c r="F99" s="48"/>
    </row>
    <row r="100" spans="6:6" ht="18.5" x14ac:dyDescent="0.45">
      <c r="F100" s="47"/>
    </row>
    <row r="101" spans="6:6" ht="18.5" x14ac:dyDescent="0.45">
      <c r="F101" s="47"/>
    </row>
    <row r="102" spans="6:6" ht="18.5" x14ac:dyDescent="0.45">
      <c r="F102" s="47"/>
    </row>
    <row r="103" spans="6:6" ht="18.5" x14ac:dyDescent="0.45">
      <c r="F103" s="47"/>
    </row>
    <row r="106" spans="6:6" ht="18.5" x14ac:dyDescent="0.45">
      <c r="F106" s="47"/>
    </row>
    <row r="1687" spans="3:3" x14ac:dyDescent="0.35">
      <c r="C1687" t="s">
        <v>7</v>
      </c>
    </row>
  </sheetData>
  <sheetProtection password="AEF2" sheet="1" objects="1" scenarios="1"/>
  <mergeCells count="34">
    <mergeCell ref="B2:O2"/>
    <mergeCell ref="B3:O3"/>
    <mergeCell ref="B4:O4"/>
    <mergeCell ref="B6:O6"/>
    <mergeCell ref="M7:O7"/>
    <mergeCell ref="J7:L7"/>
    <mergeCell ref="B5:H5"/>
    <mergeCell ref="C56:C66"/>
    <mergeCell ref="B56:B66"/>
    <mergeCell ref="D37:D39"/>
    <mergeCell ref="G8:I8"/>
    <mergeCell ref="D31:D35"/>
    <mergeCell ref="D18:D23"/>
    <mergeCell ref="E18:E23"/>
    <mergeCell ref="D10:D11"/>
    <mergeCell ref="D56:D60"/>
    <mergeCell ref="D62:D65"/>
    <mergeCell ref="E62:E65"/>
    <mergeCell ref="E56:E60"/>
    <mergeCell ref="E37:E39"/>
    <mergeCell ref="D25:D29"/>
    <mergeCell ref="E25:E29"/>
    <mergeCell ref="E31:E35"/>
    <mergeCell ref="D52:D53"/>
    <mergeCell ref="E52:E53"/>
    <mergeCell ref="E10:E11"/>
    <mergeCell ref="B46:B54"/>
    <mergeCell ref="C46:C54"/>
    <mergeCell ref="E46:E48"/>
    <mergeCell ref="D46:D48"/>
    <mergeCell ref="E13:E14"/>
    <mergeCell ref="B10:B44"/>
    <mergeCell ref="C10:C44"/>
    <mergeCell ref="D13:D14"/>
  </mergeCells>
  <pageMargins left="0.25" right="0.25" top="0.75" bottom="0.75" header="0.3" footer="0.3"/>
  <pageSetup paperSize="9" scale="47" fitToHeight="0" orientation="landscape" r:id="rId1"/>
  <rowBreaks count="2" manualBreakCount="2">
    <brk id="30" max="16383" man="1"/>
    <brk id="5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9"/>
  <sheetViews>
    <sheetView workbookViewId="0">
      <selection activeCell="F5" sqref="F5"/>
    </sheetView>
  </sheetViews>
  <sheetFormatPr defaultColWidth="57.36328125" defaultRowHeight="13" x14ac:dyDescent="0.3"/>
  <cols>
    <col min="1" max="1" width="41.08984375" style="7" customWidth="1"/>
    <col min="2" max="2" width="12.7265625" style="7" customWidth="1"/>
    <col min="3" max="3" width="11.90625" style="7" bestFit="1" customWidth="1"/>
    <col min="4" max="4" width="13.08984375" style="7" bestFit="1" customWidth="1"/>
    <col min="5" max="5" width="12.90625" style="7" bestFit="1" customWidth="1"/>
    <col min="6" max="16384" width="57.36328125" style="7"/>
  </cols>
  <sheetData>
    <row r="1" spans="1:14" ht="14.4" customHeight="1" x14ac:dyDescent="0.3">
      <c r="A1" s="8"/>
      <c r="B1" s="8"/>
      <c r="C1" s="8"/>
      <c r="D1" s="8"/>
      <c r="E1" s="8"/>
      <c r="F1" s="1"/>
      <c r="G1" s="1"/>
      <c r="H1" s="1"/>
      <c r="I1" s="3"/>
      <c r="J1" s="3"/>
      <c r="K1" s="3"/>
      <c r="L1" s="3"/>
      <c r="M1" s="3"/>
      <c r="N1" s="3"/>
    </row>
    <row r="2" spans="1:14" x14ac:dyDescent="0.3">
      <c r="A2" s="298" t="s">
        <v>8</v>
      </c>
      <c r="B2" s="298"/>
      <c r="C2" s="298"/>
      <c r="D2" s="298"/>
      <c r="E2" s="298"/>
      <c r="F2" s="254"/>
      <c r="G2" s="254"/>
      <c r="H2" s="254"/>
      <c r="I2" s="254"/>
      <c r="J2" s="254"/>
      <c r="K2" s="254"/>
      <c r="L2" s="254"/>
      <c r="M2" s="254"/>
      <c r="N2" s="254"/>
    </row>
    <row r="3" spans="1:14" x14ac:dyDescent="0.3">
      <c r="A3" s="299" t="s">
        <v>9</v>
      </c>
      <c r="B3" s="299"/>
      <c r="C3" s="299"/>
      <c r="D3" s="299"/>
      <c r="E3" s="299"/>
      <c r="F3" s="255"/>
      <c r="G3" s="255"/>
      <c r="H3" s="255"/>
      <c r="I3" s="255"/>
      <c r="J3" s="255"/>
      <c r="K3" s="255"/>
      <c r="L3" s="255"/>
      <c r="M3" s="255"/>
      <c r="N3" s="255"/>
    </row>
    <row r="4" spans="1:14" x14ac:dyDescent="0.3">
      <c r="A4" s="298" t="s">
        <v>10</v>
      </c>
      <c r="B4" s="298"/>
      <c r="C4" s="298"/>
      <c r="D4" s="298"/>
      <c r="E4" s="298"/>
      <c r="F4" s="254"/>
      <c r="G4" s="254"/>
      <c r="H4" s="254"/>
      <c r="I4" s="254"/>
      <c r="J4" s="254"/>
      <c r="K4" s="254"/>
      <c r="L4" s="254"/>
      <c r="M4" s="254"/>
      <c r="N4" s="254"/>
    </row>
    <row r="5" spans="1:14" x14ac:dyDescent="0.3">
      <c r="A5" s="9"/>
      <c r="B5" s="9"/>
      <c r="C5" s="9"/>
      <c r="D5" s="9"/>
      <c r="E5" s="9"/>
      <c r="F5" s="4"/>
      <c r="G5" s="4"/>
      <c r="H5" s="5"/>
      <c r="I5" s="6"/>
      <c r="J5" s="3"/>
      <c r="K5" s="3"/>
      <c r="L5" s="6"/>
      <c r="M5" s="3"/>
      <c r="N5" s="3"/>
    </row>
    <row r="6" spans="1:14" x14ac:dyDescent="0.3">
      <c r="A6" s="297" t="s">
        <v>11</v>
      </c>
      <c r="B6" s="297"/>
      <c r="C6" s="297"/>
      <c r="D6" s="297"/>
      <c r="E6" s="297"/>
      <c r="F6" s="4"/>
      <c r="G6" s="4"/>
      <c r="H6" s="4"/>
      <c r="I6" s="4"/>
      <c r="J6" s="4"/>
      <c r="K6" s="4"/>
      <c r="L6" s="4"/>
      <c r="M6" s="4"/>
      <c r="N6" s="4"/>
    </row>
    <row r="7" spans="1:14" x14ac:dyDescent="0.3">
      <c r="A7" s="231"/>
      <c r="B7" s="297"/>
      <c r="C7" s="297"/>
      <c r="D7" s="297"/>
      <c r="E7" s="297"/>
      <c r="F7" s="4"/>
      <c r="G7" s="4"/>
      <c r="H7" s="4"/>
      <c r="I7" s="4"/>
      <c r="J7" s="4"/>
      <c r="K7" s="4"/>
      <c r="L7" s="4"/>
      <c r="M7" s="4"/>
      <c r="N7" s="4"/>
    </row>
    <row r="8" spans="1:14" x14ac:dyDescent="0.3">
      <c r="A8" s="11">
        <f>Identification!B7</f>
        <v>0</v>
      </c>
      <c r="B8" s="11" t="s">
        <v>135</v>
      </c>
      <c r="C8" s="11" t="s">
        <v>136</v>
      </c>
      <c r="D8" s="11" t="s">
        <v>137</v>
      </c>
      <c r="E8" s="11" t="s">
        <v>0</v>
      </c>
    </row>
    <row r="9" spans="1:14" ht="13.5" thickBot="1" x14ac:dyDescent="0.35">
      <c r="A9" s="10"/>
      <c r="B9" s="10"/>
      <c r="C9" s="10"/>
      <c r="D9" s="10"/>
      <c r="E9" s="10"/>
    </row>
    <row r="10" spans="1:14" ht="13.5" thickBot="1" x14ac:dyDescent="0.35">
      <c r="A10" s="12" t="s">
        <v>138</v>
      </c>
      <c r="B10" s="13"/>
      <c r="C10" s="13"/>
      <c r="D10" s="14"/>
      <c r="E10" s="15"/>
    </row>
    <row r="11" spans="1:14" ht="13.5" thickBot="1" x14ac:dyDescent="0.35">
      <c r="A11" s="16" t="s">
        <v>139</v>
      </c>
      <c r="B11" s="17">
        <v>10</v>
      </c>
      <c r="C11" s="11">
        <v>15</v>
      </c>
      <c r="D11" s="18">
        <v>20</v>
      </c>
      <c r="E11" s="19"/>
    </row>
    <row r="12" spans="1:14" ht="13.5" thickBot="1" x14ac:dyDescent="0.35">
      <c r="A12" s="16" t="s">
        <v>140</v>
      </c>
      <c r="B12" s="17">
        <v>10</v>
      </c>
      <c r="C12" s="11">
        <v>15</v>
      </c>
      <c r="D12" s="18">
        <v>20</v>
      </c>
      <c r="E12" s="19"/>
    </row>
    <row r="13" spans="1:14" ht="13.5" thickBot="1" x14ac:dyDescent="0.35">
      <c r="A13" s="20" t="s">
        <v>141</v>
      </c>
      <c r="B13" s="17"/>
      <c r="C13" s="11"/>
      <c r="D13" s="18"/>
      <c r="E13" s="19"/>
    </row>
    <row r="14" spans="1:14" ht="13.5" thickBot="1" x14ac:dyDescent="0.35">
      <c r="A14" s="16" t="s">
        <v>142</v>
      </c>
      <c r="B14" s="17">
        <v>8</v>
      </c>
      <c r="C14" s="11">
        <v>10</v>
      </c>
      <c r="D14" s="18">
        <v>12</v>
      </c>
      <c r="E14" s="19"/>
    </row>
    <row r="15" spans="1:14" ht="13.5" thickBot="1" x14ac:dyDescent="0.35">
      <c r="A15" s="16" t="s">
        <v>143</v>
      </c>
      <c r="B15" s="17">
        <v>7</v>
      </c>
      <c r="C15" s="11">
        <v>9</v>
      </c>
      <c r="D15" s="18">
        <v>11</v>
      </c>
      <c r="E15" s="19"/>
    </row>
    <row r="16" spans="1:14" ht="13.5" thickBot="1" x14ac:dyDescent="0.35">
      <c r="A16" s="16" t="s">
        <v>144</v>
      </c>
      <c r="B16" s="17">
        <v>6</v>
      </c>
      <c r="C16" s="11">
        <v>7</v>
      </c>
      <c r="D16" s="18">
        <v>8</v>
      </c>
      <c r="E16" s="19"/>
    </row>
    <row r="17" spans="1:5" ht="13.5" thickBot="1" x14ac:dyDescent="0.35">
      <c r="A17" s="20" t="s">
        <v>140</v>
      </c>
      <c r="B17" s="17"/>
      <c r="C17" s="11"/>
      <c r="D17" s="18"/>
      <c r="E17" s="19"/>
    </row>
    <row r="18" spans="1:5" ht="13.5" thickBot="1" x14ac:dyDescent="0.35">
      <c r="A18" s="16" t="s">
        <v>145</v>
      </c>
      <c r="B18" s="17">
        <v>10</v>
      </c>
      <c r="C18" s="11">
        <v>14</v>
      </c>
      <c r="D18" s="18">
        <v>19</v>
      </c>
      <c r="E18" s="19"/>
    </row>
    <row r="19" spans="1:5" ht="13.5" thickBot="1" x14ac:dyDescent="0.35">
      <c r="A19" s="16" t="s">
        <v>146</v>
      </c>
      <c r="B19" s="17">
        <v>8</v>
      </c>
      <c r="C19" s="11">
        <v>13</v>
      </c>
      <c r="D19" s="18">
        <v>19</v>
      </c>
      <c r="E19" s="19"/>
    </row>
    <row r="20" spans="1:5" ht="13.5" thickBot="1" x14ac:dyDescent="0.35">
      <c r="A20" s="16" t="s">
        <v>147</v>
      </c>
      <c r="B20" s="17">
        <v>8</v>
      </c>
      <c r="C20" s="11">
        <v>13</v>
      </c>
      <c r="D20" s="18">
        <v>19</v>
      </c>
      <c r="E20" s="19"/>
    </row>
    <row r="21" spans="1:5" ht="13.5" thickBot="1" x14ac:dyDescent="0.35">
      <c r="A21" s="16" t="s">
        <v>148</v>
      </c>
      <c r="B21" s="17">
        <v>8</v>
      </c>
      <c r="C21" s="11">
        <v>13</v>
      </c>
      <c r="D21" s="18">
        <v>19</v>
      </c>
      <c r="E21" s="19"/>
    </row>
    <row r="22" spans="1:5" ht="13.5" thickBot="1" x14ac:dyDescent="0.35">
      <c r="A22" s="16" t="s">
        <v>149</v>
      </c>
      <c r="B22" s="17">
        <v>8</v>
      </c>
      <c r="C22" s="11">
        <v>13</v>
      </c>
      <c r="D22" s="18">
        <v>19</v>
      </c>
      <c r="E22" s="19"/>
    </row>
    <row r="23" spans="1:5" ht="13.5" thickBot="1" x14ac:dyDescent="0.35">
      <c r="A23" s="16" t="s">
        <v>150</v>
      </c>
      <c r="B23" s="17">
        <v>8</v>
      </c>
      <c r="C23" s="11">
        <v>13</v>
      </c>
      <c r="D23" s="18">
        <v>19</v>
      </c>
      <c r="E23" s="19"/>
    </row>
    <row r="24" spans="1:5" ht="13.5" thickBot="1" x14ac:dyDescent="0.35">
      <c r="A24" s="16" t="s">
        <v>151</v>
      </c>
      <c r="B24" s="17">
        <v>8</v>
      </c>
      <c r="C24" s="11">
        <v>13</v>
      </c>
      <c r="D24" s="18">
        <v>19</v>
      </c>
      <c r="E24" s="19"/>
    </row>
    <row r="25" spans="1:5" ht="13.5" thickBot="1" x14ac:dyDescent="0.35">
      <c r="A25" s="16" t="s">
        <v>152</v>
      </c>
      <c r="B25" s="17">
        <v>8</v>
      </c>
      <c r="C25" s="11">
        <v>13</v>
      </c>
      <c r="D25" s="18">
        <v>19</v>
      </c>
      <c r="E25" s="19"/>
    </row>
    <row r="26" spans="1:5" ht="13.5" thickBot="1" x14ac:dyDescent="0.35">
      <c r="A26" s="16" t="s">
        <v>153</v>
      </c>
      <c r="B26" s="17">
        <v>8</v>
      </c>
      <c r="C26" s="11">
        <v>13</v>
      </c>
      <c r="D26" s="18">
        <v>19</v>
      </c>
      <c r="E26" s="19"/>
    </row>
    <row r="27" spans="1:5" ht="13.5" thickBot="1" x14ac:dyDescent="0.35">
      <c r="A27" s="16" t="s">
        <v>154</v>
      </c>
      <c r="B27" s="17">
        <v>8</v>
      </c>
      <c r="C27" s="11">
        <v>13</v>
      </c>
      <c r="D27" s="18">
        <v>19</v>
      </c>
      <c r="E27" s="19"/>
    </row>
    <row r="28" spans="1:5" ht="13.5" thickBot="1" x14ac:dyDescent="0.35">
      <c r="A28" s="16" t="s">
        <v>155</v>
      </c>
      <c r="B28" s="17">
        <v>8</v>
      </c>
      <c r="C28" s="11">
        <v>13</v>
      </c>
      <c r="D28" s="18">
        <v>19</v>
      </c>
      <c r="E28" s="19"/>
    </row>
    <row r="29" spans="1:5" ht="13.5" thickBot="1" x14ac:dyDescent="0.35">
      <c r="A29" s="16" t="s">
        <v>156</v>
      </c>
      <c r="B29" s="17">
        <v>8</v>
      </c>
      <c r="C29" s="11">
        <v>13</v>
      </c>
      <c r="D29" s="18">
        <v>19</v>
      </c>
      <c r="E29" s="19"/>
    </row>
    <row r="30" spans="1:5" ht="13.5" thickBot="1" x14ac:dyDescent="0.35">
      <c r="A30" s="16" t="s">
        <v>157</v>
      </c>
      <c r="B30" s="17">
        <v>8</v>
      </c>
      <c r="C30" s="11">
        <v>13</v>
      </c>
      <c r="D30" s="18">
        <v>19</v>
      </c>
      <c r="E30" s="19"/>
    </row>
    <row r="31" spans="1:5" ht="13.5" thickBot="1" x14ac:dyDescent="0.35">
      <c r="A31" s="16" t="s">
        <v>158</v>
      </c>
      <c r="B31" s="17">
        <v>8</v>
      </c>
      <c r="C31" s="11">
        <v>13</v>
      </c>
      <c r="D31" s="18">
        <v>19</v>
      </c>
      <c r="E31" s="19"/>
    </row>
    <row r="32" spans="1:5" ht="13.5" thickBot="1" x14ac:dyDescent="0.35">
      <c r="A32" s="250" t="s">
        <v>159</v>
      </c>
      <c r="B32" s="17">
        <v>6</v>
      </c>
      <c r="C32" s="11">
        <v>11</v>
      </c>
      <c r="D32" s="18">
        <v>12</v>
      </c>
      <c r="E32" s="19"/>
    </row>
    <row r="33" spans="1:5" ht="13.5" thickBot="1" x14ac:dyDescent="0.35">
      <c r="A33" s="16" t="s">
        <v>160</v>
      </c>
      <c r="B33" s="17">
        <v>5</v>
      </c>
      <c r="C33" s="11">
        <v>6</v>
      </c>
      <c r="D33" s="18">
        <v>7</v>
      </c>
      <c r="E33" s="19"/>
    </row>
    <row r="34" spans="1:5" ht="13.5" thickBot="1" x14ac:dyDescent="0.35">
      <c r="A34" s="16" t="s">
        <v>161</v>
      </c>
      <c r="B34" s="17">
        <v>4</v>
      </c>
      <c r="C34" s="11">
        <v>5</v>
      </c>
      <c r="D34" s="18">
        <v>6</v>
      </c>
      <c r="E34" s="19"/>
    </row>
    <row r="35" spans="1:5" ht="13.5" thickBot="1" x14ac:dyDescent="0.35">
      <c r="A35" s="21" t="s">
        <v>162</v>
      </c>
      <c r="B35" s="17"/>
      <c r="C35" s="11"/>
      <c r="D35" s="18"/>
      <c r="E35" s="19"/>
    </row>
    <row r="36" spans="1:5" ht="13.5" thickBot="1" x14ac:dyDescent="0.35">
      <c r="A36" s="16" t="s">
        <v>163</v>
      </c>
      <c r="B36" s="17">
        <v>8</v>
      </c>
      <c r="C36" s="11">
        <v>12</v>
      </c>
      <c r="D36" s="18">
        <v>17</v>
      </c>
      <c r="E36" s="19"/>
    </row>
    <row r="37" spans="1:5" ht="13.5" thickBot="1" x14ac:dyDescent="0.35">
      <c r="A37" s="16" t="s">
        <v>164</v>
      </c>
      <c r="B37" s="17">
        <v>7</v>
      </c>
      <c r="C37" s="11">
        <v>12</v>
      </c>
      <c r="D37" s="18">
        <v>17</v>
      </c>
      <c r="E37" s="19"/>
    </row>
    <row r="38" spans="1:5" ht="13.5" thickBot="1" x14ac:dyDescent="0.35">
      <c r="A38" s="16" t="s">
        <v>5</v>
      </c>
      <c r="B38" s="17">
        <v>6</v>
      </c>
      <c r="C38" s="11">
        <v>8</v>
      </c>
      <c r="D38" s="18">
        <v>10</v>
      </c>
      <c r="E38" s="19"/>
    </row>
    <row r="39" spans="1:5" ht="13.5" thickBot="1" x14ac:dyDescent="0.35">
      <c r="A39" s="21" t="s">
        <v>165</v>
      </c>
      <c r="B39" s="17"/>
      <c r="C39" s="11"/>
      <c r="D39" s="18"/>
      <c r="E39" s="19"/>
    </row>
    <row r="40" spans="1:5" ht="13.5" thickBot="1" x14ac:dyDescent="0.35">
      <c r="A40" s="16" t="s">
        <v>166</v>
      </c>
      <c r="B40" s="17">
        <v>7</v>
      </c>
      <c r="C40" s="11">
        <v>8</v>
      </c>
      <c r="D40" s="18">
        <v>10</v>
      </c>
      <c r="E40" s="19"/>
    </row>
    <row r="41" spans="1:5" ht="13.5" thickBot="1" x14ac:dyDescent="0.35">
      <c r="A41" s="22" t="s">
        <v>167</v>
      </c>
      <c r="B41" s="17">
        <v>4</v>
      </c>
      <c r="C41" s="11">
        <v>5</v>
      </c>
      <c r="D41" s="18">
        <v>7</v>
      </c>
      <c r="E41" s="19"/>
    </row>
    <row r="42" spans="1:5" ht="13.5" thickBot="1" x14ac:dyDescent="0.35">
      <c r="A42" s="23" t="s">
        <v>168</v>
      </c>
      <c r="B42" s="24">
        <v>4</v>
      </c>
      <c r="C42" s="25">
        <v>5</v>
      </c>
      <c r="D42" s="26">
        <v>7</v>
      </c>
      <c r="E42" s="19"/>
    </row>
    <row r="43" spans="1:5" ht="15.5" x14ac:dyDescent="0.35">
      <c r="A43" s="10"/>
      <c r="B43" s="10"/>
      <c r="C43" s="10"/>
      <c r="D43" s="251" t="s">
        <v>0</v>
      </c>
      <c r="E43" s="252">
        <f>SUM(E10:E42)</f>
        <v>0</v>
      </c>
    </row>
    <row r="44" spans="1:5" x14ac:dyDescent="0.3">
      <c r="A44" s="10"/>
      <c r="B44" s="10"/>
      <c r="C44" s="10"/>
      <c r="D44" s="10"/>
      <c r="E44" s="10"/>
    </row>
    <row r="45" spans="1:5" x14ac:dyDescent="0.3">
      <c r="A45" s="10" t="s">
        <v>169</v>
      </c>
      <c r="B45" s="10"/>
      <c r="C45" s="10"/>
      <c r="D45" s="10"/>
      <c r="E45" s="10"/>
    </row>
    <row r="46" spans="1:5" x14ac:dyDescent="0.3">
      <c r="A46" s="10"/>
      <c r="B46" s="10"/>
      <c r="C46" s="10"/>
      <c r="D46" s="10"/>
      <c r="E46" s="10"/>
    </row>
    <row r="47" spans="1:5" ht="24" x14ac:dyDescent="0.3">
      <c r="A47" s="27" t="s">
        <v>170</v>
      </c>
      <c r="B47" s="27"/>
      <c r="C47" s="27"/>
      <c r="D47" s="27"/>
      <c r="E47" s="27"/>
    </row>
    <row r="48" spans="1:5" x14ac:dyDescent="0.3">
      <c r="A48" s="10"/>
      <c r="B48" s="10"/>
      <c r="C48" s="10"/>
      <c r="D48" s="10"/>
      <c r="E48" s="10"/>
    </row>
    <row r="49" spans="1:5" ht="36" x14ac:dyDescent="0.3">
      <c r="A49" s="27" t="s">
        <v>171</v>
      </c>
      <c r="B49" s="27"/>
      <c r="C49" s="27"/>
      <c r="D49" s="27"/>
      <c r="E49" s="27"/>
    </row>
  </sheetData>
  <sheetProtection password="AEF2" sheet="1" objects="1" scenarios="1"/>
  <mergeCells count="5">
    <mergeCell ref="B7:E7"/>
    <mergeCell ref="A2:E2"/>
    <mergeCell ref="A3:E3"/>
    <mergeCell ref="A4:E4"/>
    <mergeCell ref="A6:E6"/>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3</vt:i4>
      </vt:variant>
      <vt:variant>
        <vt:lpstr>Intervalos com nome</vt:lpstr>
      </vt:variant>
      <vt:variant>
        <vt:i4>1</vt:i4>
      </vt:variant>
    </vt:vector>
  </HeadingPairs>
  <TitlesOfParts>
    <vt:vector size="4" baseType="lpstr">
      <vt:lpstr>Identification</vt:lpstr>
      <vt:lpstr>application form</vt:lpstr>
      <vt:lpstr>Annex A</vt:lpstr>
      <vt:lpstr>'application form'!Títulos_de_Impressão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Bruno Almeida</dc:creator>
  <cp:lastModifiedBy>Maria Inês de Almeida</cp:lastModifiedBy>
  <cp:lastPrinted>2023-02-11T19:43:53Z</cp:lastPrinted>
  <dcterms:created xsi:type="dcterms:W3CDTF">2019-12-07T17:05:14Z</dcterms:created>
  <dcterms:modified xsi:type="dcterms:W3CDTF">2025-09-02T07:55:19Z</dcterms:modified>
</cp:coreProperties>
</file>