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dgrh\Concursos\Docentes\2025\ISEC\PRPD-5-2025_Prof Adjunto_Eng Mec-TecnFabrico_1p\7.Publ obrigatórias BE _formul_Eurax\"/>
    </mc:Choice>
  </mc:AlternateContent>
  <bookViews>
    <workbookView xWindow="0" yWindow="0" windowWidth="38400" windowHeight="17270"/>
  </bookViews>
  <sheets>
    <sheet name="Identificação" sheetId="5" r:id="rId1"/>
    <sheet name="Formulário candidatura" sheetId="1" r:id="rId2"/>
    <sheet name="Classificação final" sheetId="2" r:id="rId3"/>
  </sheets>
  <definedNames>
    <definedName name="_xlnm.Print_Area" localSheetId="1">'Formulário candidatura'!$A$1:$M$79</definedName>
  </definedNames>
  <calcPr calcId="162913"/>
</workbook>
</file>

<file path=xl/calcChain.xml><?xml version="1.0" encoding="utf-8"?>
<calcChain xmlns="http://schemas.openxmlformats.org/spreadsheetml/2006/main">
  <c r="L58" i="1" l="1"/>
  <c r="L6" i="1"/>
  <c r="L7" i="1" l="1"/>
  <c r="E60" i="1" l="1"/>
  <c r="L67" i="1"/>
  <c r="E46" i="1"/>
  <c r="L59" i="1"/>
  <c r="M59" i="1" s="1"/>
  <c r="K60" i="1"/>
  <c r="K46" i="1"/>
  <c r="L45" i="1"/>
  <c r="L39" i="1"/>
  <c r="K79" i="1"/>
  <c r="E79" i="1"/>
  <c r="L78" i="1"/>
  <c r="L77" i="1"/>
  <c r="L76" i="1"/>
  <c r="L75" i="1"/>
  <c r="L74" i="1"/>
  <c r="L73" i="1"/>
  <c r="L72" i="1"/>
  <c r="L71" i="1"/>
  <c r="L70" i="1"/>
  <c r="L69" i="1"/>
  <c r="L68" i="1"/>
  <c r="L66" i="1"/>
  <c r="L65" i="1"/>
  <c r="L64" i="1"/>
  <c r="L63" i="1"/>
  <c r="L62" i="1"/>
  <c r="M58" i="1"/>
  <c r="L57" i="1"/>
  <c r="M57" i="1" s="1"/>
  <c r="L56" i="1"/>
  <c r="M56" i="1" s="1"/>
  <c r="L55" i="1"/>
  <c r="L54" i="1"/>
  <c r="L53" i="1"/>
  <c r="L52" i="1"/>
  <c r="L51" i="1"/>
  <c r="L50" i="1"/>
  <c r="L49" i="1"/>
  <c r="L48" i="1"/>
  <c r="L47" i="1"/>
  <c r="L44" i="1"/>
  <c r="M44" i="1" s="1"/>
  <c r="L43" i="1"/>
  <c r="M43" i="1" s="1"/>
  <c r="L42" i="1"/>
  <c r="M42" i="1" s="1"/>
  <c r="L41" i="1"/>
  <c r="L40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9" i="1" l="1"/>
  <c r="L46" i="1"/>
  <c r="M35" i="1"/>
  <c r="M67" i="1"/>
  <c r="M62" i="1"/>
  <c r="M77" i="1"/>
  <c r="M45" i="1"/>
  <c r="M69" i="1"/>
  <c r="M50" i="1"/>
  <c r="M48" i="1"/>
  <c r="L60" i="1"/>
  <c r="M37" i="1"/>
  <c r="M21" i="1"/>
  <c r="M10" i="1"/>
  <c r="M31" i="1"/>
  <c r="M23" i="1"/>
  <c r="M47" i="1"/>
  <c r="M79" i="1" l="1"/>
  <c r="B79" i="1" s="1"/>
  <c r="M60" i="1"/>
  <c r="B60" i="1" s="1"/>
  <c r="M46" i="1"/>
  <c r="B46" i="1" s="1"/>
  <c r="D8" i="2" l="1"/>
  <c r="E8" i="2" s="1"/>
  <c r="D10" i="2"/>
  <c r="E10" i="2" s="1"/>
  <c r="D9" i="2"/>
  <c r="E9" i="2" s="1"/>
  <c r="E11" i="2" l="1"/>
</calcChain>
</file>

<file path=xl/sharedStrings.xml><?xml version="1.0" encoding="utf-8"?>
<sst xmlns="http://schemas.openxmlformats.org/spreadsheetml/2006/main" count="215" uniqueCount="161">
  <si>
    <t>ANEXO I - FICHA DE AVALIAÇÃO DOS CANDIDATOS</t>
  </si>
  <si>
    <t>Candidato</t>
  </si>
  <si>
    <t>Elemento do Júri</t>
  </si>
  <si>
    <t>Instituição que obteve o Grau</t>
  </si>
  <si>
    <t>Área</t>
  </si>
  <si>
    <t>Pond.</t>
  </si>
  <si>
    <t>Subárea</t>
  </si>
  <si>
    <t>Critérios</t>
  </si>
  <si>
    <t>Pontuação</t>
  </si>
  <si>
    <t>Avaliação</t>
  </si>
  <si>
    <t xml:space="preserve">Pontuação obtida </t>
  </si>
  <si>
    <t>Pts</t>
  </si>
  <si>
    <t>Unidade</t>
  </si>
  <si>
    <t>Nº de elementos</t>
  </si>
  <si>
    <t>Valor obtido</t>
  </si>
  <si>
    <t>Desempenho Técnico-Científico e Profissional</t>
  </si>
  <si>
    <t>Formação Académica/Profissional (graus e provas)</t>
  </si>
  <si>
    <t>Doutoramento / Título Especialista (DL 206/2009)</t>
  </si>
  <si>
    <t>Produção Científica</t>
  </si>
  <si>
    <t>Publicações</t>
  </si>
  <si>
    <t>Artigos em publicações indexadas (Wos, Scopus, Dblp)  Q1 e Q2</t>
  </si>
  <si>
    <t>De 1º a 3º autor ou 1º. 2º e último autor</t>
  </si>
  <si>
    <t>outros autores</t>
  </si>
  <si>
    <t>Artigos em publicações indexadas (Wos, Scopus, Dblp) Q3 e Q4</t>
  </si>
  <si>
    <t>Artigos em publicações sem referees</t>
  </si>
  <si>
    <t>Livro de resumos de congresso</t>
  </si>
  <si>
    <t>Autor de livro</t>
  </si>
  <si>
    <t>Co-autor de livro ou autor/co-autor de capítulo(s)</t>
  </si>
  <si>
    <t>Editor ou co-editor de obra/atas/revistas</t>
  </si>
  <si>
    <t>Orientações, participação em Júris, Projetos de I&amp;D , Prémios, Patentes e Reconhecimento Científico</t>
  </si>
  <si>
    <t>Orientação</t>
  </si>
  <si>
    <t>Tese/Projeto/Estágio/Relatório de Mestrado concluídas (individual ou em coorientação)</t>
  </si>
  <si>
    <t>Tese de Doutoramento concluídas (individual ou em coorientação)</t>
  </si>
  <si>
    <t>Júri</t>
  </si>
  <si>
    <t>Provas de Aptidão Pedagógica (Escolas Profissionais)</t>
  </si>
  <si>
    <t>Provas de CTeSP</t>
  </si>
  <si>
    <t>Provas de Mestrado (por inerência)</t>
  </si>
  <si>
    <t>Provas de Mestrado Arguente</t>
  </si>
  <si>
    <t>Provas de Doutoramento (por inerência)</t>
  </si>
  <si>
    <t>Provas de Doutoramento ou de Especialista (Arguente)</t>
  </si>
  <si>
    <t>Provas de Agregação</t>
  </si>
  <si>
    <t xml:space="preserve">Concursos de pessoal docente politécnico ou universitário </t>
  </si>
  <si>
    <t xml:space="preserve">Projetos </t>
  </si>
  <si>
    <t xml:space="preserve">Responsável de projeto com financiamento </t>
  </si>
  <si>
    <t xml:space="preserve">Colaborador de projeto com financiamento </t>
  </si>
  <si>
    <t>Membro de Centro de Investigação acreditado na FCT (Avaliação Excelente)</t>
  </si>
  <si>
    <t>Membro de Centro de Investigação acreditado na FCT</t>
  </si>
  <si>
    <t>Prémio ou Distinção Internacional</t>
  </si>
  <si>
    <t xml:space="preserve">Prémio ou Distinção  Nacional </t>
  </si>
  <si>
    <t>Patentes</t>
  </si>
  <si>
    <t>Patentes registadas Internacional</t>
  </si>
  <si>
    <t>Patentes registadas Nacional</t>
  </si>
  <si>
    <t>Modelo de utilidade registado</t>
  </si>
  <si>
    <t>Pedido de Modelo de utilidade/Patente</t>
  </si>
  <si>
    <t>Pedido de registo de Design nacional</t>
  </si>
  <si>
    <t>Reconhecimento Científico</t>
  </si>
  <si>
    <t>Índice -h (valor mais elevado no Wos ou no Scopus)</t>
  </si>
  <si>
    <t>Experiência profissional com relevância para as áreas disciplinares em concurso</t>
  </si>
  <si>
    <t>Atividades profissionais relacionadas com a àrea do concurso</t>
  </si>
  <si>
    <t>Projeto Científico</t>
  </si>
  <si>
    <t xml:space="preserve">Avaliação do documento  do Projeto Científico </t>
  </si>
  <si>
    <t>Outros</t>
  </si>
  <si>
    <t>Sub-Total 1</t>
  </si>
  <si>
    <t>Número de documentos / Classificação do desempenho Técnico-Científico e Profissional / Classificação Final (%)</t>
  </si>
  <si>
    <t>Capacidade Pedagógica</t>
  </si>
  <si>
    <t>Experiência e Dedicação à Docência</t>
  </si>
  <si>
    <t>Atividade Lectiva</t>
  </si>
  <si>
    <t>Unidades Curriculares</t>
  </si>
  <si>
    <t>Número de UC distintas</t>
  </si>
  <si>
    <t>Docente responsável</t>
  </si>
  <si>
    <t>UC partilhada</t>
  </si>
  <si>
    <t xml:space="preserve">Elaboração de Material Didático </t>
  </si>
  <si>
    <t>Manuais e texto de apoio à docência, apontamentos impressos, cadernos de exercícios, software, manual de práticas de laboratório, etc..</t>
  </si>
  <si>
    <t>Frequência de cursos de formação ou atualização</t>
  </si>
  <si>
    <t>Participação em atividades académicas</t>
  </si>
  <si>
    <t>Participação na elaboração de programas de Unidades Curriculares</t>
  </si>
  <si>
    <t>Organização de visitas de estudos</t>
  </si>
  <si>
    <t>Contribuição para o sucesso escolar</t>
  </si>
  <si>
    <t>Implementação de metodologias pedagógicas com reflexo positivo no ensino e na melhoria do sucesso escolar</t>
  </si>
  <si>
    <t>Orientação de Estudantes</t>
  </si>
  <si>
    <t xml:space="preserve">Estágios ou Projetos de cursos tecnológicos, bacharelato, Licenciatura </t>
  </si>
  <si>
    <t>Júri de Trabalhos/Projetos</t>
  </si>
  <si>
    <t>Projeto Pedagógico</t>
  </si>
  <si>
    <t>Avaliação do documento  do Projeto Pedagógico</t>
  </si>
  <si>
    <t>Sub-Total 2</t>
  </si>
  <si>
    <t>Número de documentos / Classificação da Capacidade Pedagógica/ Classificação Final (%)</t>
  </si>
  <si>
    <t>Outras atividades relevantes para a Instituição</t>
  </si>
  <si>
    <t xml:space="preserve">Participação em órgãos colegiais e responsabilidade académica </t>
  </si>
  <si>
    <t>Presidente de órgãos estatutários (CC ou CTC, CP; Provedor, etc)</t>
  </si>
  <si>
    <t>Vice-Presidente de órgãos estatutários (CC ou CTC, CP; Provedor, etc) e coordenador das Comissões Técnico-Científicas</t>
  </si>
  <si>
    <t>Membro de órgãos estatutários</t>
  </si>
  <si>
    <t>Coordenador de área científica ou departamento, diretor de curso ou responsável pelo programa Erasmus +</t>
  </si>
  <si>
    <t>Membro de uma comissão</t>
  </si>
  <si>
    <t>Prestação de serviços, outras atividades como bolsas de investigação</t>
  </si>
  <si>
    <t>Estudos/projetos ou pareceres elaborados ou similares, avaliador</t>
  </si>
  <si>
    <t>Responsável</t>
  </si>
  <si>
    <t>Membro de uma equipa</t>
  </si>
  <si>
    <t xml:space="preserve">Divulgação </t>
  </si>
  <si>
    <t>Participação em Congressos, Eventos Científicos, académicos, seminários</t>
  </si>
  <si>
    <t>Membro de comissão científica</t>
  </si>
  <si>
    <t>Comunicação por convite</t>
  </si>
  <si>
    <t>Comunicação oral</t>
  </si>
  <si>
    <t>Comunicação em poster</t>
  </si>
  <si>
    <t>Seminários</t>
  </si>
  <si>
    <t xml:space="preserve">Responsável pela organização de eventos científicos </t>
  </si>
  <si>
    <t xml:space="preserve">Participação na organização de eventos científicos </t>
  </si>
  <si>
    <t>Participação em ações de divulgação e promoção institucional</t>
  </si>
  <si>
    <t xml:space="preserve">Outras atividades </t>
  </si>
  <si>
    <t>Cargos em órgãos diretivos de sociedades científicas, empresariais</t>
  </si>
  <si>
    <t>Sub-Total 3</t>
  </si>
  <si>
    <t>Número de documentos / Classificação das atividades relevantes para a Instituição/ Classificação Final (%)</t>
  </si>
  <si>
    <t>NF</t>
  </si>
  <si>
    <t>Referência do concurso</t>
  </si>
  <si>
    <t>De 1º a 3º autor ou 1º 2º e último autor</t>
  </si>
  <si>
    <t>Data da obtenção do último grau/ título</t>
  </si>
  <si>
    <t>Doutoramento / Agregação área afim.</t>
  </si>
  <si>
    <t>Doutoramento / Agregação na área</t>
  </si>
  <si>
    <t>Prémios</t>
  </si>
  <si>
    <t>Curso com duração ≥ 50 horas</t>
  </si>
  <si>
    <t>Curso com duração &lt; 50 horas</t>
  </si>
  <si>
    <r>
      <t>Experiência profissional no ensino superior politécnico ou universitário</t>
    </r>
    <r>
      <rPr>
        <sz val="11"/>
        <color rgb="FFFF0000"/>
        <rFont val="Calibri Light"/>
        <family val="2"/>
        <scheme val="major"/>
      </rPr>
      <t xml:space="preserve"> </t>
    </r>
  </si>
  <si>
    <t>Nome do candidato:</t>
  </si>
  <si>
    <t>e-mail:</t>
  </si>
  <si>
    <t>Habilitações Académicas</t>
  </si>
  <si>
    <t>Área Disciplinar</t>
  </si>
  <si>
    <t>Especialidade</t>
  </si>
  <si>
    <t>Instituição</t>
  </si>
  <si>
    <t>Ano</t>
  </si>
  <si>
    <t>Doutoramento:</t>
  </si>
  <si>
    <t>Título de Especialista</t>
  </si>
  <si>
    <t>Situação profissional atual:</t>
  </si>
  <si>
    <t xml:space="preserve">Instituição </t>
  </si>
  <si>
    <t>Concurso documental | Professor Adjunto no setor de áreas disciplinares de Engenharia Mecânica para a área disciplinar de Tecnologias de Fabrico - PRPD/5/2025</t>
  </si>
  <si>
    <t>Doutoramento / Título Especialista (DL 206/2009) Área afim</t>
  </si>
  <si>
    <t>Contabilizar apenas o mais elevado</t>
  </si>
  <si>
    <t>por artigo</t>
  </si>
  <si>
    <t>por livro</t>
  </si>
  <si>
    <t>por orientação</t>
  </si>
  <si>
    <t>por participação</t>
  </si>
  <si>
    <t>por Presidência</t>
  </si>
  <si>
    <t>por projeto</t>
  </si>
  <si>
    <t>por ano completo</t>
  </si>
  <si>
    <t>por prémio</t>
  </si>
  <si>
    <t>por registo</t>
  </si>
  <si>
    <t>por unidade de índice h</t>
  </si>
  <si>
    <t>por atividade</t>
  </si>
  <si>
    <t>avaliação do doc.</t>
  </si>
  <si>
    <t>por atividade relevante na área disciplinar de abertura do concurso</t>
  </si>
  <si>
    <t>Por ano a tempo integral</t>
  </si>
  <si>
    <t>por disciplina</t>
  </si>
  <si>
    <t xml:space="preserve">por tipologia de conteúdo </t>
  </si>
  <si>
    <t>por ação</t>
  </si>
  <si>
    <t>por programa de unidade curricular distinta</t>
  </si>
  <si>
    <t>por visita</t>
  </si>
  <si>
    <t>por arguência</t>
  </si>
  <si>
    <t>por comissão</t>
  </si>
  <si>
    <t>por item</t>
  </si>
  <si>
    <t>por comunicação proferida</t>
  </si>
  <si>
    <t xml:space="preserve">por comunicação </t>
  </si>
  <si>
    <t>por evento</t>
  </si>
  <si>
    <t>por órgão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</si>
</sst>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4">
    <font>
      <sz val="11"/>
      <color rgb="FF000000"/>
      <name val="Aptos Narrow"/>
    </font>
    <font>
      <sz val="11"/>
      <color theme="1"/>
      <name val="Calibri"/>
      <family val="2"/>
      <scheme val="minor"/>
    </font>
    <font>
      <sz val="12"/>
      <color rgb="FF000000"/>
      <name val="Calibri Light"/>
      <family val="2"/>
      <scheme val="major"/>
    </font>
    <font>
      <b/>
      <i/>
      <sz val="12"/>
      <color rgb="FF000000"/>
      <name val="Calibri Light"/>
      <family val="2"/>
      <scheme val="major"/>
    </font>
    <font>
      <sz val="11"/>
      <color rgb="FF000000"/>
      <name val="Calibri Light"/>
      <family val="2"/>
      <scheme val="major"/>
    </font>
    <font>
      <b/>
      <i/>
      <sz val="11"/>
      <color rgb="FF000000"/>
      <name val="Calibri Light"/>
      <family val="2"/>
      <scheme val="major"/>
    </font>
    <font>
      <b/>
      <sz val="11"/>
      <color rgb="FF000000"/>
      <name val="Calibri Light"/>
      <family val="2"/>
      <scheme val="major"/>
    </font>
    <font>
      <sz val="11"/>
      <color rgb="FFFF0000"/>
      <name val="Calibri Light"/>
      <family val="2"/>
      <scheme val="major"/>
    </font>
    <font>
      <b/>
      <sz val="16"/>
      <color rgb="FF000000"/>
      <name val="Calibri Light"/>
      <family val="2"/>
      <scheme val="major"/>
    </font>
    <font>
      <sz val="11"/>
      <color theme="0"/>
      <name val="Calibri Light"/>
      <family val="2"/>
      <scheme val="major"/>
    </font>
    <font>
      <sz val="11"/>
      <color rgb="FF000000"/>
      <name val="Calibri"/>
      <family val="2"/>
      <charset val="1"/>
    </font>
    <font>
      <b/>
      <sz val="1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1"/>
      <name val="Calibri Light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</fills>
  <borders count="3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0" fillId="0" borderId="0"/>
    <xf numFmtId="0" fontId="1" fillId="0" borderId="0"/>
    <xf numFmtId="0" fontId="1" fillId="0" borderId="0"/>
  </cellStyleXfs>
  <cellXfs count="137">
    <xf numFmtId="0" fontId="0" fillId="0" borderId="0" xfId="0"/>
    <xf numFmtId="0" fontId="4" fillId="0" borderId="0" xfId="0" applyFont="1"/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6" xfId="0" applyFont="1" applyBorder="1"/>
    <xf numFmtId="0" fontId="6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6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4" fillId="0" borderId="7" xfId="0" applyFont="1" applyBorder="1" applyAlignment="1">
      <alignment wrapText="1"/>
    </xf>
    <xf numFmtId="0" fontId="4" fillId="0" borderId="1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6" fillId="0" borderId="15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2" fontId="6" fillId="0" borderId="5" xfId="0" applyNumberFormat="1" applyFont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/>
    </xf>
    <xf numFmtId="164" fontId="4" fillId="0" borderId="1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/>
    </xf>
    <xf numFmtId="0" fontId="9" fillId="0" borderId="22" xfId="0" applyFont="1" applyBorder="1"/>
    <xf numFmtId="0" fontId="4" fillId="0" borderId="0" xfId="1" applyFont="1"/>
    <xf numFmtId="0" fontId="12" fillId="0" borderId="0" xfId="2" applyFont="1" applyAlignment="1">
      <alignment horizontal="right" vertical="center"/>
    </xf>
    <xf numFmtId="0" fontId="12" fillId="0" borderId="0" xfId="3" applyFont="1" applyAlignment="1">
      <alignment horizontal="right"/>
    </xf>
    <xf numFmtId="0" fontId="5" fillId="2" borderId="34" xfId="3" applyFont="1" applyFill="1" applyBorder="1" applyAlignment="1" applyProtection="1">
      <alignment horizontal="center" vertical="center" wrapText="1"/>
      <protection hidden="1"/>
    </xf>
    <xf numFmtId="0" fontId="5" fillId="2" borderId="34" xfId="3" applyFont="1" applyFill="1" applyBorder="1" applyAlignment="1" applyProtection="1">
      <alignment horizontal="center" vertical="center"/>
      <protection hidden="1"/>
    </xf>
    <xf numFmtId="0" fontId="12" fillId="0" borderId="0" xfId="3" applyFont="1"/>
    <xf numFmtId="0" fontId="5" fillId="2" borderId="34" xfId="3" applyFont="1" applyFill="1" applyBorder="1" applyAlignment="1" applyProtection="1">
      <alignment horizontal="right"/>
      <protection hidden="1"/>
    </xf>
    <xf numFmtId="0" fontId="12" fillId="0" borderId="34" xfId="3" applyFont="1" applyBorder="1" applyProtection="1">
      <protection locked="0"/>
    </xf>
    <xf numFmtId="0" fontId="12" fillId="0" borderId="0" xfId="3" applyFont="1" applyProtection="1">
      <protection hidden="1"/>
    </xf>
    <xf numFmtId="0" fontId="6" fillId="0" borderId="0" xfId="3" applyFont="1" applyAlignment="1" applyProtection="1">
      <alignment horizontal="right"/>
      <protection hidden="1"/>
    </xf>
    <xf numFmtId="0" fontId="12" fillId="0" borderId="0" xfId="3" applyFont="1" applyAlignment="1" applyProtection="1">
      <alignment horizontal="right"/>
      <protection hidden="1"/>
    </xf>
    <xf numFmtId="0" fontId="2" fillId="0" borderId="15" xfId="0" applyFont="1" applyBorder="1" applyAlignment="1">
      <alignment vertical="center"/>
    </xf>
    <xf numFmtId="0" fontId="3" fillId="0" borderId="24" xfId="0" applyFont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/>
    </xf>
    <xf numFmtId="0" fontId="13" fillId="0" borderId="6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wrapText="1"/>
    </xf>
    <xf numFmtId="0" fontId="13" fillId="0" borderId="35" xfId="0" applyFont="1" applyFill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2" fontId="6" fillId="0" borderId="24" xfId="0" applyNumberFormat="1" applyFont="1" applyBorder="1" applyAlignment="1">
      <alignment horizontal="center" vertical="center"/>
    </xf>
    <xf numFmtId="0" fontId="13" fillId="0" borderId="35" xfId="0" applyFont="1" applyFill="1" applyBorder="1" applyAlignment="1">
      <alignment horizontal="center" wrapText="1"/>
    </xf>
    <xf numFmtId="0" fontId="13" fillId="0" borderId="36" xfId="0" applyFont="1" applyFill="1" applyBorder="1" applyAlignment="1">
      <alignment horizontal="center" vertical="center" wrapText="1"/>
    </xf>
    <xf numFmtId="0" fontId="13" fillId="0" borderId="35" xfId="0" applyFont="1" applyFill="1" applyBorder="1" applyAlignment="1">
      <alignment horizontal="center" vertical="center" wrapText="1"/>
    </xf>
    <xf numFmtId="0" fontId="13" fillId="0" borderId="38" xfId="0" applyFont="1" applyFill="1" applyBorder="1" applyAlignment="1">
      <alignment horizontal="center" vertical="center" wrapText="1"/>
    </xf>
    <xf numFmtId="0" fontId="2" fillId="0" borderId="0" xfId="0" applyFont="1"/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23" xfId="0" applyFont="1" applyBorder="1" applyAlignment="1" applyProtection="1">
      <alignment horizontal="center" vertical="center"/>
      <protection locked="0"/>
    </xf>
    <xf numFmtId="0" fontId="12" fillId="0" borderId="30" xfId="3" applyFont="1" applyBorder="1" applyAlignment="1" applyProtection="1">
      <alignment horizontal="center"/>
      <protection locked="0"/>
    </xf>
    <xf numFmtId="0" fontId="12" fillId="0" borderId="33" xfId="3" applyFont="1" applyBorder="1" applyAlignment="1" applyProtection="1">
      <alignment horizontal="center"/>
      <protection locked="0"/>
    </xf>
    <xf numFmtId="0" fontId="12" fillId="0" borderId="32" xfId="3" applyFont="1" applyBorder="1" applyAlignment="1" applyProtection="1">
      <alignment horizontal="center"/>
      <protection locked="0"/>
    </xf>
    <xf numFmtId="0" fontId="11" fillId="0" borderId="0" xfId="2" applyFont="1" applyAlignment="1">
      <alignment horizontal="center" vertical="center" wrapText="1"/>
    </xf>
    <xf numFmtId="0" fontId="12" fillId="0" borderId="31" xfId="2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2" fontId="6" fillId="0" borderId="13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0" xfId="0" applyFont="1" applyBorder="1"/>
    <xf numFmtId="0" fontId="6" fillId="0" borderId="2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/>
    <xf numFmtId="0" fontId="4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textRotation="90"/>
    </xf>
    <xf numFmtId="9" fontId="4" fillId="0" borderId="6" xfId="0" applyNumberFormat="1" applyFont="1" applyBorder="1" applyAlignment="1">
      <alignment horizontal="center" vertical="center" textRotation="90"/>
    </xf>
    <xf numFmtId="0" fontId="4" fillId="0" borderId="6" xfId="0" applyFont="1" applyBorder="1" applyAlignment="1">
      <alignment horizontal="center" vertical="center" textRotation="90"/>
    </xf>
    <xf numFmtId="0" fontId="4" fillId="0" borderId="6" xfId="0" applyFont="1" applyBorder="1" applyAlignment="1">
      <alignment horizont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textRotation="90"/>
    </xf>
    <xf numFmtId="9" fontId="4" fillId="0" borderId="8" xfId="0" applyNumberFormat="1" applyFont="1" applyBorder="1" applyAlignment="1">
      <alignment horizontal="center" vertical="center" textRotation="90"/>
    </xf>
    <xf numFmtId="9" fontId="4" fillId="0" borderId="13" xfId="0" applyNumberFormat="1" applyFont="1" applyBorder="1" applyAlignment="1">
      <alignment horizontal="center" vertical="center" textRotation="90"/>
    </xf>
    <xf numFmtId="0" fontId="2" fillId="0" borderId="1" xfId="0" applyFont="1" applyBorder="1" applyAlignment="1">
      <alignment horizontal="center" vertical="center" textRotation="90"/>
    </xf>
    <xf numFmtId="0" fontId="2" fillId="0" borderId="8" xfId="0" applyFont="1" applyBorder="1" applyAlignment="1">
      <alignment horizontal="center" vertical="center" textRotation="90"/>
    </xf>
    <xf numFmtId="0" fontId="2" fillId="0" borderId="13" xfId="0" applyFont="1" applyBorder="1" applyAlignment="1">
      <alignment horizontal="center" vertical="center" textRotation="90"/>
    </xf>
    <xf numFmtId="0" fontId="4" fillId="0" borderId="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textRotation="90"/>
    </xf>
    <xf numFmtId="0" fontId="4" fillId="0" borderId="6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wrapText="1"/>
    </xf>
    <xf numFmtId="0" fontId="4" fillId="0" borderId="6" xfId="0" applyFont="1" applyFill="1" applyBorder="1" applyAlignment="1">
      <alignment wrapText="1"/>
    </xf>
    <xf numFmtId="0" fontId="4" fillId="0" borderId="6" xfId="0" applyFont="1" applyBorder="1" applyAlignment="1">
      <alignment horizontal="center"/>
    </xf>
    <xf numFmtId="0" fontId="4" fillId="0" borderId="6" xfId="0" applyFont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2" fillId="0" borderId="6" xfId="0" applyFont="1" applyBorder="1"/>
    <xf numFmtId="0" fontId="3" fillId="0" borderId="6" xfId="0" applyFont="1" applyBorder="1" applyAlignment="1">
      <alignment horizontal="center" vertical="center" wrapText="1"/>
    </xf>
    <xf numFmtId="0" fontId="4" fillId="0" borderId="14" xfId="0" applyFont="1" applyBorder="1"/>
    <xf numFmtId="0" fontId="4" fillId="0" borderId="6" xfId="0" applyFont="1" applyFill="1" applyBorder="1" applyAlignment="1">
      <alignment horizontal="center" vertical="center" wrapText="1"/>
    </xf>
    <xf numFmtId="164" fontId="4" fillId="0" borderId="6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 applyProtection="1">
      <alignment vertical="center"/>
      <protection locked="0"/>
    </xf>
    <xf numFmtId="0" fontId="9" fillId="0" borderId="21" xfId="0" applyFont="1" applyBorder="1" applyAlignment="1">
      <alignment horizontal="center"/>
    </xf>
  </cellXfs>
  <cellStyles count="4">
    <cellStyle name="Normal" xfId="0" builtinId="0" customBuiltin="1"/>
    <cellStyle name="Normal 2" xfId="2"/>
    <cellStyle name="Normal 3" xfId="3"/>
    <cellStyle name="Normal 4" xfId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3"/>
  <sheetViews>
    <sheetView tabSelected="1" workbookViewId="0">
      <selection activeCell="J25" sqref="J25"/>
    </sheetView>
  </sheetViews>
  <sheetFormatPr defaultColWidth="16.33203125" defaultRowHeight="14"/>
  <sheetData>
    <row r="1" spans="1:7" ht="39" customHeight="1">
      <c r="A1" s="84" t="s">
        <v>132</v>
      </c>
      <c r="B1" s="84"/>
      <c r="C1" s="84"/>
      <c r="D1" s="84"/>
      <c r="E1" s="84"/>
      <c r="F1" s="84"/>
      <c r="G1" s="84"/>
    </row>
    <row r="2" spans="1:7" ht="14.5">
      <c r="A2" s="40"/>
      <c r="B2" s="40"/>
      <c r="C2" s="40"/>
      <c r="D2" s="40"/>
      <c r="E2" s="40"/>
      <c r="F2" s="40"/>
      <c r="G2" s="40"/>
    </row>
    <row r="3" spans="1:7" ht="14.5">
      <c r="A3" s="40"/>
      <c r="B3" s="41" t="s">
        <v>121</v>
      </c>
      <c r="C3" s="85"/>
      <c r="D3" s="85"/>
      <c r="E3" s="85"/>
      <c r="F3" s="85"/>
      <c r="G3" s="85"/>
    </row>
    <row r="4" spans="1:7" ht="14.5">
      <c r="A4" s="40"/>
      <c r="B4" s="40"/>
      <c r="C4" s="40"/>
      <c r="D4" s="40"/>
      <c r="E4" s="40"/>
      <c r="F4" s="40"/>
      <c r="G4" s="40"/>
    </row>
    <row r="5" spans="1:7" ht="14.5">
      <c r="A5" s="40"/>
      <c r="B5" s="41" t="s">
        <v>122</v>
      </c>
      <c r="C5" s="85"/>
      <c r="D5" s="85"/>
      <c r="E5" s="85"/>
      <c r="F5" s="85"/>
      <c r="G5" s="85"/>
    </row>
    <row r="6" spans="1:7" ht="14.5">
      <c r="A6" s="40"/>
      <c r="B6" s="40"/>
      <c r="C6" s="40"/>
      <c r="D6" s="40"/>
      <c r="E6" s="40"/>
      <c r="F6" s="40"/>
      <c r="G6" s="40"/>
    </row>
    <row r="7" spans="1:7" ht="29">
      <c r="A7" s="42"/>
      <c r="B7" s="40"/>
      <c r="C7" s="43" t="s">
        <v>123</v>
      </c>
      <c r="D7" s="44" t="s">
        <v>124</v>
      </c>
      <c r="E7" s="44" t="s">
        <v>125</v>
      </c>
      <c r="F7" s="44" t="s">
        <v>126</v>
      </c>
      <c r="G7" s="44" t="s">
        <v>127</v>
      </c>
    </row>
    <row r="8" spans="1:7" ht="14.5">
      <c r="A8" s="45"/>
      <c r="B8" s="40"/>
      <c r="C8" s="46" t="s">
        <v>128</v>
      </c>
      <c r="D8" s="47"/>
      <c r="E8" s="47"/>
      <c r="F8" s="47"/>
      <c r="G8" s="47"/>
    </row>
    <row r="9" spans="1:7" ht="14.5">
      <c r="A9" s="45"/>
      <c r="B9" s="40"/>
      <c r="C9" s="48"/>
      <c r="D9" s="45"/>
      <c r="E9" s="45"/>
      <c r="F9" s="45"/>
      <c r="G9" s="45"/>
    </row>
    <row r="10" spans="1:7" ht="14.5">
      <c r="A10" s="42"/>
      <c r="B10" s="40"/>
      <c r="C10" s="46" t="s">
        <v>129</v>
      </c>
      <c r="D10" s="47"/>
      <c r="E10" s="47"/>
      <c r="F10" s="47"/>
      <c r="G10" s="47"/>
    </row>
    <row r="11" spans="1:7" ht="14.5">
      <c r="A11" s="45"/>
      <c r="B11" s="45"/>
      <c r="C11" s="45"/>
      <c r="D11" s="45"/>
      <c r="E11" s="45"/>
      <c r="F11" s="45"/>
      <c r="G11" s="45"/>
    </row>
    <row r="12" spans="1:7" ht="14.5">
      <c r="A12" s="40"/>
      <c r="B12" s="40"/>
      <c r="C12" s="49" t="s">
        <v>130</v>
      </c>
      <c r="D12" s="81"/>
      <c r="E12" s="82"/>
      <c r="F12" s="82"/>
      <c r="G12" s="83"/>
    </row>
    <row r="13" spans="1:7" ht="14.5">
      <c r="A13" s="40"/>
      <c r="B13" s="40"/>
      <c r="C13" s="50" t="s">
        <v>131</v>
      </c>
      <c r="D13" s="81"/>
      <c r="E13" s="82"/>
      <c r="F13" s="82"/>
      <c r="G13" s="83"/>
    </row>
  </sheetData>
  <sheetProtection password="D6A0" sheet="1" objects="1" scenarios="1"/>
  <mergeCells count="5">
    <mergeCell ref="D12:G12"/>
    <mergeCell ref="D13:G13"/>
    <mergeCell ref="A1:G1"/>
    <mergeCell ref="C3:G3"/>
    <mergeCell ref="C5:G5"/>
  </mergeCells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9"/>
  <sheetViews>
    <sheetView topLeftCell="A51" zoomScaleNormal="100" workbookViewId="0">
      <selection activeCell="I68" sqref="I68"/>
    </sheetView>
  </sheetViews>
  <sheetFormatPr defaultColWidth="8" defaultRowHeight="14.5"/>
  <cols>
    <col min="1" max="1" width="8" style="1" customWidth="1"/>
    <col min="2" max="2" width="18.08203125" style="1" customWidth="1"/>
    <col min="3" max="3" width="15.08203125" style="1" customWidth="1"/>
    <col min="4" max="4" width="18.75" style="1" customWidth="1"/>
    <col min="5" max="5" width="13.5" style="1" customWidth="1"/>
    <col min="6" max="6" width="5.08203125" style="1" customWidth="1"/>
    <col min="7" max="7" width="22.4140625" style="1" customWidth="1"/>
    <col min="8" max="8" width="29" style="1" customWidth="1"/>
    <col min="9" max="9" width="8" style="3" customWidth="1"/>
    <col min="10" max="10" width="18.58203125" style="3" customWidth="1"/>
    <col min="11" max="11" width="22.5" style="1" customWidth="1"/>
    <col min="12" max="12" width="8" style="1" customWidth="1"/>
    <col min="13" max="13" width="11" style="1" customWidth="1"/>
    <col min="14" max="14" width="8" style="1" customWidth="1"/>
    <col min="15" max="16384" width="8" style="1"/>
  </cols>
  <sheetData>
    <row r="1" spans="1:13" ht="21">
      <c r="A1" s="127" t="s">
        <v>0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</row>
    <row r="2" spans="1:13" ht="15" thickBot="1">
      <c r="A2" s="2"/>
      <c r="B2" s="3"/>
      <c r="C2" s="3"/>
      <c r="D2" s="3"/>
      <c r="E2" s="3"/>
      <c r="F2" s="3"/>
      <c r="G2" s="3"/>
      <c r="H2" s="3"/>
      <c r="K2" s="3"/>
      <c r="L2" s="3"/>
      <c r="M2" s="4"/>
    </row>
    <row r="3" spans="1:13" ht="31.5" thickBot="1">
      <c r="A3" s="128" t="s">
        <v>2</v>
      </c>
      <c r="B3" s="128"/>
      <c r="C3" s="129"/>
      <c r="D3" s="129"/>
      <c r="E3" s="129"/>
      <c r="F3" s="129"/>
      <c r="G3" s="129"/>
      <c r="H3" s="130" t="s">
        <v>3</v>
      </c>
      <c r="I3" s="130"/>
      <c r="J3" s="51"/>
      <c r="K3" s="52" t="s">
        <v>114</v>
      </c>
      <c r="L3" s="131"/>
      <c r="M3" s="96"/>
    </row>
    <row r="4" spans="1:13" ht="15" thickBot="1">
      <c r="A4" s="87" t="s">
        <v>4</v>
      </c>
      <c r="B4" s="87" t="s">
        <v>5</v>
      </c>
      <c r="C4" s="87" t="s">
        <v>6</v>
      </c>
      <c r="D4" s="87" t="s">
        <v>7</v>
      </c>
      <c r="E4" s="87"/>
      <c r="F4" s="87"/>
      <c r="G4" s="87"/>
      <c r="H4" s="87"/>
      <c r="I4" s="87" t="s">
        <v>8</v>
      </c>
      <c r="J4" s="87"/>
      <c r="K4" s="126" t="s">
        <v>9</v>
      </c>
      <c r="L4" s="87"/>
      <c r="M4" s="103" t="s">
        <v>10</v>
      </c>
    </row>
    <row r="5" spans="1:13" ht="29.5" thickBot="1">
      <c r="A5" s="87"/>
      <c r="B5" s="87"/>
      <c r="C5" s="87"/>
      <c r="D5" s="87"/>
      <c r="E5" s="87"/>
      <c r="F5" s="87"/>
      <c r="G5" s="87"/>
      <c r="H5" s="87"/>
      <c r="I5" s="6" t="s">
        <v>11</v>
      </c>
      <c r="J5" s="7" t="s">
        <v>12</v>
      </c>
      <c r="K5" s="8" t="s">
        <v>13</v>
      </c>
      <c r="L5" s="8" t="s">
        <v>14</v>
      </c>
      <c r="M5" s="103"/>
    </row>
    <row r="6" spans="1:13" ht="15" thickBot="1">
      <c r="A6" s="113" t="s">
        <v>15</v>
      </c>
      <c r="B6" s="110">
        <v>0.5</v>
      </c>
      <c r="C6" s="86" t="s">
        <v>16</v>
      </c>
      <c r="D6" s="86"/>
      <c r="E6" s="95">
        <v>5</v>
      </c>
      <c r="F6" s="123" t="s">
        <v>133</v>
      </c>
      <c r="G6" s="123"/>
      <c r="H6" s="123"/>
      <c r="I6" s="60">
        <v>1</v>
      </c>
      <c r="J6" s="132" t="s">
        <v>134</v>
      </c>
      <c r="K6" s="78">
        <v>0</v>
      </c>
      <c r="L6" s="9">
        <f>K6*I6</f>
        <v>0</v>
      </c>
      <c r="M6" s="87">
        <v>0</v>
      </c>
    </row>
    <row r="7" spans="1:13" ht="15" thickBot="1">
      <c r="A7" s="114"/>
      <c r="B7" s="111"/>
      <c r="C7" s="86"/>
      <c r="D7" s="86"/>
      <c r="E7" s="95"/>
      <c r="F7" s="123" t="s">
        <v>17</v>
      </c>
      <c r="G7" s="123"/>
      <c r="H7" s="123"/>
      <c r="I7" s="60">
        <v>5</v>
      </c>
      <c r="J7" s="132"/>
      <c r="K7" s="78">
        <v>0</v>
      </c>
      <c r="L7" s="10">
        <f>K7*I7</f>
        <v>0</v>
      </c>
      <c r="M7" s="87"/>
    </row>
    <row r="8" spans="1:13" ht="15" thickBot="1">
      <c r="A8" s="114"/>
      <c r="B8" s="111"/>
      <c r="C8" s="86"/>
      <c r="D8" s="86"/>
      <c r="E8" s="95"/>
      <c r="F8" s="123" t="s">
        <v>115</v>
      </c>
      <c r="G8" s="123"/>
      <c r="H8" s="123"/>
      <c r="I8" s="60">
        <v>1</v>
      </c>
      <c r="J8" s="132"/>
      <c r="K8" s="78">
        <v>0</v>
      </c>
      <c r="L8" s="10">
        <f t="shared" ref="L8:L39" si="0">K8*I8</f>
        <v>0</v>
      </c>
      <c r="M8" s="87"/>
    </row>
    <row r="9" spans="1:13" ht="15" thickBot="1">
      <c r="A9" s="114"/>
      <c r="B9" s="111"/>
      <c r="C9" s="86"/>
      <c r="D9" s="86"/>
      <c r="E9" s="95"/>
      <c r="F9" s="123" t="s">
        <v>116</v>
      </c>
      <c r="G9" s="123"/>
      <c r="H9" s="123"/>
      <c r="I9" s="60">
        <v>5</v>
      </c>
      <c r="J9" s="132"/>
      <c r="K9" s="78">
        <v>0</v>
      </c>
      <c r="L9" s="10">
        <f t="shared" si="0"/>
        <v>0</v>
      </c>
      <c r="M9" s="87"/>
    </row>
    <row r="10" spans="1:13" ht="29.5" thickBot="1">
      <c r="A10" s="114"/>
      <c r="B10" s="111"/>
      <c r="C10" s="86" t="s">
        <v>18</v>
      </c>
      <c r="D10" s="95" t="s">
        <v>19</v>
      </c>
      <c r="E10" s="95">
        <v>35</v>
      </c>
      <c r="F10" s="124" t="s">
        <v>20</v>
      </c>
      <c r="G10" s="124"/>
      <c r="H10" s="11" t="s">
        <v>113</v>
      </c>
      <c r="I10" s="61">
        <v>4</v>
      </c>
      <c r="J10" s="125" t="s">
        <v>135</v>
      </c>
      <c r="K10" s="78">
        <v>0</v>
      </c>
      <c r="L10" s="10">
        <f t="shared" si="0"/>
        <v>0</v>
      </c>
      <c r="M10" s="87">
        <f>IF(SUM(L10:L20)&gt;E10,E10,SUM(L10:L20))</f>
        <v>0</v>
      </c>
    </row>
    <row r="11" spans="1:13" ht="15" thickBot="1">
      <c r="A11" s="114"/>
      <c r="B11" s="111"/>
      <c r="C11" s="86"/>
      <c r="D11" s="95"/>
      <c r="E11" s="95"/>
      <c r="F11" s="124"/>
      <c r="G11" s="124"/>
      <c r="H11" s="12" t="s">
        <v>22</v>
      </c>
      <c r="I11" s="62">
        <v>2</v>
      </c>
      <c r="J11" s="125"/>
      <c r="K11" s="78">
        <v>0</v>
      </c>
      <c r="L11" s="10">
        <f t="shared" si="0"/>
        <v>0</v>
      </c>
      <c r="M11" s="87"/>
    </row>
    <row r="12" spans="1:13" ht="29.5" thickBot="1">
      <c r="A12" s="114"/>
      <c r="B12" s="111"/>
      <c r="C12" s="86"/>
      <c r="D12" s="95"/>
      <c r="E12" s="95"/>
      <c r="F12" s="124" t="s">
        <v>23</v>
      </c>
      <c r="G12" s="124"/>
      <c r="H12" s="13" t="s">
        <v>21</v>
      </c>
      <c r="I12" s="63">
        <v>2</v>
      </c>
      <c r="J12" s="125" t="s">
        <v>135</v>
      </c>
      <c r="K12" s="78">
        <v>0</v>
      </c>
      <c r="L12" s="10">
        <f t="shared" si="0"/>
        <v>0</v>
      </c>
      <c r="M12" s="87"/>
    </row>
    <row r="13" spans="1:13" ht="15" thickBot="1">
      <c r="A13" s="114"/>
      <c r="B13" s="111"/>
      <c r="C13" s="86"/>
      <c r="D13" s="95"/>
      <c r="E13" s="95"/>
      <c r="F13" s="124"/>
      <c r="G13" s="124"/>
      <c r="H13" s="12" t="s">
        <v>22</v>
      </c>
      <c r="I13" s="62">
        <v>0.5</v>
      </c>
      <c r="J13" s="125"/>
      <c r="K13" s="78">
        <v>0</v>
      </c>
      <c r="L13" s="10">
        <f t="shared" si="0"/>
        <v>0</v>
      </c>
      <c r="M13" s="87"/>
    </row>
    <row r="14" spans="1:13" ht="29.5" thickBot="1">
      <c r="A14" s="114"/>
      <c r="B14" s="111"/>
      <c r="C14" s="86"/>
      <c r="D14" s="95"/>
      <c r="E14" s="95"/>
      <c r="F14" s="124" t="s">
        <v>24</v>
      </c>
      <c r="G14" s="124"/>
      <c r="H14" s="11" t="s">
        <v>21</v>
      </c>
      <c r="I14" s="61">
        <v>0.2</v>
      </c>
      <c r="J14" s="125" t="s">
        <v>135</v>
      </c>
      <c r="K14" s="78">
        <v>0</v>
      </c>
      <c r="L14" s="10">
        <f t="shared" si="0"/>
        <v>0</v>
      </c>
      <c r="M14" s="87"/>
    </row>
    <row r="15" spans="1:13" ht="15" thickBot="1">
      <c r="A15" s="114"/>
      <c r="B15" s="111"/>
      <c r="C15" s="86"/>
      <c r="D15" s="95"/>
      <c r="E15" s="95"/>
      <c r="F15" s="124"/>
      <c r="G15" s="124"/>
      <c r="H15" s="12" t="s">
        <v>22</v>
      </c>
      <c r="I15" s="62">
        <v>0.1</v>
      </c>
      <c r="J15" s="125"/>
      <c r="K15" s="78">
        <v>0</v>
      </c>
      <c r="L15" s="10">
        <f t="shared" si="0"/>
        <v>0</v>
      </c>
      <c r="M15" s="87"/>
    </row>
    <row r="16" spans="1:13" ht="29.5" thickBot="1">
      <c r="A16" s="114"/>
      <c r="B16" s="111"/>
      <c r="C16" s="86"/>
      <c r="D16" s="95"/>
      <c r="E16" s="95"/>
      <c r="F16" s="124" t="s">
        <v>25</v>
      </c>
      <c r="G16" s="124"/>
      <c r="H16" s="11" t="s">
        <v>21</v>
      </c>
      <c r="I16" s="61">
        <v>0.3</v>
      </c>
      <c r="J16" s="125" t="s">
        <v>136</v>
      </c>
      <c r="K16" s="78">
        <v>0</v>
      </c>
      <c r="L16" s="10">
        <f t="shared" si="0"/>
        <v>0</v>
      </c>
      <c r="M16" s="87"/>
    </row>
    <row r="17" spans="1:13" ht="15" thickBot="1">
      <c r="A17" s="114"/>
      <c r="B17" s="111"/>
      <c r="C17" s="86"/>
      <c r="D17" s="95"/>
      <c r="E17" s="95"/>
      <c r="F17" s="124"/>
      <c r="G17" s="124"/>
      <c r="H17" s="12" t="s">
        <v>22</v>
      </c>
      <c r="I17" s="62">
        <v>0.1</v>
      </c>
      <c r="J17" s="125"/>
      <c r="K17" s="78">
        <v>0</v>
      </c>
      <c r="L17" s="10">
        <f t="shared" si="0"/>
        <v>0</v>
      </c>
      <c r="M17" s="87"/>
    </row>
    <row r="18" spans="1:13" ht="15" thickBot="1">
      <c r="A18" s="114"/>
      <c r="B18" s="111"/>
      <c r="C18" s="86"/>
      <c r="D18" s="95"/>
      <c r="E18" s="95"/>
      <c r="F18" s="121" t="s">
        <v>26</v>
      </c>
      <c r="G18" s="121"/>
      <c r="H18" s="121"/>
      <c r="I18" s="64">
        <v>6</v>
      </c>
      <c r="J18" s="55" t="s">
        <v>136</v>
      </c>
      <c r="K18" s="78">
        <v>0</v>
      </c>
      <c r="L18" s="10">
        <f t="shared" si="0"/>
        <v>0</v>
      </c>
      <c r="M18" s="87"/>
    </row>
    <row r="19" spans="1:13" ht="15" thickBot="1">
      <c r="A19" s="114"/>
      <c r="B19" s="111"/>
      <c r="C19" s="86"/>
      <c r="D19" s="95"/>
      <c r="E19" s="95"/>
      <c r="F19" s="121" t="s">
        <v>27</v>
      </c>
      <c r="G19" s="121"/>
      <c r="H19" s="121"/>
      <c r="I19" s="64">
        <v>3</v>
      </c>
      <c r="J19" s="55" t="s">
        <v>136</v>
      </c>
      <c r="K19" s="78">
        <v>0</v>
      </c>
      <c r="L19" s="10">
        <f t="shared" si="0"/>
        <v>0</v>
      </c>
      <c r="M19" s="87"/>
    </row>
    <row r="20" spans="1:13" ht="15" thickBot="1">
      <c r="A20" s="114"/>
      <c r="B20" s="111"/>
      <c r="C20" s="86"/>
      <c r="D20" s="95"/>
      <c r="E20" s="95"/>
      <c r="F20" s="121" t="s">
        <v>28</v>
      </c>
      <c r="G20" s="121"/>
      <c r="H20" s="121"/>
      <c r="I20" s="64">
        <v>1</v>
      </c>
      <c r="J20" s="55" t="s">
        <v>136</v>
      </c>
      <c r="K20" s="78">
        <v>0</v>
      </c>
      <c r="L20" s="10">
        <f t="shared" si="0"/>
        <v>0</v>
      </c>
      <c r="M20" s="87"/>
    </row>
    <row r="21" spans="1:13" ht="28.5" customHeight="1" thickBot="1">
      <c r="A21" s="114"/>
      <c r="B21" s="111"/>
      <c r="C21" s="86" t="s">
        <v>29</v>
      </c>
      <c r="D21" s="95" t="s">
        <v>30</v>
      </c>
      <c r="E21" s="95">
        <v>10</v>
      </c>
      <c r="F21" s="116" t="s">
        <v>31</v>
      </c>
      <c r="G21" s="116"/>
      <c r="H21" s="116"/>
      <c r="I21" s="61">
        <v>2</v>
      </c>
      <c r="J21" s="53" t="s">
        <v>137</v>
      </c>
      <c r="K21" s="78">
        <v>0</v>
      </c>
      <c r="L21" s="10">
        <f t="shared" si="0"/>
        <v>0</v>
      </c>
      <c r="M21" s="87">
        <f>IF(SUM(L21:L22)&gt;E21,E21,SUM(L21:L22))</f>
        <v>0</v>
      </c>
    </row>
    <row r="22" spans="1:13" ht="15" thickBot="1">
      <c r="A22" s="114"/>
      <c r="B22" s="111"/>
      <c r="C22" s="86"/>
      <c r="D22" s="95"/>
      <c r="E22" s="95"/>
      <c r="F22" s="124" t="s">
        <v>32</v>
      </c>
      <c r="G22" s="124"/>
      <c r="H22" s="124"/>
      <c r="I22" s="61">
        <v>4</v>
      </c>
      <c r="J22" s="53" t="s">
        <v>137</v>
      </c>
      <c r="K22" s="78">
        <v>0</v>
      </c>
      <c r="L22" s="10">
        <f t="shared" si="0"/>
        <v>0</v>
      </c>
      <c r="M22" s="87"/>
    </row>
    <row r="23" spans="1:13" ht="15" thickBot="1">
      <c r="A23" s="114"/>
      <c r="B23" s="111"/>
      <c r="C23" s="86"/>
      <c r="D23" s="95" t="s">
        <v>33</v>
      </c>
      <c r="E23" s="95">
        <v>8</v>
      </c>
      <c r="F23" s="116" t="s">
        <v>34</v>
      </c>
      <c r="G23" s="116"/>
      <c r="H23" s="116"/>
      <c r="I23" s="62">
        <v>0.1</v>
      </c>
      <c r="J23" s="55" t="s">
        <v>138</v>
      </c>
      <c r="K23" s="78">
        <v>0</v>
      </c>
      <c r="L23" s="10">
        <f t="shared" si="0"/>
        <v>0</v>
      </c>
      <c r="M23" s="87">
        <f>IF(SUM(L23:L30)&gt;E23,E23,SUM(L23:L30))</f>
        <v>0</v>
      </c>
    </row>
    <row r="24" spans="1:13" ht="15" thickBot="1">
      <c r="A24" s="114"/>
      <c r="B24" s="111"/>
      <c r="C24" s="86"/>
      <c r="D24" s="95"/>
      <c r="E24" s="95"/>
      <c r="F24" s="116" t="s">
        <v>35</v>
      </c>
      <c r="G24" s="116"/>
      <c r="H24" s="116"/>
      <c r="I24" s="62">
        <v>0.3</v>
      </c>
      <c r="J24" s="55" t="s">
        <v>138</v>
      </c>
      <c r="K24" s="78">
        <v>0</v>
      </c>
      <c r="L24" s="10">
        <f t="shared" si="0"/>
        <v>0</v>
      </c>
      <c r="M24" s="87"/>
    </row>
    <row r="25" spans="1:13" ht="15" thickBot="1">
      <c r="A25" s="114"/>
      <c r="B25" s="111"/>
      <c r="C25" s="86"/>
      <c r="D25" s="95"/>
      <c r="E25" s="95"/>
      <c r="F25" s="124" t="s">
        <v>36</v>
      </c>
      <c r="G25" s="124"/>
      <c r="H25" s="124"/>
      <c r="I25" s="62">
        <v>0.15</v>
      </c>
      <c r="J25" s="55" t="s">
        <v>139</v>
      </c>
      <c r="K25" s="78">
        <v>0</v>
      </c>
      <c r="L25" s="10">
        <f t="shared" si="0"/>
        <v>0</v>
      </c>
      <c r="M25" s="87"/>
    </row>
    <row r="26" spans="1:13" ht="15" thickBot="1">
      <c r="A26" s="114"/>
      <c r="B26" s="111"/>
      <c r="C26" s="86"/>
      <c r="D26" s="95"/>
      <c r="E26" s="95"/>
      <c r="F26" s="121" t="s">
        <v>37</v>
      </c>
      <c r="G26" s="121"/>
      <c r="H26" s="121"/>
      <c r="I26" s="64">
        <v>0.5</v>
      </c>
      <c r="J26" s="55" t="s">
        <v>138</v>
      </c>
      <c r="K26" s="78">
        <v>0</v>
      </c>
      <c r="L26" s="10">
        <f t="shared" si="0"/>
        <v>0</v>
      </c>
      <c r="M26" s="87"/>
    </row>
    <row r="27" spans="1:13" ht="15" thickBot="1">
      <c r="A27" s="114"/>
      <c r="B27" s="111"/>
      <c r="C27" s="86"/>
      <c r="D27" s="95"/>
      <c r="E27" s="95"/>
      <c r="F27" s="121" t="s">
        <v>38</v>
      </c>
      <c r="G27" s="121"/>
      <c r="H27" s="121"/>
      <c r="I27" s="64">
        <v>0.2</v>
      </c>
      <c r="J27" s="55" t="s">
        <v>139</v>
      </c>
      <c r="K27" s="78">
        <v>0</v>
      </c>
      <c r="L27" s="10">
        <f t="shared" si="0"/>
        <v>0</v>
      </c>
      <c r="M27" s="87"/>
    </row>
    <row r="28" spans="1:13" ht="15" thickBot="1">
      <c r="A28" s="114"/>
      <c r="B28" s="111"/>
      <c r="C28" s="86"/>
      <c r="D28" s="95"/>
      <c r="E28" s="95"/>
      <c r="F28" s="121" t="s">
        <v>39</v>
      </c>
      <c r="G28" s="121"/>
      <c r="H28" s="121"/>
      <c r="I28" s="64">
        <v>1.5</v>
      </c>
      <c r="J28" s="55" t="s">
        <v>138</v>
      </c>
      <c r="K28" s="78">
        <v>0</v>
      </c>
      <c r="L28" s="10">
        <f t="shared" si="0"/>
        <v>0</v>
      </c>
      <c r="M28" s="87"/>
    </row>
    <row r="29" spans="1:13" ht="15" thickBot="1">
      <c r="A29" s="114"/>
      <c r="B29" s="111"/>
      <c r="C29" s="86"/>
      <c r="D29" s="95"/>
      <c r="E29" s="95"/>
      <c r="F29" s="121" t="s">
        <v>40</v>
      </c>
      <c r="G29" s="121"/>
      <c r="H29" s="121"/>
      <c r="I29" s="64">
        <v>2</v>
      </c>
      <c r="J29" s="55" t="s">
        <v>138</v>
      </c>
      <c r="K29" s="78">
        <v>0</v>
      </c>
      <c r="L29" s="10">
        <f t="shared" si="0"/>
        <v>0</v>
      </c>
      <c r="M29" s="87"/>
    </row>
    <row r="30" spans="1:13" ht="15" thickBot="1">
      <c r="A30" s="114"/>
      <c r="B30" s="111"/>
      <c r="C30" s="86"/>
      <c r="D30" s="95"/>
      <c r="E30" s="95"/>
      <c r="F30" s="116" t="s">
        <v>41</v>
      </c>
      <c r="G30" s="116"/>
      <c r="H30" s="116"/>
      <c r="I30" s="62">
        <v>1</v>
      </c>
      <c r="J30" s="55" t="s">
        <v>138</v>
      </c>
      <c r="K30" s="78">
        <v>0</v>
      </c>
      <c r="L30" s="10">
        <f t="shared" si="0"/>
        <v>0</v>
      </c>
      <c r="M30" s="87"/>
    </row>
    <row r="31" spans="1:13" ht="15" thickBot="1">
      <c r="A31" s="114"/>
      <c r="B31" s="111"/>
      <c r="C31" s="86"/>
      <c r="D31" s="95" t="s">
        <v>42</v>
      </c>
      <c r="E31" s="95">
        <v>10</v>
      </c>
      <c r="F31" s="124" t="s">
        <v>43</v>
      </c>
      <c r="G31" s="124"/>
      <c r="H31" s="124"/>
      <c r="I31" s="62">
        <v>5</v>
      </c>
      <c r="J31" s="56" t="s">
        <v>140</v>
      </c>
      <c r="K31" s="78">
        <v>0</v>
      </c>
      <c r="L31" s="10">
        <f t="shared" si="0"/>
        <v>0</v>
      </c>
      <c r="M31" s="87">
        <f>IF(SUM(L31:L34)&gt;E31,E31,SUM(L31:L34))</f>
        <v>0</v>
      </c>
    </row>
    <row r="32" spans="1:13" ht="15" thickBot="1">
      <c r="A32" s="114"/>
      <c r="B32" s="111"/>
      <c r="C32" s="86"/>
      <c r="D32" s="95"/>
      <c r="E32" s="95"/>
      <c r="F32" s="124" t="s">
        <v>44</v>
      </c>
      <c r="G32" s="124"/>
      <c r="H32" s="124"/>
      <c r="I32" s="62">
        <v>2</v>
      </c>
      <c r="J32" s="56" t="s">
        <v>140</v>
      </c>
      <c r="K32" s="78">
        <v>0</v>
      </c>
      <c r="L32" s="10">
        <f t="shared" si="0"/>
        <v>0</v>
      </c>
      <c r="M32" s="87"/>
    </row>
    <row r="33" spans="1:13" ht="15" thickBot="1">
      <c r="A33" s="114"/>
      <c r="B33" s="111"/>
      <c r="C33" s="86"/>
      <c r="D33" s="95"/>
      <c r="E33" s="95"/>
      <c r="F33" s="124" t="s">
        <v>45</v>
      </c>
      <c r="G33" s="124"/>
      <c r="H33" s="124"/>
      <c r="I33" s="62">
        <v>0.5</v>
      </c>
      <c r="J33" s="54" t="s">
        <v>141</v>
      </c>
      <c r="K33" s="78">
        <v>0</v>
      </c>
      <c r="L33" s="10">
        <f t="shared" si="0"/>
        <v>0</v>
      </c>
      <c r="M33" s="87"/>
    </row>
    <row r="34" spans="1:13" ht="15" thickBot="1">
      <c r="A34" s="114"/>
      <c r="B34" s="111"/>
      <c r="C34" s="86"/>
      <c r="D34" s="95"/>
      <c r="E34" s="95"/>
      <c r="F34" s="124" t="s">
        <v>46</v>
      </c>
      <c r="G34" s="124"/>
      <c r="H34" s="124"/>
      <c r="I34" s="62">
        <v>0.3</v>
      </c>
      <c r="J34" s="54" t="s">
        <v>141</v>
      </c>
      <c r="K34" s="78">
        <v>0</v>
      </c>
      <c r="L34" s="10">
        <f t="shared" si="0"/>
        <v>0</v>
      </c>
      <c r="M34" s="87"/>
    </row>
    <row r="35" spans="1:13" ht="15" thickBot="1">
      <c r="A35" s="114"/>
      <c r="B35" s="111"/>
      <c r="C35" s="86"/>
      <c r="D35" s="119" t="s">
        <v>117</v>
      </c>
      <c r="E35" s="125">
        <v>2</v>
      </c>
      <c r="F35" s="122" t="s">
        <v>47</v>
      </c>
      <c r="G35" s="122"/>
      <c r="H35" s="122"/>
      <c r="I35" s="64">
        <v>1</v>
      </c>
      <c r="J35" s="56" t="s">
        <v>142</v>
      </c>
      <c r="K35" s="78">
        <v>0</v>
      </c>
      <c r="L35" s="10">
        <f t="shared" si="0"/>
        <v>0</v>
      </c>
      <c r="M35" s="87">
        <f>IF(SUM(L35:L36)&gt;E35,E35,SUM(L35:L36))</f>
        <v>0</v>
      </c>
    </row>
    <row r="36" spans="1:13" ht="15" thickBot="1">
      <c r="A36" s="114"/>
      <c r="B36" s="111"/>
      <c r="C36" s="86"/>
      <c r="D36" s="120"/>
      <c r="E36" s="125"/>
      <c r="F36" s="122" t="s">
        <v>48</v>
      </c>
      <c r="G36" s="122"/>
      <c r="H36" s="122"/>
      <c r="I36" s="64">
        <v>0.5</v>
      </c>
      <c r="J36" s="56" t="s">
        <v>142</v>
      </c>
      <c r="K36" s="78">
        <v>0</v>
      </c>
      <c r="L36" s="10">
        <f t="shared" si="0"/>
        <v>0</v>
      </c>
      <c r="M36" s="87"/>
    </row>
    <row r="37" spans="1:13" ht="15" thickBot="1">
      <c r="A37" s="114"/>
      <c r="B37" s="111"/>
      <c r="C37" s="86"/>
      <c r="D37" s="95" t="s">
        <v>49</v>
      </c>
      <c r="E37" s="95">
        <v>2</v>
      </c>
      <c r="F37" s="116" t="s">
        <v>50</v>
      </c>
      <c r="G37" s="116"/>
      <c r="H37" s="116"/>
      <c r="I37" s="62">
        <v>2</v>
      </c>
      <c r="J37" s="56" t="s">
        <v>143</v>
      </c>
      <c r="K37" s="78">
        <v>0</v>
      </c>
      <c r="L37" s="10">
        <f t="shared" si="0"/>
        <v>0</v>
      </c>
      <c r="M37" s="87">
        <f>IF(SUM(L37:L41)&gt;E37,E37,SUM(L37:L41))</f>
        <v>0</v>
      </c>
    </row>
    <row r="38" spans="1:13" ht="15" thickBot="1">
      <c r="A38" s="114"/>
      <c r="B38" s="111"/>
      <c r="C38" s="86"/>
      <c r="D38" s="95"/>
      <c r="E38" s="95"/>
      <c r="F38" s="116" t="s">
        <v>51</v>
      </c>
      <c r="G38" s="116"/>
      <c r="H38" s="116"/>
      <c r="I38" s="62">
        <v>1</v>
      </c>
      <c r="J38" s="56" t="s">
        <v>143</v>
      </c>
      <c r="K38" s="78">
        <v>0</v>
      </c>
      <c r="L38" s="10">
        <f t="shared" si="0"/>
        <v>0</v>
      </c>
      <c r="M38" s="87"/>
    </row>
    <row r="39" spans="1:13" ht="15" thickBot="1">
      <c r="A39" s="114"/>
      <c r="B39" s="111"/>
      <c r="C39" s="86"/>
      <c r="D39" s="95"/>
      <c r="E39" s="95"/>
      <c r="F39" s="116" t="s">
        <v>52</v>
      </c>
      <c r="G39" s="116"/>
      <c r="H39" s="116"/>
      <c r="I39" s="62">
        <v>0.25</v>
      </c>
      <c r="J39" s="56" t="s">
        <v>143</v>
      </c>
      <c r="K39" s="78">
        <v>0</v>
      </c>
      <c r="L39" s="10">
        <f t="shared" si="0"/>
        <v>0</v>
      </c>
      <c r="M39" s="87"/>
    </row>
    <row r="40" spans="1:13" ht="15" thickBot="1">
      <c r="A40" s="114"/>
      <c r="B40" s="111"/>
      <c r="C40" s="86"/>
      <c r="D40" s="95"/>
      <c r="E40" s="95"/>
      <c r="F40" s="124" t="s">
        <v>53</v>
      </c>
      <c r="G40" s="124"/>
      <c r="H40" s="124"/>
      <c r="I40" s="62">
        <v>0.2</v>
      </c>
      <c r="J40" s="56" t="s">
        <v>143</v>
      </c>
      <c r="K40" s="78">
        <v>0</v>
      </c>
      <c r="L40" s="10">
        <f t="shared" ref="L40:L45" si="1">K40*I40</f>
        <v>0</v>
      </c>
      <c r="M40" s="87"/>
    </row>
    <row r="41" spans="1:13" ht="15" thickBot="1">
      <c r="A41" s="114"/>
      <c r="B41" s="111"/>
      <c r="C41" s="86"/>
      <c r="D41" s="95"/>
      <c r="E41" s="95"/>
      <c r="F41" s="116" t="s">
        <v>54</v>
      </c>
      <c r="G41" s="116"/>
      <c r="H41" s="116"/>
      <c r="I41" s="62">
        <v>0.1</v>
      </c>
      <c r="J41" s="58" t="s">
        <v>143</v>
      </c>
      <c r="K41" s="78">
        <v>0</v>
      </c>
      <c r="L41" s="10">
        <f t="shared" si="1"/>
        <v>0</v>
      </c>
      <c r="M41" s="87"/>
    </row>
    <row r="42" spans="1:13" ht="29.5" thickBot="1">
      <c r="A42" s="114"/>
      <c r="B42" s="111"/>
      <c r="C42" s="86"/>
      <c r="D42" s="16" t="s">
        <v>55</v>
      </c>
      <c r="E42" s="17">
        <v>8</v>
      </c>
      <c r="F42" s="118" t="s">
        <v>56</v>
      </c>
      <c r="G42" s="118"/>
      <c r="H42" s="118"/>
      <c r="I42" s="65">
        <v>0.5</v>
      </c>
      <c r="J42" s="59" t="s">
        <v>144</v>
      </c>
      <c r="K42" s="78">
        <v>0</v>
      </c>
      <c r="L42" s="10">
        <f t="shared" si="1"/>
        <v>0</v>
      </c>
      <c r="M42" s="18">
        <f>IF(L42&gt;E42,E42,L42)</f>
        <v>0</v>
      </c>
    </row>
    <row r="43" spans="1:13" ht="15" thickBot="1">
      <c r="A43" s="114"/>
      <c r="B43" s="111"/>
      <c r="C43" s="86" t="s">
        <v>57</v>
      </c>
      <c r="D43" s="86"/>
      <c r="E43" s="17">
        <v>10</v>
      </c>
      <c r="F43" s="118" t="s">
        <v>58</v>
      </c>
      <c r="G43" s="118"/>
      <c r="H43" s="118"/>
      <c r="I43" s="66">
        <v>2</v>
      </c>
      <c r="J43" s="54" t="s">
        <v>145</v>
      </c>
      <c r="K43" s="78">
        <v>0</v>
      </c>
      <c r="L43" s="10">
        <f t="shared" si="1"/>
        <v>0</v>
      </c>
      <c r="M43" s="18">
        <f>IF(L43&gt;E43,E43,L43)</f>
        <v>0</v>
      </c>
    </row>
    <row r="44" spans="1:13" ht="15" thickBot="1">
      <c r="A44" s="114"/>
      <c r="B44" s="111"/>
      <c r="C44" s="86" t="s">
        <v>59</v>
      </c>
      <c r="D44" s="86"/>
      <c r="E44" s="14">
        <v>5</v>
      </c>
      <c r="F44" s="116" t="s">
        <v>60</v>
      </c>
      <c r="G44" s="116"/>
      <c r="H44" s="116"/>
      <c r="I44" s="62">
        <v>5</v>
      </c>
      <c r="J44" s="53" t="s">
        <v>146</v>
      </c>
      <c r="K44" s="78">
        <v>0</v>
      </c>
      <c r="L44" s="70">
        <f t="shared" si="1"/>
        <v>0</v>
      </c>
      <c r="M44" s="19">
        <f>IF(L44&gt;E44,E44,L44)</f>
        <v>0</v>
      </c>
    </row>
    <row r="45" spans="1:13" ht="44" thickBot="1">
      <c r="A45" s="117"/>
      <c r="B45" s="112"/>
      <c r="C45" s="86" t="s">
        <v>61</v>
      </c>
      <c r="D45" s="86"/>
      <c r="E45" s="14">
        <v>5</v>
      </c>
      <c r="F45" s="96"/>
      <c r="G45" s="96"/>
      <c r="H45" s="96"/>
      <c r="I45" s="67">
        <v>1</v>
      </c>
      <c r="J45" s="58" t="s">
        <v>147</v>
      </c>
      <c r="K45" s="79">
        <v>0</v>
      </c>
      <c r="L45" s="70">
        <f t="shared" si="1"/>
        <v>0</v>
      </c>
      <c r="M45" s="21">
        <f>IF(L45&gt;E45,E45,L45)</f>
        <v>0</v>
      </c>
    </row>
    <row r="46" spans="1:13" ht="29.5" thickBot="1">
      <c r="A46" s="20" t="s">
        <v>62</v>
      </c>
      <c r="B46" s="8">
        <f>M46</f>
        <v>0</v>
      </c>
      <c r="C46" s="96"/>
      <c r="D46" s="96"/>
      <c r="E46" s="18">
        <f>SUM(E6:E45)</f>
        <v>100</v>
      </c>
      <c r="F46" s="103" t="s">
        <v>63</v>
      </c>
      <c r="G46" s="103"/>
      <c r="H46" s="103"/>
      <c r="I46" s="103"/>
      <c r="J46" s="103"/>
      <c r="K46" s="71">
        <f>SUM(K6:K45)</f>
        <v>0</v>
      </c>
      <c r="L46" s="72">
        <f>SUM(L6:L45)</f>
        <v>0</v>
      </c>
      <c r="M46" s="21">
        <f>SUM(M6:M44)</f>
        <v>0</v>
      </c>
    </row>
    <row r="47" spans="1:13" ht="29.5" thickBot="1">
      <c r="A47" s="113" t="s">
        <v>64</v>
      </c>
      <c r="B47" s="110">
        <v>0.4</v>
      </c>
      <c r="C47" s="86" t="s">
        <v>65</v>
      </c>
      <c r="D47" s="15" t="s">
        <v>66</v>
      </c>
      <c r="E47" s="22">
        <v>20</v>
      </c>
      <c r="F47" s="86" t="s">
        <v>120</v>
      </c>
      <c r="G47" s="86"/>
      <c r="H47" s="86"/>
      <c r="I47" s="63">
        <v>3</v>
      </c>
      <c r="J47" s="68" t="s">
        <v>148</v>
      </c>
      <c r="K47" s="80">
        <v>0</v>
      </c>
      <c r="L47" s="9">
        <f t="shared" ref="L47:L59" si="2">K47*I47</f>
        <v>0</v>
      </c>
      <c r="M47" s="23">
        <f>IF(L47&gt;E47,E47,L47)</f>
        <v>0</v>
      </c>
    </row>
    <row r="48" spans="1:13" ht="15" thickBot="1">
      <c r="A48" s="114"/>
      <c r="B48" s="111"/>
      <c r="C48" s="86"/>
      <c r="D48" s="95" t="s">
        <v>67</v>
      </c>
      <c r="E48" s="95">
        <v>20</v>
      </c>
      <c r="F48" s="86" t="s">
        <v>68</v>
      </c>
      <c r="G48" s="86"/>
      <c r="H48" s="24" t="s">
        <v>69</v>
      </c>
      <c r="I48" s="64">
        <v>5</v>
      </c>
      <c r="J48" s="57" t="s">
        <v>149</v>
      </c>
      <c r="K48" s="78">
        <v>0</v>
      </c>
      <c r="L48" s="9">
        <f t="shared" si="2"/>
        <v>0</v>
      </c>
      <c r="M48" s="87">
        <f>IF(SUM(L48:L49)&gt;E48,E48,SUM(L48:L49))</f>
        <v>0</v>
      </c>
    </row>
    <row r="49" spans="1:13" ht="15" thickBot="1">
      <c r="A49" s="114"/>
      <c r="B49" s="111"/>
      <c r="C49" s="86"/>
      <c r="D49" s="95"/>
      <c r="E49" s="95"/>
      <c r="F49" s="86"/>
      <c r="G49" s="86"/>
      <c r="H49" s="24" t="s">
        <v>70</v>
      </c>
      <c r="I49" s="64">
        <v>2</v>
      </c>
      <c r="J49" s="57" t="s">
        <v>149</v>
      </c>
      <c r="K49" s="78">
        <v>0</v>
      </c>
      <c r="L49" s="9">
        <f t="shared" si="2"/>
        <v>0</v>
      </c>
      <c r="M49" s="87"/>
    </row>
    <row r="50" spans="1:13" ht="29.5" thickBot="1">
      <c r="A50" s="114"/>
      <c r="B50" s="111"/>
      <c r="C50" s="95" t="s">
        <v>71</v>
      </c>
      <c r="D50" s="95"/>
      <c r="E50" s="86">
        <v>25</v>
      </c>
      <c r="F50" s="86" t="s">
        <v>72</v>
      </c>
      <c r="G50" s="86"/>
      <c r="H50" s="86"/>
      <c r="I50" s="62">
        <v>3</v>
      </c>
      <c r="J50" s="56" t="s">
        <v>150</v>
      </c>
      <c r="K50" s="78">
        <v>0</v>
      </c>
      <c r="L50" s="9">
        <f t="shared" si="2"/>
        <v>0</v>
      </c>
      <c r="M50" s="87">
        <f>IF(SUM(L50:L57)&gt;E50,E50,SUM(L50:L57))</f>
        <v>0</v>
      </c>
    </row>
    <row r="51" spans="1:13" ht="15" thickBot="1">
      <c r="A51" s="114"/>
      <c r="B51" s="111"/>
      <c r="C51" s="86" t="s">
        <v>73</v>
      </c>
      <c r="D51" s="86"/>
      <c r="E51" s="86"/>
      <c r="F51" s="123" t="s">
        <v>118</v>
      </c>
      <c r="G51" s="123"/>
      <c r="H51" s="123"/>
      <c r="I51" s="60">
        <v>1.5</v>
      </c>
      <c r="J51" s="56" t="s">
        <v>151</v>
      </c>
      <c r="K51" s="78">
        <v>0</v>
      </c>
      <c r="L51" s="9">
        <f t="shared" si="2"/>
        <v>0</v>
      </c>
      <c r="M51" s="87"/>
    </row>
    <row r="52" spans="1:13" ht="15" thickBot="1">
      <c r="A52" s="114"/>
      <c r="B52" s="111"/>
      <c r="C52" s="86"/>
      <c r="D52" s="86"/>
      <c r="E52" s="86"/>
      <c r="F52" s="123" t="s">
        <v>119</v>
      </c>
      <c r="G52" s="123"/>
      <c r="H52" s="123"/>
      <c r="I52" s="60">
        <v>0.2</v>
      </c>
      <c r="J52" s="56" t="s">
        <v>151</v>
      </c>
      <c r="K52" s="78">
        <v>0</v>
      </c>
      <c r="L52" s="9">
        <f t="shared" si="2"/>
        <v>0</v>
      </c>
      <c r="M52" s="87"/>
    </row>
    <row r="53" spans="1:13" ht="44" thickBot="1">
      <c r="A53" s="114"/>
      <c r="B53" s="111"/>
      <c r="C53" s="86" t="s">
        <v>74</v>
      </c>
      <c r="D53" s="86"/>
      <c r="E53" s="86"/>
      <c r="F53" s="95" t="s">
        <v>75</v>
      </c>
      <c r="G53" s="95"/>
      <c r="H53" s="95"/>
      <c r="I53" s="67">
        <v>1</v>
      </c>
      <c r="J53" s="56" t="s">
        <v>152</v>
      </c>
      <c r="K53" s="78">
        <v>0</v>
      </c>
      <c r="L53" s="9">
        <f t="shared" si="2"/>
        <v>0</v>
      </c>
      <c r="M53" s="87"/>
    </row>
    <row r="54" spans="1:13" ht="15" thickBot="1">
      <c r="A54" s="114"/>
      <c r="B54" s="111"/>
      <c r="C54" s="86"/>
      <c r="D54" s="86"/>
      <c r="E54" s="86"/>
      <c r="F54" s="95" t="s">
        <v>76</v>
      </c>
      <c r="G54" s="95"/>
      <c r="H54" s="95"/>
      <c r="I54" s="67">
        <v>0.2</v>
      </c>
      <c r="J54" s="56" t="s">
        <v>153</v>
      </c>
      <c r="K54" s="78">
        <v>0</v>
      </c>
      <c r="L54" s="9">
        <f t="shared" si="2"/>
        <v>0</v>
      </c>
      <c r="M54" s="87"/>
    </row>
    <row r="55" spans="1:13" ht="15" thickBot="1">
      <c r="A55" s="114"/>
      <c r="B55" s="111"/>
      <c r="C55" s="86" t="s">
        <v>77</v>
      </c>
      <c r="D55" s="86"/>
      <c r="E55" s="86"/>
      <c r="F55" s="86" t="s">
        <v>78</v>
      </c>
      <c r="G55" s="86"/>
      <c r="H55" s="86"/>
      <c r="I55" s="61">
        <v>0.5</v>
      </c>
      <c r="J55" s="57" t="s">
        <v>151</v>
      </c>
      <c r="K55" s="78">
        <v>0</v>
      </c>
      <c r="L55" s="10">
        <f t="shared" si="2"/>
        <v>0</v>
      </c>
      <c r="M55" s="87"/>
    </row>
    <row r="56" spans="1:13" ht="15" thickBot="1">
      <c r="A56" s="114"/>
      <c r="B56" s="111"/>
      <c r="C56" s="86" t="s">
        <v>79</v>
      </c>
      <c r="D56" s="86"/>
      <c r="E56" s="25">
        <v>15</v>
      </c>
      <c r="F56" s="86" t="s">
        <v>80</v>
      </c>
      <c r="G56" s="86"/>
      <c r="H56" s="86"/>
      <c r="I56" s="62">
        <v>1</v>
      </c>
      <c r="J56" s="56" t="s">
        <v>137</v>
      </c>
      <c r="K56" s="78">
        <v>0</v>
      </c>
      <c r="L56" s="10">
        <f t="shared" si="2"/>
        <v>0</v>
      </c>
      <c r="M56" s="18">
        <f>IF(L56&gt;E56,E56,L56)</f>
        <v>0</v>
      </c>
    </row>
    <row r="57" spans="1:13" ht="15" thickBot="1">
      <c r="A57" s="114"/>
      <c r="B57" s="111"/>
      <c r="C57" s="86" t="s">
        <v>81</v>
      </c>
      <c r="D57" s="86"/>
      <c r="E57" s="25">
        <v>10</v>
      </c>
      <c r="F57" s="86" t="s">
        <v>80</v>
      </c>
      <c r="G57" s="86"/>
      <c r="H57" s="86"/>
      <c r="I57" s="62">
        <v>0.5</v>
      </c>
      <c r="J57" s="56" t="s">
        <v>154</v>
      </c>
      <c r="K57" s="78">
        <v>0</v>
      </c>
      <c r="L57" s="10">
        <f t="shared" si="2"/>
        <v>0</v>
      </c>
      <c r="M57" s="18">
        <f>IF(L57&gt;E57,E57,L57)</f>
        <v>0</v>
      </c>
    </row>
    <row r="58" spans="1:13" ht="15" thickBot="1">
      <c r="A58" s="114"/>
      <c r="B58" s="111"/>
      <c r="C58" s="86" t="s">
        <v>82</v>
      </c>
      <c r="D58" s="86"/>
      <c r="E58" s="25">
        <v>5</v>
      </c>
      <c r="F58" s="86" t="s">
        <v>83</v>
      </c>
      <c r="G58" s="86"/>
      <c r="H58" s="86"/>
      <c r="I58" s="61">
        <v>5</v>
      </c>
      <c r="J58" s="57" t="s">
        <v>146</v>
      </c>
      <c r="K58" s="78">
        <v>0</v>
      </c>
      <c r="L58" s="10">
        <f>K58*I58</f>
        <v>0</v>
      </c>
      <c r="M58" s="18">
        <f>IF(L58&gt;E58,E58,L58)</f>
        <v>0</v>
      </c>
    </row>
    <row r="59" spans="1:13" ht="44" thickBot="1">
      <c r="A59" s="115"/>
      <c r="B59" s="112"/>
      <c r="C59" s="86" t="s">
        <v>61</v>
      </c>
      <c r="D59" s="86"/>
      <c r="E59" s="25">
        <v>5</v>
      </c>
      <c r="F59" s="96"/>
      <c r="G59" s="96"/>
      <c r="H59" s="96"/>
      <c r="I59" s="69">
        <v>1</v>
      </c>
      <c r="J59" s="58" t="s">
        <v>147</v>
      </c>
      <c r="K59" s="79">
        <v>0</v>
      </c>
      <c r="L59" s="10">
        <f t="shared" si="2"/>
        <v>0</v>
      </c>
      <c r="M59" s="18">
        <f>IF(L59&gt;E59,E59,L59)</f>
        <v>0</v>
      </c>
    </row>
    <row r="60" spans="1:13" ht="15" thickBot="1">
      <c r="A60" s="102" t="s">
        <v>84</v>
      </c>
      <c r="B60" s="103">
        <f>M60</f>
        <v>0</v>
      </c>
      <c r="C60" s="96"/>
      <c r="D60" s="96"/>
      <c r="E60" s="87">
        <f>SUM(E47:E59)</f>
        <v>100</v>
      </c>
      <c r="F60" s="104" t="s">
        <v>85</v>
      </c>
      <c r="G60" s="105"/>
      <c r="H60" s="105"/>
      <c r="I60" s="105"/>
      <c r="J60" s="106"/>
      <c r="K60" s="87">
        <f>SUM(K47:K59)</f>
        <v>0</v>
      </c>
      <c r="L60" s="88">
        <f>SUM(L47:L58)</f>
        <v>0</v>
      </c>
      <c r="M60" s="87">
        <f>SUM(M47:M58)</f>
        <v>0</v>
      </c>
    </row>
    <row r="61" spans="1:13" ht="15" thickBot="1">
      <c r="A61" s="102"/>
      <c r="B61" s="103"/>
      <c r="C61" s="96"/>
      <c r="D61" s="96"/>
      <c r="E61" s="87"/>
      <c r="F61" s="107"/>
      <c r="G61" s="108"/>
      <c r="H61" s="108"/>
      <c r="I61" s="108"/>
      <c r="J61" s="109"/>
      <c r="K61" s="87"/>
      <c r="L61" s="89"/>
      <c r="M61" s="87"/>
    </row>
    <row r="62" spans="1:13" ht="15" thickBot="1">
      <c r="A62" s="98" t="s">
        <v>86</v>
      </c>
      <c r="B62" s="99">
        <v>0.1</v>
      </c>
      <c r="C62" s="86" t="s">
        <v>87</v>
      </c>
      <c r="D62" s="86"/>
      <c r="E62" s="95">
        <v>40</v>
      </c>
      <c r="F62" s="86" t="s">
        <v>88</v>
      </c>
      <c r="G62" s="86"/>
      <c r="H62" s="86"/>
      <c r="I62" s="61">
        <v>10</v>
      </c>
      <c r="J62" s="54" t="s">
        <v>141</v>
      </c>
      <c r="K62" s="78">
        <v>0</v>
      </c>
      <c r="L62" s="26">
        <f t="shared" ref="L62:L78" si="3">K62*I62</f>
        <v>0</v>
      </c>
      <c r="M62" s="87">
        <f>IF(SUM(L62:L66)&gt;E62,E62,SUM(L62:L66))</f>
        <v>0</v>
      </c>
    </row>
    <row r="63" spans="1:13" ht="15" thickBot="1">
      <c r="A63" s="98"/>
      <c r="B63" s="100"/>
      <c r="C63" s="86"/>
      <c r="D63" s="86"/>
      <c r="E63" s="95"/>
      <c r="F63" s="101" t="s">
        <v>89</v>
      </c>
      <c r="G63" s="101"/>
      <c r="H63" s="101"/>
      <c r="I63" s="73">
        <v>5</v>
      </c>
      <c r="J63" s="54" t="s">
        <v>141</v>
      </c>
      <c r="K63" s="78">
        <v>0</v>
      </c>
      <c r="L63" s="27">
        <f t="shared" si="3"/>
        <v>0</v>
      </c>
      <c r="M63" s="87"/>
    </row>
    <row r="64" spans="1:13" ht="15" thickBot="1">
      <c r="A64" s="98"/>
      <c r="B64" s="100"/>
      <c r="C64" s="86"/>
      <c r="D64" s="86"/>
      <c r="E64" s="95"/>
      <c r="F64" s="86" t="s">
        <v>90</v>
      </c>
      <c r="G64" s="86"/>
      <c r="H64" s="86"/>
      <c r="I64" s="74">
        <v>2</v>
      </c>
      <c r="J64" s="54" t="s">
        <v>141</v>
      </c>
      <c r="K64" s="78">
        <v>0</v>
      </c>
      <c r="L64" s="27">
        <f t="shared" si="3"/>
        <v>0</v>
      </c>
      <c r="M64" s="87"/>
    </row>
    <row r="65" spans="1:13" ht="15" thickBot="1">
      <c r="A65" s="98"/>
      <c r="B65" s="100"/>
      <c r="C65" s="86"/>
      <c r="D65" s="86"/>
      <c r="E65" s="95"/>
      <c r="F65" s="86" t="s">
        <v>91</v>
      </c>
      <c r="G65" s="86"/>
      <c r="H65" s="86"/>
      <c r="I65" s="74">
        <v>5</v>
      </c>
      <c r="J65" s="54" t="s">
        <v>141</v>
      </c>
      <c r="K65" s="78">
        <v>0</v>
      </c>
      <c r="L65" s="27">
        <f t="shared" si="3"/>
        <v>0</v>
      </c>
      <c r="M65" s="87"/>
    </row>
    <row r="66" spans="1:13" ht="15" thickBot="1">
      <c r="A66" s="98"/>
      <c r="B66" s="100"/>
      <c r="C66" s="86"/>
      <c r="D66" s="86"/>
      <c r="E66" s="95"/>
      <c r="F66" s="95" t="s">
        <v>92</v>
      </c>
      <c r="G66" s="95"/>
      <c r="H66" s="95"/>
      <c r="I66" s="66">
        <v>0.5</v>
      </c>
      <c r="J66" s="54" t="s">
        <v>155</v>
      </c>
      <c r="K66" s="78">
        <v>0</v>
      </c>
      <c r="L66" s="28">
        <f t="shared" si="3"/>
        <v>0</v>
      </c>
      <c r="M66" s="87"/>
    </row>
    <row r="67" spans="1:13" ht="15" thickBot="1">
      <c r="A67" s="98"/>
      <c r="B67" s="100"/>
      <c r="C67" s="86" t="s">
        <v>93</v>
      </c>
      <c r="D67" s="86" t="s">
        <v>94</v>
      </c>
      <c r="E67" s="86">
        <v>20</v>
      </c>
      <c r="F67" s="86" t="s">
        <v>95</v>
      </c>
      <c r="G67" s="86"/>
      <c r="H67" s="86"/>
      <c r="I67" s="62">
        <v>6</v>
      </c>
      <c r="J67" s="56" t="s">
        <v>156</v>
      </c>
      <c r="K67" s="78">
        <v>0</v>
      </c>
      <c r="L67" s="29">
        <f t="shared" si="3"/>
        <v>0</v>
      </c>
      <c r="M67" s="90">
        <f>IF(SUM(L67:L68)&gt;E67,E67,SUM(L67:L68))</f>
        <v>0</v>
      </c>
    </row>
    <row r="68" spans="1:13" ht="69.5" customHeight="1" thickBot="1">
      <c r="A68" s="98"/>
      <c r="B68" s="100"/>
      <c r="C68" s="86"/>
      <c r="D68" s="86"/>
      <c r="E68" s="86"/>
      <c r="F68" s="86" t="s">
        <v>96</v>
      </c>
      <c r="G68" s="86"/>
      <c r="H68" s="86"/>
      <c r="I68" s="62">
        <v>2</v>
      </c>
      <c r="J68" s="56" t="s">
        <v>145</v>
      </c>
      <c r="K68" s="78">
        <v>0</v>
      </c>
      <c r="L68" s="29">
        <f t="shared" si="3"/>
        <v>0</v>
      </c>
      <c r="M68" s="90"/>
    </row>
    <row r="69" spans="1:13" ht="15" thickBot="1">
      <c r="A69" s="98"/>
      <c r="B69" s="100"/>
      <c r="C69" s="86" t="s">
        <v>97</v>
      </c>
      <c r="D69" s="86" t="s">
        <v>98</v>
      </c>
      <c r="E69" s="86">
        <v>30</v>
      </c>
      <c r="F69" s="86" t="s">
        <v>99</v>
      </c>
      <c r="G69" s="86"/>
      <c r="H69" s="86"/>
      <c r="I69" s="75">
        <v>1</v>
      </c>
      <c r="J69" s="57" t="s">
        <v>155</v>
      </c>
      <c r="K69" s="78">
        <v>0</v>
      </c>
      <c r="L69" s="29">
        <f t="shared" si="3"/>
        <v>0</v>
      </c>
      <c r="M69" s="90">
        <f>IF(SUM(L69:L76)&gt;E69,E69,SUM(L69:L76))</f>
        <v>0</v>
      </c>
    </row>
    <row r="70" spans="1:13" ht="29.5" thickBot="1">
      <c r="A70" s="98"/>
      <c r="B70" s="100"/>
      <c r="C70" s="86"/>
      <c r="D70" s="86"/>
      <c r="E70" s="86"/>
      <c r="F70" s="86" t="s">
        <v>100</v>
      </c>
      <c r="G70" s="86"/>
      <c r="H70" s="86"/>
      <c r="I70" s="62">
        <v>2</v>
      </c>
      <c r="J70" s="56" t="s">
        <v>157</v>
      </c>
      <c r="K70" s="78">
        <v>0</v>
      </c>
      <c r="L70" s="29">
        <f t="shared" si="3"/>
        <v>0</v>
      </c>
      <c r="M70" s="90"/>
    </row>
    <row r="71" spans="1:13" ht="29.5" thickBot="1">
      <c r="A71" s="98"/>
      <c r="B71" s="100"/>
      <c r="C71" s="86"/>
      <c r="D71" s="86"/>
      <c r="E71" s="86"/>
      <c r="F71" s="86" t="s">
        <v>101</v>
      </c>
      <c r="G71" s="86"/>
      <c r="H71" s="86"/>
      <c r="I71" s="62">
        <v>1</v>
      </c>
      <c r="J71" s="56" t="s">
        <v>157</v>
      </c>
      <c r="K71" s="78">
        <v>0</v>
      </c>
      <c r="L71" s="29">
        <f t="shared" si="3"/>
        <v>0</v>
      </c>
      <c r="M71" s="90"/>
    </row>
    <row r="72" spans="1:13" ht="15" thickBot="1">
      <c r="A72" s="98"/>
      <c r="B72" s="100"/>
      <c r="C72" s="86"/>
      <c r="D72" s="86"/>
      <c r="E72" s="86"/>
      <c r="F72" s="86" t="s">
        <v>102</v>
      </c>
      <c r="G72" s="86"/>
      <c r="H72" s="86"/>
      <c r="I72" s="62">
        <v>0.25</v>
      </c>
      <c r="J72" s="56" t="s">
        <v>158</v>
      </c>
      <c r="K72" s="78">
        <v>0</v>
      </c>
      <c r="L72" s="29">
        <f t="shared" si="3"/>
        <v>0</v>
      </c>
      <c r="M72" s="90"/>
    </row>
    <row r="73" spans="1:13" ht="29.5" thickBot="1">
      <c r="A73" s="98"/>
      <c r="B73" s="100"/>
      <c r="C73" s="86"/>
      <c r="D73" s="86"/>
      <c r="E73" s="86"/>
      <c r="F73" s="86" t="s">
        <v>103</v>
      </c>
      <c r="G73" s="86"/>
      <c r="H73" s="86"/>
      <c r="I73" s="62">
        <v>0.5</v>
      </c>
      <c r="J73" s="56" t="s">
        <v>157</v>
      </c>
      <c r="K73" s="78">
        <v>0</v>
      </c>
      <c r="L73" s="29">
        <f t="shared" si="3"/>
        <v>0</v>
      </c>
      <c r="M73" s="90"/>
    </row>
    <row r="74" spans="1:13" ht="15" thickBot="1">
      <c r="A74" s="98"/>
      <c r="B74" s="100"/>
      <c r="C74" s="86"/>
      <c r="D74" s="86"/>
      <c r="E74" s="86"/>
      <c r="F74" s="95" t="s">
        <v>104</v>
      </c>
      <c r="G74" s="95"/>
      <c r="H74" s="95"/>
      <c r="I74" s="67">
        <v>3</v>
      </c>
      <c r="J74" s="56" t="s">
        <v>159</v>
      </c>
      <c r="K74" s="78">
        <v>0</v>
      </c>
      <c r="L74" s="29">
        <f t="shared" si="3"/>
        <v>0</v>
      </c>
      <c r="M74" s="90"/>
    </row>
    <row r="75" spans="1:13" ht="15" thickBot="1">
      <c r="A75" s="98"/>
      <c r="B75" s="100"/>
      <c r="C75" s="86"/>
      <c r="D75" s="86"/>
      <c r="E75" s="86"/>
      <c r="F75" s="95" t="s">
        <v>105</v>
      </c>
      <c r="G75" s="95"/>
      <c r="H75" s="95"/>
      <c r="I75" s="67">
        <v>1.5</v>
      </c>
      <c r="J75" s="56" t="s">
        <v>159</v>
      </c>
      <c r="K75" s="78">
        <v>0</v>
      </c>
      <c r="L75" s="29">
        <f t="shared" si="3"/>
        <v>0</v>
      </c>
      <c r="M75" s="90"/>
    </row>
    <row r="76" spans="1:13" ht="15" thickBot="1">
      <c r="A76" s="98"/>
      <c r="B76" s="100"/>
      <c r="C76" s="86"/>
      <c r="D76" s="86"/>
      <c r="E76" s="86"/>
      <c r="F76" s="95" t="s">
        <v>106</v>
      </c>
      <c r="G76" s="95"/>
      <c r="H76" s="95"/>
      <c r="I76" s="67">
        <v>0.25</v>
      </c>
      <c r="J76" s="58" t="s">
        <v>151</v>
      </c>
      <c r="K76" s="78">
        <v>0</v>
      </c>
      <c r="L76" s="29">
        <f t="shared" si="3"/>
        <v>0</v>
      </c>
      <c r="M76" s="90"/>
    </row>
    <row r="77" spans="1:13" ht="15" thickBot="1">
      <c r="A77" s="98"/>
      <c r="B77" s="100"/>
      <c r="C77" s="86" t="s">
        <v>107</v>
      </c>
      <c r="D77" s="96"/>
      <c r="E77" s="95">
        <v>10</v>
      </c>
      <c r="F77" s="86" t="s">
        <v>108</v>
      </c>
      <c r="G77" s="86"/>
      <c r="H77" s="86"/>
      <c r="I77" s="75">
        <v>2.5</v>
      </c>
      <c r="J77" s="57" t="s">
        <v>160</v>
      </c>
      <c r="K77" s="78">
        <v>0</v>
      </c>
      <c r="L77" s="30">
        <f t="shared" si="3"/>
        <v>0</v>
      </c>
      <c r="M77" s="90">
        <f>IF(SUM(L77:L78)&gt;$E$77,$E$77,SUM(L77:L78))</f>
        <v>0</v>
      </c>
    </row>
    <row r="78" spans="1:13" ht="44" thickBot="1">
      <c r="A78" s="98"/>
      <c r="B78" s="100"/>
      <c r="C78" s="86"/>
      <c r="D78" s="96"/>
      <c r="E78" s="97"/>
      <c r="F78" s="91" t="s">
        <v>61</v>
      </c>
      <c r="G78" s="91"/>
      <c r="H78" s="91"/>
      <c r="I78" s="76">
        <v>1</v>
      </c>
      <c r="J78" s="58" t="s">
        <v>147</v>
      </c>
      <c r="K78" s="78">
        <v>0</v>
      </c>
      <c r="L78" s="31">
        <f t="shared" si="3"/>
        <v>0</v>
      </c>
      <c r="M78" s="90"/>
    </row>
    <row r="79" spans="1:13" ht="29.5" thickBot="1">
      <c r="A79" s="32" t="s">
        <v>109</v>
      </c>
      <c r="B79" s="33">
        <f>M79</f>
        <v>0</v>
      </c>
      <c r="C79" s="92"/>
      <c r="D79" s="92"/>
      <c r="E79" s="21">
        <f>SUM(E62:E78)</f>
        <v>100</v>
      </c>
      <c r="F79" s="93" t="s">
        <v>110</v>
      </c>
      <c r="G79" s="93"/>
      <c r="H79" s="93"/>
      <c r="I79" s="93"/>
      <c r="J79" s="94"/>
      <c r="K79" s="34">
        <f>SUM(K62:K78)</f>
        <v>0</v>
      </c>
      <c r="L79" s="35">
        <f>SUM(L62:L78)</f>
        <v>0</v>
      </c>
      <c r="M79" s="18">
        <f>SUM(M62:M78)</f>
        <v>0</v>
      </c>
    </row>
  </sheetData>
  <sheetProtection password="D6A0" sheet="1" objects="1" scenarios="1"/>
  <mergeCells count="155">
    <mergeCell ref="A4:A5"/>
    <mergeCell ref="B4:B5"/>
    <mergeCell ref="C4:C5"/>
    <mergeCell ref="D4:H5"/>
    <mergeCell ref="I4:J4"/>
    <mergeCell ref="K4:L4"/>
    <mergeCell ref="M21:M22"/>
    <mergeCell ref="F22:H22"/>
    <mergeCell ref="A1:M1"/>
    <mergeCell ref="A3:B3"/>
    <mergeCell ref="C3:G3"/>
    <mergeCell ref="H3:I3"/>
    <mergeCell ref="L3:M3"/>
    <mergeCell ref="F9:H9"/>
    <mergeCell ref="C10:C20"/>
    <mergeCell ref="D10:D20"/>
    <mergeCell ref="E10:E20"/>
    <mergeCell ref="F10:G11"/>
    <mergeCell ref="J10:J11"/>
    <mergeCell ref="M4:M5"/>
    <mergeCell ref="C6:D9"/>
    <mergeCell ref="E6:E9"/>
    <mergeCell ref="F6:H6"/>
    <mergeCell ref="J6:J9"/>
    <mergeCell ref="M6:M9"/>
    <mergeCell ref="F7:H7"/>
    <mergeCell ref="F8:H8"/>
    <mergeCell ref="M23:M30"/>
    <mergeCell ref="M10:M20"/>
    <mergeCell ref="F12:G13"/>
    <mergeCell ref="J12:J13"/>
    <mergeCell ref="F14:G15"/>
    <mergeCell ref="J14:J15"/>
    <mergeCell ref="F16:G17"/>
    <mergeCell ref="J16:J17"/>
    <mergeCell ref="F18:H18"/>
    <mergeCell ref="F19:H19"/>
    <mergeCell ref="F20:H20"/>
    <mergeCell ref="F30:H30"/>
    <mergeCell ref="F24:H24"/>
    <mergeCell ref="F25:H25"/>
    <mergeCell ref="F26:H26"/>
    <mergeCell ref="F27:H27"/>
    <mergeCell ref="F28:H28"/>
    <mergeCell ref="D31:D34"/>
    <mergeCell ref="E31:E34"/>
    <mergeCell ref="F31:H31"/>
    <mergeCell ref="M31:M34"/>
    <mergeCell ref="F32:H32"/>
    <mergeCell ref="F33:H33"/>
    <mergeCell ref="F34:H34"/>
    <mergeCell ref="F39:H39"/>
    <mergeCell ref="F40:H40"/>
    <mergeCell ref="E35:E36"/>
    <mergeCell ref="F35:H35"/>
    <mergeCell ref="C57:D57"/>
    <mergeCell ref="F57:H57"/>
    <mergeCell ref="C58:D58"/>
    <mergeCell ref="F58:H58"/>
    <mergeCell ref="M35:M36"/>
    <mergeCell ref="F36:H36"/>
    <mergeCell ref="D37:D41"/>
    <mergeCell ref="E37:E41"/>
    <mergeCell ref="F37:H37"/>
    <mergeCell ref="M37:M41"/>
    <mergeCell ref="F38:H38"/>
    <mergeCell ref="F41:H41"/>
    <mergeCell ref="M48:M49"/>
    <mergeCell ref="C50:D50"/>
    <mergeCell ref="E50:E55"/>
    <mergeCell ref="F50:H50"/>
    <mergeCell ref="M50:M55"/>
    <mergeCell ref="C51:D52"/>
    <mergeCell ref="F51:H51"/>
    <mergeCell ref="F52:H52"/>
    <mergeCell ref="C53:D54"/>
    <mergeCell ref="C47:C49"/>
    <mergeCell ref="F47:H47"/>
    <mergeCell ref="D48:D49"/>
    <mergeCell ref="B47:B59"/>
    <mergeCell ref="A47:A59"/>
    <mergeCell ref="C44:D44"/>
    <mergeCell ref="F44:H44"/>
    <mergeCell ref="C45:D45"/>
    <mergeCell ref="F45:H45"/>
    <mergeCell ref="C46:D46"/>
    <mergeCell ref="F46:J46"/>
    <mergeCell ref="B6:B45"/>
    <mergeCell ref="A6:A45"/>
    <mergeCell ref="F42:H42"/>
    <mergeCell ref="C43:D43"/>
    <mergeCell ref="F43:H43"/>
    <mergeCell ref="C21:C42"/>
    <mergeCell ref="D21:D22"/>
    <mergeCell ref="E21:E22"/>
    <mergeCell ref="F21:H21"/>
    <mergeCell ref="D35:D36"/>
    <mergeCell ref="F29:H29"/>
    <mergeCell ref="D23:D30"/>
    <mergeCell ref="E23:E30"/>
    <mergeCell ref="F23:H23"/>
    <mergeCell ref="C56:D56"/>
    <mergeCell ref="F56:H56"/>
    <mergeCell ref="E48:E49"/>
    <mergeCell ref="F48:G49"/>
    <mergeCell ref="F53:H53"/>
    <mergeCell ref="F54:H54"/>
    <mergeCell ref="C55:D55"/>
    <mergeCell ref="F55:H55"/>
    <mergeCell ref="M60:M61"/>
    <mergeCell ref="A62:A78"/>
    <mergeCell ref="B62:B78"/>
    <mergeCell ref="C62:D66"/>
    <mergeCell ref="E62:E66"/>
    <mergeCell ref="F62:H62"/>
    <mergeCell ref="M62:M66"/>
    <mergeCell ref="F63:H63"/>
    <mergeCell ref="C59:D59"/>
    <mergeCell ref="F59:H59"/>
    <mergeCell ref="A60:A61"/>
    <mergeCell ref="B60:B61"/>
    <mergeCell ref="C60:D61"/>
    <mergeCell ref="E60:E61"/>
    <mergeCell ref="F60:J61"/>
    <mergeCell ref="F64:H64"/>
    <mergeCell ref="F65:H65"/>
    <mergeCell ref="F66:H66"/>
    <mergeCell ref="C79:D79"/>
    <mergeCell ref="F79:J79"/>
    <mergeCell ref="F73:H73"/>
    <mergeCell ref="F74:H74"/>
    <mergeCell ref="F75:H75"/>
    <mergeCell ref="F76:H76"/>
    <mergeCell ref="C77:C78"/>
    <mergeCell ref="D77:D78"/>
    <mergeCell ref="E77:E78"/>
    <mergeCell ref="F77:H77"/>
    <mergeCell ref="C69:C76"/>
    <mergeCell ref="D69:D76"/>
    <mergeCell ref="E69:E76"/>
    <mergeCell ref="F69:H69"/>
    <mergeCell ref="F70:H70"/>
    <mergeCell ref="F71:H71"/>
    <mergeCell ref="F72:H72"/>
    <mergeCell ref="C67:C68"/>
    <mergeCell ref="D67:D68"/>
    <mergeCell ref="E67:E68"/>
    <mergeCell ref="F67:H67"/>
    <mergeCell ref="K60:K61"/>
    <mergeCell ref="L60:L61"/>
    <mergeCell ref="M67:M68"/>
    <mergeCell ref="F68:H68"/>
    <mergeCell ref="M77:M78"/>
    <mergeCell ref="F78:H78"/>
    <mergeCell ref="M69:M7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portrait" r:id="rId1"/>
  <rowBreaks count="1" manualBreakCount="1">
    <brk id="4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12"/>
  <sheetViews>
    <sheetView zoomScale="90" zoomScaleNormal="90" workbookViewId="0">
      <selection activeCell="G31" sqref="G31"/>
    </sheetView>
  </sheetViews>
  <sheetFormatPr defaultColWidth="8" defaultRowHeight="14"/>
  <cols>
    <col min="2" max="2" width="52.5" customWidth="1"/>
    <col min="3" max="3" width="18.5" customWidth="1"/>
    <col min="4" max="4" width="11.5" customWidth="1"/>
    <col min="5" max="5" width="15.5" customWidth="1"/>
    <col min="6" max="6" width="8" customWidth="1"/>
    <col min="7" max="7" width="29.25" bestFit="1" customWidth="1"/>
    <col min="9" max="9" width="23.25" customWidth="1"/>
  </cols>
  <sheetData>
    <row r="1" spans="2:11" ht="15.5">
      <c r="B1" s="77" t="s">
        <v>0</v>
      </c>
      <c r="C1" s="1"/>
      <c r="D1" s="1"/>
      <c r="E1" s="1"/>
      <c r="F1" s="1"/>
      <c r="G1" s="1"/>
      <c r="H1" s="1"/>
      <c r="I1" s="1"/>
      <c r="J1" s="1"/>
      <c r="K1" s="1"/>
    </row>
    <row r="2" spans="2:11" ht="15" thickBot="1">
      <c r="B2" s="3"/>
      <c r="C2" s="3"/>
      <c r="D2" s="3"/>
      <c r="E2" s="3"/>
      <c r="F2" s="1"/>
      <c r="G2" s="1"/>
      <c r="H2" s="1"/>
      <c r="I2" s="1"/>
      <c r="J2" s="1"/>
      <c r="K2" s="1"/>
    </row>
    <row r="3" spans="2:11" ht="15" thickBot="1">
      <c r="B3" s="136" t="s">
        <v>112</v>
      </c>
      <c r="C3" s="39"/>
      <c r="D3" s="134" t="s">
        <v>124</v>
      </c>
      <c r="E3" s="134"/>
      <c r="F3" s="1"/>
      <c r="G3" s="1"/>
      <c r="H3" s="1"/>
      <c r="I3" s="1"/>
      <c r="J3" s="1"/>
      <c r="K3" s="1"/>
    </row>
    <row r="4" spans="2:11" ht="15" thickBot="1">
      <c r="B4" s="135" t="s">
        <v>1</v>
      </c>
      <c r="C4" s="135"/>
      <c r="D4" s="134"/>
      <c r="E4" s="134"/>
      <c r="F4" s="1"/>
      <c r="G4" s="1"/>
      <c r="H4" s="1"/>
      <c r="I4" s="1"/>
      <c r="J4" s="1"/>
      <c r="K4" s="1"/>
    </row>
    <row r="5" spans="2:11" ht="15" thickBot="1">
      <c r="B5" s="135" t="s">
        <v>2</v>
      </c>
      <c r="C5" s="135"/>
      <c r="D5" s="134"/>
      <c r="E5" s="134"/>
      <c r="F5" s="1"/>
      <c r="G5" s="1"/>
      <c r="H5" s="1"/>
      <c r="I5" s="1"/>
      <c r="J5" s="1"/>
      <c r="K5" s="1"/>
    </row>
    <row r="6" spans="2:11" ht="15" customHeight="1" thickBot="1">
      <c r="B6" s="87" t="s">
        <v>4</v>
      </c>
      <c r="C6" s="87" t="s">
        <v>5</v>
      </c>
      <c r="D6" s="87" t="s">
        <v>9</v>
      </c>
      <c r="E6" s="103" t="s">
        <v>10</v>
      </c>
      <c r="F6" s="1"/>
      <c r="G6" s="1"/>
      <c r="H6" s="1"/>
      <c r="I6" s="1"/>
      <c r="J6" s="1"/>
      <c r="K6" s="1"/>
    </row>
    <row r="7" spans="2:11" ht="15" thickBot="1">
      <c r="B7" s="87"/>
      <c r="C7" s="87"/>
      <c r="D7" s="87"/>
      <c r="E7" s="103"/>
      <c r="F7" s="1"/>
      <c r="G7" s="1"/>
      <c r="H7" s="1"/>
      <c r="I7" s="1"/>
      <c r="J7" s="1"/>
      <c r="K7" s="1"/>
    </row>
    <row r="8" spans="2:11" ht="15" thickBot="1">
      <c r="B8" s="5" t="s">
        <v>15</v>
      </c>
      <c r="C8" s="15">
        <v>50</v>
      </c>
      <c r="D8" s="36">
        <f>'Formulário candidatura'!M46</f>
        <v>0</v>
      </c>
      <c r="E8" s="37">
        <f>D8*C8/100</f>
        <v>0</v>
      </c>
      <c r="F8" s="1"/>
      <c r="G8" s="1"/>
      <c r="H8" s="1"/>
      <c r="I8" s="1"/>
      <c r="J8" s="1"/>
      <c r="K8" s="1"/>
    </row>
    <row r="9" spans="2:11" ht="15" thickBot="1">
      <c r="B9" s="5" t="s">
        <v>64</v>
      </c>
      <c r="C9" s="15">
        <v>40</v>
      </c>
      <c r="D9" s="36">
        <f>'Formulário candidatura'!M60</f>
        <v>0</v>
      </c>
      <c r="E9" s="37">
        <f>D9*C9/100</f>
        <v>0</v>
      </c>
      <c r="F9" s="1"/>
      <c r="G9" s="1"/>
      <c r="H9" s="1"/>
      <c r="I9" s="1"/>
      <c r="J9" s="1"/>
      <c r="K9" s="1"/>
    </row>
    <row r="10" spans="2:11" ht="15" thickBot="1">
      <c r="B10" s="5" t="s">
        <v>86</v>
      </c>
      <c r="C10" s="15">
        <v>10</v>
      </c>
      <c r="D10" s="38">
        <f>'Formulário candidatura'!M79</f>
        <v>0</v>
      </c>
      <c r="E10" s="37">
        <f>D10*C10/100</f>
        <v>0</v>
      </c>
      <c r="F10" s="1"/>
      <c r="G10" s="1"/>
      <c r="H10" s="1"/>
      <c r="I10" s="1"/>
      <c r="J10" s="1"/>
      <c r="K10" s="1"/>
    </row>
    <row r="11" spans="2:11" ht="15" thickBot="1">
      <c r="B11" s="1"/>
      <c r="C11" s="1"/>
      <c r="D11" s="87" t="s">
        <v>111</v>
      </c>
      <c r="E11" s="133">
        <f>SUM(E8:E10)</f>
        <v>0</v>
      </c>
      <c r="F11" s="1"/>
      <c r="G11" s="1"/>
      <c r="H11" s="1"/>
      <c r="I11" s="1"/>
      <c r="J11" s="1"/>
      <c r="K11" s="1"/>
    </row>
    <row r="12" spans="2:11" ht="15" thickBot="1">
      <c r="B12" s="1"/>
      <c r="C12" s="1"/>
      <c r="D12" s="87"/>
      <c r="E12" s="133"/>
      <c r="F12" s="1"/>
      <c r="G12" s="1"/>
      <c r="H12" s="1"/>
      <c r="I12" s="1"/>
      <c r="J12" s="1"/>
      <c r="K12" s="1"/>
    </row>
  </sheetData>
  <sheetProtection password="D6A0" sheet="1" objects="1" scenarios="1"/>
  <mergeCells count="7">
    <mergeCell ref="D11:D12"/>
    <mergeCell ref="E11:E12"/>
    <mergeCell ref="D3:E5"/>
    <mergeCell ref="B6:B7"/>
    <mergeCell ref="C6:C7"/>
    <mergeCell ref="D6:D7"/>
    <mergeCell ref="E6:E7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3</vt:i4>
      </vt:variant>
      <vt:variant>
        <vt:lpstr>Intervalos com nome</vt:lpstr>
      </vt:variant>
      <vt:variant>
        <vt:i4>1</vt:i4>
      </vt:variant>
    </vt:vector>
  </HeadingPairs>
  <TitlesOfParts>
    <vt:vector size="4" baseType="lpstr">
      <vt:lpstr>Identificação</vt:lpstr>
      <vt:lpstr>Formulário candidatura</vt:lpstr>
      <vt:lpstr>Classificação final</vt:lpstr>
      <vt:lpstr>'Formulário candidatura'!Área_de_Impressão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Nuno Miguel Fonseca Ferreira</dc:creator>
  <cp:lastModifiedBy>Maria Inês de Almeida</cp:lastModifiedBy>
  <cp:lastPrinted>2025-11-13T16:47:42Z</cp:lastPrinted>
  <dcterms:created xsi:type="dcterms:W3CDTF">2024-10-06T11:37:34Z</dcterms:created>
  <dcterms:modified xsi:type="dcterms:W3CDTF">2025-11-18T13:29:22Z</dcterms:modified>
</cp:coreProperties>
</file>