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4\ESAC\PRPD-14-2024-1p_Silvicultura\4.Edital e formulário\"/>
    </mc:Choice>
  </mc:AlternateContent>
  <bookViews>
    <workbookView xWindow="0" yWindow="0" windowWidth="38400" windowHeight="17270" activeTab="1"/>
  </bookViews>
  <sheets>
    <sheet name="Identificação" sheetId="2" r:id="rId1"/>
    <sheet name="formulário_candidatura (PT)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3" i="1" l="1"/>
  <c r="G70" i="1"/>
  <c r="G71" i="1" s="1"/>
  <c r="G64" i="1"/>
  <c r="G65" i="1" s="1"/>
  <c r="G62" i="1"/>
  <c r="G61" i="1"/>
  <c r="G59" i="1"/>
  <c r="G58" i="1"/>
  <c r="G55" i="1"/>
  <c r="G54" i="1"/>
  <c r="G52" i="1"/>
  <c r="G51" i="1"/>
  <c r="G50" i="1"/>
  <c r="G49" i="1"/>
  <c r="G48" i="1"/>
  <c r="G46" i="1"/>
  <c r="G45" i="1"/>
  <c r="G44" i="1"/>
  <c r="G42" i="1"/>
  <c r="G40" i="1"/>
  <c r="G39" i="1"/>
  <c r="G37" i="1"/>
  <c r="G36" i="1"/>
  <c r="G34" i="1"/>
  <c r="G33" i="1"/>
  <c r="G29" i="1"/>
  <c r="G28" i="1"/>
  <c r="G26" i="1"/>
  <c r="G25" i="1"/>
  <c r="G23" i="1"/>
  <c r="G22" i="1"/>
  <c r="G20" i="1"/>
  <c r="G19" i="1"/>
  <c r="G17" i="1"/>
  <c r="G16" i="1"/>
  <c r="G14" i="1"/>
  <c r="G13" i="1"/>
  <c r="G11" i="1"/>
  <c r="G10" i="1"/>
  <c r="G63" i="1" l="1"/>
  <c r="G56" i="1"/>
  <c r="G47" i="1"/>
  <c r="G53" i="1"/>
  <c r="G30" i="1"/>
  <c r="G66" i="1" l="1"/>
  <c r="G79" i="1" l="1"/>
  <c r="G108" i="1"/>
  <c r="G107" i="1"/>
  <c r="G106" i="1"/>
  <c r="G105" i="1"/>
  <c r="G103" i="1"/>
  <c r="G102" i="1"/>
  <c r="G100" i="1"/>
  <c r="G99" i="1"/>
  <c r="G98" i="1"/>
  <c r="G97" i="1"/>
  <c r="G94" i="1"/>
  <c r="G95" i="1" s="1"/>
  <c r="G92" i="1"/>
  <c r="G91" i="1"/>
  <c r="G90" i="1"/>
  <c r="G93" i="1" s="1"/>
  <c r="G84" i="1"/>
  <c r="G83" i="1"/>
  <c r="G82" i="1"/>
  <c r="G81" i="1"/>
  <c r="G78" i="1"/>
  <c r="G77" i="1"/>
  <c r="G75" i="1"/>
  <c r="G74" i="1"/>
  <c r="G85" i="1" l="1"/>
  <c r="G109" i="1"/>
  <c r="G110" i="1" s="1"/>
  <c r="G80" i="1"/>
  <c r="G86" i="1" l="1"/>
  <c r="G112" i="1" s="1"/>
</calcChain>
</file>

<file path=xl/sharedStrings.xml><?xml version="1.0" encoding="utf-8"?>
<sst xmlns="http://schemas.openxmlformats.org/spreadsheetml/2006/main" count="299" uniqueCount="221">
  <si>
    <t>Nome do Candidato:</t>
  </si>
  <si>
    <t>1 - COMPONENTE TÉCNICO-CIENTÍFICA (Ponderação 60%)</t>
  </si>
  <si>
    <t>Autoavaliação do candidato</t>
  </si>
  <si>
    <t>Dimensão</t>
  </si>
  <si>
    <t xml:space="preserve"> Itens  </t>
  </si>
  <si>
    <t>Unidade</t>
  </si>
  <si>
    <t>Pontuação</t>
  </si>
  <si>
    <t>Elementos a considerar</t>
  </si>
  <si>
    <t>Pontuação candidato</t>
  </si>
  <si>
    <t xml:space="preserve">A.Graus e títulos académicos </t>
  </si>
  <si>
    <t>i) Doutoramento</t>
  </si>
  <si>
    <t>C1</t>
  </si>
  <si>
    <t>grau</t>
  </si>
  <si>
    <t>C2</t>
  </si>
  <si>
    <t>ii) Título de especialista (DL nº 206/2009 de 31 de Agosto)</t>
  </si>
  <si>
    <t>C3</t>
  </si>
  <si>
    <t>título</t>
  </si>
  <si>
    <t>C4</t>
  </si>
  <si>
    <t>iv) Mestrado</t>
  </si>
  <si>
    <t>C7</t>
  </si>
  <si>
    <t>C8</t>
  </si>
  <si>
    <t>MÁX 40 PTS</t>
  </si>
  <si>
    <t xml:space="preserve">v) Licenciatura pré Bolonha </t>
  </si>
  <si>
    <t>C9</t>
  </si>
  <si>
    <t>C10</t>
  </si>
  <si>
    <t>vi) Licenciatura pós Bolonha</t>
  </si>
  <si>
    <t>C11</t>
  </si>
  <si>
    <t>C13</t>
  </si>
  <si>
    <t>vii) Outras formações em ensino superior</t>
  </si>
  <si>
    <t>C14</t>
  </si>
  <si>
    <t>curso</t>
  </si>
  <si>
    <t>C15</t>
  </si>
  <si>
    <t>C17</t>
  </si>
  <si>
    <t>C18</t>
  </si>
  <si>
    <t>a) Em revistas</t>
  </si>
  <si>
    <t>C19</t>
  </si>
  <si>
    <t xml:space="preserve"> artigo</t>
  </si>
  <si>
    <t>C20</t>
  </si>
  <si>
    <t>C21</t>
  </si>
  <si>
    <t>i) Autor/coautor de obra completa/livro editado</t>
  </si>
  <si>
    <t>livro</t>
  </si>
  <si>
    <t>C22</t>
  </si>
  <si>
    <t>iI)  Autor/coautor de capítulo de obra /livro editado</t>
  </si>
  <si>
    <t>capítulo</t>
  </si>
  <si>
    <t>C23</t>
  </si>
  <si>
    <t xml:space="preserve"> i) Artigo em atas de encontro científico internacional</t>
  </si>
  <si>
    <t>artigo</t>
  </si>
  <si>
    <t>C24</t>
  </si>
  <si>
    <t xml:space="preserve"> ii) Artigo em atas de encontro científico nacional </t>
  </si>
  <si>
    <t>II. Produção Técnico-Científica</t>
  </si>
  <si>
    <t>C25</t>
  </si>
  <si>
    <t xml:space="preserve">i ) Resumo em livro de encontro científico internacional /nacional </t>
  </si>
  <si>
    <t>resumo</t>
  </si>
  <si>
    <t>MÁX 20 PTS</t>
  </si>
  <si>
    <t>i) Evento técnico-científico internacional</t>
  </si>
  <si>
    <t>ii) Evento técnico-científico nacional</t>
  </si>
  <si>
    <t>C31</t>
  </si>
  <si>
    <t>i) Revistas ISI (listadas /citadas na Scopus ou no Web of Knowlegde)</t>
  </si>
  <si>
    <t>C32</t>
  </si>
  <si>
    <t xml:space="preserve">ii) Outras revistas </t>
  </si>
  <si>
    <t>C33</t>
  </si>
  <si>
    <t>C34</t>
  </si>
  <si>
    <t>projecto</t>
  </si>
  <si>
    <t>C35</t>
  </si>
  <si>
    <t>C36</t>
  </si>
  <si>
    <t>tese</t>
  </si>
  <si>
    <t>tese/prova</t>
  </si>
  <si>
    <t xml:space="preserve"> bolsa</t>
  </si>
  <si>
    <t>2</t>
  </si>
  <si>
    <t>IV. Reconhecimento de mérito/distinções</t>
  </si>
  <si>
    <t>b) Prémios ou distinções internacionais (individual)</t>
  </si>
  <si>
    <t>prémio</t>
  </si>
  <si>
    <t>1</t>
  </si>
  <si>
    <t>MÁX 5 PTS</t>
  </si>
  <si>
    <t>a) Organização de eventos técnico-científicos</t>
  </si>
  <si>
    <t>técnico-científicos</t>
  </si>
  <si>
    <t>evento</t>
  </si>
  <si>
    <t>b) Participação em comissões científicas</t>
  </si>
  <si>
    <t>Total Componente Técnico-Científica</t>
  </si>
  <si>
    <t>2- COMPONENTE PEDAGÓGICA (Ponderação 30%)</t>
  </si>
  <si>
    <t>P1</t>
  </si>
  <si>
    <t>a) Experiência pedagógica no ensino superior</t>
  </si>
  <si>
    <t>iii) em cursos técnicos superiores profissionais</t>
  </si>
  <si>
    <t>II - Orientações e argumentações de estágios</t>
  </si>
  <si>
    <t>a) Orientação ou coorientação de estágios/trabalhos de fim de curso em instituição de ensino superior</t>
  </si>
  <si>
    <t>P5</t>
  </si>
  <si>
    <t>estágio concluído</t>
  </si>
  <si>
    <t>P6</t>
  </si>
  <si>
    <t xml:space="preserve">ii) em cursos de licenciatura </t>
  </si>
  <si>
    <t>P7</t>
  </si>
  <si>
    <t>b) Arguente de tese /estágios/trabalhos de fim de curso em instituição de ensino superior</t>
  </si>
  <si>
    <t>P8</t>
  </si>
  <si>
    <t>i)  em cursos de mestrado</t>
  </si>
  <si>
    <t>júri</t>
  </si>
  <si>
    <t>P9</t>
  </si>
  <si>
    <t>P10</t>
  </si>
  <si>
    <t>P11</t>
  </si>
  <si>
    <t>III - Outras Atividades de caráter pedagógico</t>
  </si>
  <si>
    <t>b) Certificação profissional de caráter pedagógico</t>
  </si>
  <si>
    <t>certificado</t>
  </si>
  <si>
    <t>c) Criação ou responsabilidade na gestão de estruturas de apoio ao ensino (laboratórios)</t>
  </si>
  <si>
    <t>laboratório</t>
  </si>
  <si>
    <t>d) Publicações de caráter pedagógico com ISBN</t>
  </si>
  <si>
    <t>publicação</t>
  </si>
  <si>
    <t>ação</t>
  </si>
  <si>
    <t>Total Componente Pedagógica</t>
  </si>
  <si>
    <t>3 - OUTRAS ATIVIDADES RELEVANTES (Ponderação 10%)</t>
  </si>
  <si>
    <t>OA1</t>
  </si>
  <si>
    <t>ano completo</t>
  </si>
  <si>
    <t>OA2</t>
  </si>
  <si>
    <t>OA3</t>
  </si>
  <si>
    <t>MÁX 15 PTS</t>
  </si>
  <si>
    <t>OA4</t>
  </si>
  <si>
    <t>OA5</t>
  </si>
  <si>
    <t>OA6</t>
  </si>
  <si>
    <t>OA7</t>
  </si>
  <si>
    <t>OA8</t>
  </si>
  <si>
    <t>OA9</t>
  </si>
  <si>
    <t>OA10</t>
  </si>
  <si>
    <t>a) Responsável/líder de trabalhos/projetos</t>
  </si>
  <si>
    <t xml:space="preserve"> trabalho/projeto</t>
  </si>
  <si>
    <t>OA11</t>
  </si>
  <si>
    <t>b) Membro equipa/co-autoria de trabalhos/projetos</t>
  </si>
  <si>
    <t>OA12</t>
  </si>
  <si>
    <t>c) Elaboração de pareceres</t>
  </si>
  <si>
    <t>parecer</t>
  </si>
  <si>
    <t>OA13</t>
  </si>
  <si>
    <t>OA14</t>
  </si>
  <si>
    <t>i ) Membro de equipa de processo de acreditação ou auto avaliação de curso no ensino superior</t>
  </si>
  <si>
    <t xml:space="preserve"> norma/patente</t>
  </si>
  <si>
    <t>i) por entidade internacional</t>
  </si>
  <si>
    <t>certificação</t>
  </si>
  <si>
    <t xml:space="preserve"> ii) por entidade nacional</t>
  </si>
  <si>
    <t xml:space="preserve">i ) Coordenador Científico da Unidade de Investigação </t>
  </si>
  <si>
    <t>iii) Membro efetivo de unidade de investigação</t>
  </si>
  <si>
    <t>iv) Membro não efetivo de unidade de investigação (mestre) ou colaborador (doutorado)</t>
  </si>
  <si>
    <t>Total Outras Atividades Relevantes</t>
  </si>
  <si>
    <t>Total</t>
  </si>
  <si>
    <t xml:space="preserve"> - Noutra área afins</t>
  </si>
  <si>
    <t>6</t>
  </si>
  <si>
    <t>3</t>
  </si>
  <si>
    <t>1.5</t>
  </si>
  <si>
    <t>III. Participação em projetos científicos avaliados em concursos competitivos</t>
  </si>
  <si>
    <t>b) Coordenação científica de projeto I&amp;D nacional</t>
  </si>
  <si>
    <t>a) Coordenação científica de projeto I&amp;D internacional</t>
  </si>
  <si>
    <t xml:space="preserve">a) Bolsas de mérito </t>
  </si>
  <si>
    <t>V. Organização de eventos</t>
  </si>
  <si>
    <t xml:space="preserve">Experiência profissional (comprovada) </t>
  </si>
  <si>
    <t>0.4</t>
  </si>
  <si>
    <t>0.2</t>
  </si>
  <si>
    <t>0.1</t>
  </si>
  <si>
    <t xml:space="preserve">a) Lecionação de cursos de formação </t>
  </si>
  <si>
    <t>Curso de 10 ou mais horas</t>
  </si>
  <si>
    <t>a)Participação em processos de acreditação, avaliação e auditorias</t>
  </si>
  <si>
    <t>Por processo</t>
  </si>
  <si>
    <t>MÁX 30 PTS</t>
  </si>
  <si>
    <t>C5</t>
  </si>
  <si>
    <t>C6</t>
  </si>
  <si>
    <t>C12</t>
  </si>
  <si>
    <t>i) Curso de formação e atualização técnico-científica com duração igual ou superior a 35 horas</t>
  </si>
  <si>
    <t>ii) Curso de formação e atualização técnico-científica com duração inferior a 35 horas</t>
  </si>
  <si>
    <t>C16</t>
  </si>
  <si>
    <t>C26</t>
  </si>
  <si>
    <t>C27</t>
  </si>
  <si>
    <t>C28</t>
  </si>
  <si>
    <t>C29</t>
  </si>
  <si>
    <t>C30</t>
  </si>
  <si>
    <t>P2</t>
  </si>
  <si>
    <t>P3</t>
  </si>
  <si>
    <t>P4</t>
  </si>
  <si>
    <t>II - Participação em ações de divulgação MÁX 20 PTS</t>
  </si>
  <si>
    <t>III - Participaçãos em comissões, grupos de</t>
  </si>
  <si>
    <t>f) Editor ou coeditor de obra técnico científica multi-autor</t>
  </si>
  <si>
    <t>c) Colaborador de projeto de I&amp;D nacional/internacional</t>
  </si>
  <si>
    <t>d) Orientação ou Coorientação de doutoramento (concluído)</t>
  </si>
  <si>
    <t>e) Arguente de tese de doutoramento</t>
  </si>
  <si>
    <t>b) Organização de cursos livres/cursos de formação contínua/outros cursos não conferentes de grau</t>
  </si>
  <si>
    <t>c) Normas ou patentes registadas</t>
  </si>
  <si>
    <t>d) Certificações profissionais</t>
  </si>
  <si>
    <t>e) Participação em Unidades de Investigação</t>
  </si>
  <si>
    <t>Nome do candidato:</t>
  </si>
  <si>
    <t>e-mail:</t>
  </si>
  <si>
    <t>Habilitações Académicas</t>
  </si>
  <si>
    <t>Área Disciplinar</t>
  </si>
  <si>
    <t>Especialidade</t>
  </si>
  <si>
    <t>Instituição</t>
  </si>
  <si>
    <t>Ano</t>
  </si>
  <si>
    <t>Doutoramento:</t>
  </si>
  <si>
    <t>Título de Especialista</t>
  </si>
  <si>
    <t>Situação profissional atual:</t>
  </si>
  <si>
    <t xml:space="preserve">Instituição </t>
  </si>
  <si>
    <t>Concurso documental | Professor Adjunto na área disciplinar de Silvicultura | ESAC - PRPD/14/2024</t>
  </si>
  <si>
    <t>CRITÉRIOS DE SELEÇÃO E PONTUAÇÃO DOS ELEMENTOS CURRICULARES DOS CANDIDATOS</t>
  </si>
  <si>
    <t>=Identificação!C3</t>
  </si>
  <si>
    <t xml:space="preserve"> - Noutra área afim</t>
  </si>
  <si>
    <t>Subtotal</t>
  </si>
  <si>
    <t>I. Formação Académica e outras formações</t>
  </si>
  <si>
    <t>ano</t>
  </si>
  <si>
    <t>por ETI de docência (12 horas semestre)</t>
  </si>
  <si>
    <t>i ) em cursos de mestrado</t>
  </si>
  <si>
    <t>ii) em cursos de licenciatura</t>
  </si>
  <si>
    <t>trabalho e outras ações de índole profissional</t>
  </si>
  <si>
    <t>ii) Membro da Comissão Executiva de unidade de investigação não cumulativo com pontuação de membro</t>
  </si>
  <si>
    <r>
      <t xml:space="preserve"> - Pós-graduação em </t>
    </r>
    <r>
      <rPr>
        <sz val="10"/>
        <rFont val="Calibri"/>
        <family val="2"/>
      </rPr>
      <t xml:space="preserve">área afim </t>
    </r>
    <r>
      <rPr>
        <sz val="10"/>
        <rFont val="Calibri"/>
        <family val="2"/>
        <charset val="1"/>
      </rPr>
      <t>(com 60 ou mais ECTs)</t>
    </r>
  </si>
  <si>
    <t>(com relevância na área do concurso)</t>
  </si>
  <si>
    <r>
      <t xml:space="preserve">(com relevância na área do concurso) </t>
    </r>
    <r>
      <rPr>
        <b/>
        <sz val="11"/>
        <rFont val="Aptos Narrow"/>
        <family val="2"/>
        <scheme val="minor"/>
      </rPr>
      <t>MÁX 5 pontos</t>
    </r>
  </si>
  <si>
    <r>
      <t>VI. Experiência Profissional (</t>
    </r>
    <r>
      <rPr>
        <sz val="11"/>
        <rFont val="Calibri"/>
        <family val="2"/>
      </rPr>
      <t>com relevância na área do concurso</t>
    </r>
    <r>
      <rPr>
        <b/>
        <sz val="11"/>
        <rFont val="Calibri"/>
        <family val="2"/>
        <charset val="1"/>
      </rPr>
      <t>) MÁX 5 PTS</t>
    </r>
  </si>
  <si>
    <r>
      <t>I - Experiência Profissional de Docência, (</t>
    </r>
    <r>
      <rPr>
        <sz val="11"/>
        <rFont val="Calibri"/>
        <family val="2"/>
      </rPr>
      <t>com relevância na área do concurso</t>
    </r>
    <r>
      <rPr>
        <b/>
        <sz val="11"/>
        <rFont val="Calibri"/>
        <family val="2"/>
        <charset val="1"/>
      </rPr>
      <t>) MÁX 60 PTS</t>
    </r>
  </si>
  <si>
    <t>C. Publicações técnico-científicas</t>
  </si>
  <si>
    <t>i ) Artigo em revista científica indexada ao ISI/Scopus nos últimos 10 anos</t>
  </si>
  <si>
    <t>ii) Artigo em outra revista científica (com revisão por pares) nos últimos 10 anos</t>
  </si>
  <si>
    <t>b) Em livro (últimos 10 anos; Max 5 pontos)</t>
  </si>
  <si>
    <t>c) Publicação de artigo em livro de atas de encontro científico  (últimos 10 anos)</t>
  </si>
  <si>
    <t>d) Publicação de resumo em atas de encontro científico  (últimos 10 anos)</t>
  </si>
  <si>
    <t>e) Revisão de artigos científicos  (últimos 10 anos)</t>
  </si>
  <si>
    <t xml:space="preserve"> - Na área do concurso</t>
  </si>
  <si>
    <t>a) Participação em ações de divulgação técnica, científica ou institucional na área do concurso</t>
  </si>
  <si>
    <t>ii) Participação em auditorias na área científica do concurso</t>
  </si>
  <si>
    <t xml:space="preserve"> - Pós-graduação na área do concurso (com 60 ou mais ECTs)</t>
  </si>
  <si>
    <t>B. Outras formações credenciadas por instituição pública na área do concurso (Máx. 5 PTS)</t>
  </si>
  <si>
    <t>I- Atividades de consultoria na área do concurso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</si>
</sst>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Aptos Narrow"/>
      <family val="2"/>
      <scheme val="minor"/>
    </font>
    <font>
      <sz val="11"/>
      <name val="Calibri"/>
      <family val="2"/>
      <charset val="1"/>
    </font>
    <font>
      <sz val="11"/>
      <name val="Calibri"/>
      <family val="2"/>
    </font>
    <font>
      <b/>
      <sz val="11"/>
      <name val="Calibri"/>
      <family val="2"/>
      <charset val="1"/>
    </font>
    <font>
      <b/>
      <sz val="12"/>
      <name val="Calibri"/>
      <family val="2"/>
      <charset val="1"/>
    </font>
    <font>
      <b/>
      <sz val="12"/>
      <name val="Calibri"/>
      <family val="2"/>
    </font>
    <font>
      <sz val="10"/>
      <name val="Calibri"/>
      <family val="2"/>
      <charset val="1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4"/>
      <name val="Calibri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Aptos Narrow"/>
      <family val="2"/>
      <charset val="1"/>
      <scheme val="minor"/>
    </font>
    <font>
      <b/>
      <i/>
      <sz val="11"/>
      <color rgb="FF000000"/>
      <name val="Arial Narrow"/>
      <family val="2"/>
    </font>
    <font>
      <sz val="12"/>
      <name val="Calibri"/>
      <family val="2"/>
      <charset val="1"/>
    </font>
    <font>
      <sz val="14"/>
      <name val="Calibri"/>
      <family val="2"/>
      <charset val="1"/>
    </font>
    <font>
      <sz val="11"/>
      <name val="Aptos Narrow"/>
      <family val="2"/>
      <scheme val="minor"/>
    </font>
    <font>
      <sz val="10"/>
      <name val="Calibri"/>
      <family val="2"/>
    </font>
    <font>
      <b/>
      <sz val="11"/>
      <name val="Aptos Narrow"/>
      <family val="2"/>
      <scheme val="minor"/>
    </font>
    <font>
      <b/>
      <sz val="1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EEBF7"/>
        <bgColor rgb="FFE2F0D9"/>
      </patternFill>
    </fill>
    <fill>
      <patternFill patternType="solid">
        <fgColor rgb="FFE2F0D9"/>
        <bgColor rgb="FFDEEBF7"/>
      </patternFill>
    </fill>
    <fill>
      <patternFill patternType="solid">
        <fgColor theme="9" tint="0.79998168889431442"/>
        <bgColor rgb="FFE2F0D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DBDB"/>
        <bgColor rgb="FFDEEBF7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E2F0D9"/>
      </patternFill>
    </fill>
    <fill>
      <patternFill patternType="solid">
        <fgColor theme="3" tint="0.89999084444715716"/>
        <bgColor rgb="FFE2F0D9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rgb="FFDEEBF7"/>
      </patternFill>
    </fill>
    <fill>
      <patternFill patternType="solid">
        <fgColor theme="0" tint="-0.14999847407452621"/>
        <bgColor rgb="FFDEEBF7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rgb="FFF2F2F2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1" fillId="0" borderId="0"/>
    <xf numFmtId="0" fontId="10" fillId="0" borderId="0"/>
    <xf numFmtId="0" fontId="10" fillId="0" borderId="0"/>
  </cellStyleXfs>
  <cellXfs count="200">
    <xf numFmtId="0" fontId="0" fillId="0" borderId="0" xfId="0"/>
    <xf numFmtId="2" fontId="2" fillId="0" borderId="0" xfId="0" applyNumberFormat="1" applyFont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49" fontId="1" fillId="3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49" fontId="3" fillId="3" borderId="2" xfId="0" applyNumberFormat="1" applyFont="1" applyFill="1" applyBorder="1"/>
    <xf numFmtId="49" fontId="1" fillId="3" borderId="2" xfId="0" applyNumberFormat="1" applyFont="1" applyFill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49" fontId="5" fillId="5" borderId="3" xfId="0" applyNumberFormat="1" applyFont="1" applyFill="1" applyBorder="1" applyAlignment="1">
      <alignment horizontal="center"/>
    </xf>
    <xf numFmtId="49" fontId="5" fillId="9" borderId="3" xfId="0" applyNumberFormat="1" applyFont="1" applyFill="1" applyBorder="1" applyAlignment="1">
      <alignment horizontal="center"/>
    </xf>
    <xf numFmtId="2" fontId="9" fillId="0" borderId="2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49" fontId="4" fillId="0" borderId="3" xfId="0" applyNumberFormat="1" applyFont="1" applyBorder="1" applyAlignment="1">
      <alignment horizontal="center"/>
    </xf>
    <xf numFmtId="1" fontId="9" fillId="0" borderId="2" xfId="0" applyNumberFormat="1" applyFont="1" applyBorder="1" applyAlignment="1">
      <alignment horizontal="center"/>
    </xf>
    <xf numFmtId="2" fontId="2" fillId="6" borderId="12" xfId="0" applyNumberFormat="1" applyFont="1" applyFill="1" applyBorder="1" applyAlignment="1">
      <alignment horizontal="center"/>
    </xf>
    <xf numFmtId="1" fontId="1" fillId="6" borderId="0" xfId="0" applyNumberFormat="1" applyFont="1" applyFill="1" applyAlignment="1">
      <alignment horizontal="center"/>
    </xf>
    <xf numFmtId="2" fontId="2" fillId="6" borderId="3" xfId="0" applyNumberFormat="1" applyFont="1" applyFill="1" applyBorder="1" applyAlignment="1">
      <alignment horizontal="center"/>
    </xf>
    <xf numFmtId="1" fontId="1" fillId="6" borderId="1" xfId="0" applyNumberFormat="1" applyFont="1" applyFill="1" applyBorder="1" applyAlignment="1">
      <alignment horizontal="center"/>
    </xf>
    <xf numFmtId="2" fontId="2" fillId="8" borderId="13" xfId="0" applyNumberFormat="1" applyFont="1" applyFill="1" applyBorder="1" applyAlignment="1">
      <alignment horizontal="center"/>
    </xf>
    <xf numFmtId="2" fontId="2" fillId="8" borderId="12" xfId="0" applyNumberFormat="1" applyFont="1" applyFill="1" applyBorder="1" applyAlignment="1">
      <alignment horizontal="center"/>
    </xf>
    <xf numFmtId="1" fontId="1" fillId="8" borderId="0" xfId="0" applyNumberFormat="1" applyFont="1" applyFill="1" applyAlignment="1">
      <alignment horizontal="center"/>
    </xf>
    <xf numFmtId="1" fontId="1" fillId="8" borderId="11" xfId="0" applyNumberFormat="1" applyFont="1" applyFill="1" applyBorder="1" applyAlignment="1">
      <alignment horizontal="center"/>
    </xf>
    <xf numFmtId="49" fontId="4" fillId="11" borderId="3" xfId="0" applyNumberFormat="1" applyFont="1" applyFill="1" applyBorder="1" applyAlignment="1">
      <alignment horizontal="center"/>
    </xf>
    <xf numFmtId="1" fontId="7" fillId="11" borderId="11" xfId="0" applyNumberFormat="1" applyFont="1" applyFill="1" applyBorder="1" applyAlignment="1">
      <alignment horizontal="right"/>
    </xf>
    <xf numFmtId="1" fontId="7" fillId="6" borderId="7" xfId="0" applyNumberFormat="1" applyFont="1" applyFill="1" applyBorder="1" applyAlignment="1">
      <alignment horizontal="right"/>
    </xf>
    <xf numFmtId="1" fontId="7" fillId="8" borderId="7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1"/>
    <xf numFmtId="0" fontId="12" fillId="0" borderId="0" xfId="2" applyFont="1" applyAlignment="1">
      <alignment horizontal="right" vertical="center"/>
    </xf>
    <xf numFmtId="0" fontId="10" fillId="0" borderId="0" xfId="3" applyAlignment="1">
      <alignment horizontal="right"/>
    </xf>
    <xf numFmtId="0" fontId="13" fillId="15" borderId="15" xfId="3" applyFont="1" applyFill="1" applyBorder="1" applyAlignment="1" applyProtection="1">
      <alignment horizontal="center" vertical="center" wrapText="1"/>
      <protection hidden="1"/>
    </xf>
    <xf numFmtId="0" fontId="13" fillId="15" borderId="15" xfId="3" applyFont="1" applyFill="1" applyBorder="1" applyAlignment="1" applyProtection="1">
      <alignment horizontal="center" vertical="center"/>
      <protection hidden="1"/>
    </xf>
    <xf numFmtId="0" fontId="10" fillId="0" borderId="0" xfId="3"/>
    <xf numFmtId="0" fontId="13" fillId="15" borderId="15" xfId="3" applyFont="1" applyFill="1" applyBorder="1" applyAlignment="1" applyProtection="1">
      <alignment horizontal="right"/>
      <protection hidden="1"/>
    </xf>
    <xf numFmtId="0" fontId="10" fillId="0" borderId="15" xfId="3" applyBorder="1" applyProtection="1">
      <protection locked="0"/>
    </xf>
    <xf numFmtId="0" fontId="10" fillId="0" borderId="0" xfId="3" applyProtection="1">
      <protection hidden="1"/>
    </xf>
    <xf numFmtId="0" fontId="8" fillId="0" borderId="0" xfId="3" applyFont="1" applyAlignment="1" applyProtection="1">
      <alignment horizontal="right"/>
      <protection hidden="1"/>
    </xf>
    <xf numFmtId="0" fontId="10" fillId="0" borderId="0" xfId="3" applyAlignment="1" applyProtection="1">
      <alignment horizontal="right"/>
      <protection hidden="1"/>
    </xf>
    <xf numFmtId="49" fontId="14" fillId="0" borderId="0" xfId="0" applyNumberFormat="1" applyFont="1" applyAlignment="1">
      <alignment wrapText="1"/>
    </xf>
    <xf numFmtId="49" fontId="15" fillId="0" borderId="0" xfId="0" applyNumberFormat="1" applyFont="1" applyAlignment="1">
      <alignment horizontal="right" vertical="center"/>
    </xf>
    <xf numFmtId="49" fontId="15" fillId="2" borderId="0" xfId="0" applyNumberFormat="1" applyFont="1" applyFill="1"/>
    <xf numFmtId="49" fontId="16" fillId="0" borderId="0" xfId="0" applyNumberFormat="1" applyFont="1" applyAlignment="1">
      <alignment horizontal="center"/>
    </xf>
    <xf numFmtId="0" fontId="16" fillId="0" borderId="0" xfId="0" applyFont="1"/>
    <xf numFmtId="49" fontId="16" fillId="0" borderId="0" xfId="0" applyNumberFormat="1" applyFont="1" applyAlignment="1">
      <alignment wrapText="1"/>
    </xf>
    <xf numFmtId="49" fontId="16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49" fontId="3" fillId="0" borderId="0" xfId="0" applyNumberFormat="1" applyFont="1" applyAlignment="1">
      <alignment wrapText="1"/>
    </xf>
    <xf numFmtId="49" fontId="16" fillId="0" borderId="0" xfId="0" applyNumberFormat="1" applyFont="1"/>
    <xf numFmtId="49" fontId="3" fillId="3" borderId="8" xfId="0" applyNumberFormat="1" applyFont="1" applyFill="1" applyBorder="1" applyAlignment="1">
      <alignment wrapText="1"/>
    </xf>
    <xf numFmtId="49" fontId="16" fillId="3" borderId="11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wrapText="1"/>
    </xf>
    <xf numFmtId="49" fontId="16" fillId="3" borderId="0" xfId="0" applyNumberFormat="1" applyFont="1" applyFill="1" applyAlignment="1">
      <alignment horizontal="center" vertical="center"/>
    </xf>
    <xf numFmtId="49" fontId="16" fillId="3" borderId="0" xfId="0" applyNumberFormat="1" applyFont="1" applyFill="1"/>
    <xf numFmtId="49" fontId="16" fillId="3" borderId="0" xfId="0" applyNumberFormat="1" applyFont="1" applyFill="1" applyAlignment="1">
      <alignment horizontal="center"/>
    </xf>
    <xf numFmtId="49" fontId="16" fillId="11" borderId="0" xfId="0" applyNumberFormat="1" applyFont="1" applyFill="1" applyAlignment="1">
      <alignment horizontal="center"/>
    </xf>
    <xf numFmtId="49" fontId="16" fillId="3" borderId="12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wrapText="1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16" fillId="3" borderId="4" xfId="0" applyNumberFormat="1" applyFont="1" applyFill="1" applyBorder="1" applyAlignment="1">
      <alignment wrapText="1"/>
    </xf>
    <xf numFmtId="49" fontId="16" fillId="3" borderId="2" xfId="0" applyNumberFormat="1" applyFont="1" applyFill="1" applyBorder="1" applyAlignment="1">
      <alignment horizontal="center" vertical="center"/>
    </xf>
    <xf numFmtId="49" fontId="16" fillId="3" borderId="2" xfId="0" applyNumberFormat="1" applyFont="1" applyFill="1" applyBorder="1" applyAlignment="1">
      <alignment horizontal="center"/>
    </xf>
    <xf numFmtId="49" fontId="16" fillId="3" borderId="5" xfId="0" applyNumberFormat="1" applyFont="1" applyFill="1" applyBorder="1" applyAlignment="1">
      <alignment wrapText="1"/>
    </xf>
    <xf numFmtId="49" fontId="6" fillId="3" borderId="2" xfId="0" applyNumberFormat="1" applyFont="1" applyFill="1" applyBorder="1"/>
    <xf numFmtId="0" fontId="3" fillId="3" borderId="2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horizontal="center" wrapText="1"/>
    </xf>
    <xf numFmtId="49" fontId="16" fillId="3" borderId="6" xfId="0" applyNumberFormat="1" applyFont="1" applyFill="1" applyBorder="1" applyAlignment="1">
      <alignment wrapText="1"/>
    </xf>
    <xf numFmtId="0" fontId="6" fillId="3" borderId="2" xfId="0" applyFont="1" applyFill="1" applyBorder="1"/>
    <xf numFmtId="0" fontId="16" fillId="3" borderId="1" xfId="0" applyFont="1" applyFill="1" applyBorder="1" applyAlignment="1">
      <alignment horizontal="center"/>
    </xf>
    <xf numFmtId="49" fontId="16" fillId="0" borderId="1" xfId="0" applyNumberFormat="1" applyFont="1" applyBorder="1" applyAlignment="1">
      <alignment wrapText="1"/>
    </xf>
    <xf numFmtId="49" fontId="16" fillId="0" borderId="7" xfId="0" applyNumberFormat="1" applyFont="1" applyBorder="1" applyAlignment="1">
      <alignment horizontal="center" vertical="center"/>
    </xf>
    <xf numFmtId="0" fontId="6" fillId="0" borderId="7" xfId="0" applyFont="1" applyBorder="1"/>
    <xf numFmtId="49" fontId="6" fillId="0" borderId="7" xfId="0" applyNumberFormat="1" applyFont="1" applyBorder="1" applyAlignment="1">
      <alignment horizontal="center"/>
    </xf>
    <xf numFmtId="49" fontId="16" fillId="0" borderId="7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right"/>
    </xf>
    <xf numFmtId="49" fontId="16" fillId="10" borderId="2" xfId="0" applyNumberFormat="1" applyFont="1" applyFill="1" applyBorder="1" applyAlignment="1">
      <alignment horizontal="center" vertical="center"/>
    </xf>
    <xf numFmtId="49" fontId="6" fillId="10" borderId="2" xfId="0" applyNumberFormat="1" applyFont="1" applyFill="1" applyBorder="1" applyAlignment="1">
      <alignment horizontal="center"/>
    </xf>
    <xf numFmtId="49" fontId="16" fillId="10" borderId="2" xfId="0" applyNumberFormat="1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wrapText="1"/>
    </xf>
    <xf numFmtId="0" fontId="16" fillId="10" borderId="2" xfId="0" applyFont="1" applyFill="1" applyBorder="1" applyAlignment="1">
      <alignment horizontal="center"/>
    </xf>
    <xf numFmtId="49" fontId="16" fillId="11" borderId="2" xfId="0" applyNumberFormat="1" applyFont="1" applyFill="1" applyBorder="1" applyAlignment="1">
      <alignment horizontal="center" vertical="center"/>
    </xf>
    <xf numFmtId="49" fontId="6" fillId="11" borderId="2" xfId="0" applyNumberFormat="1" applyFont="1" applyFill="1" applyBorder="1" applyAlignment="1">
      <alignment horizontal="center"/>
    </xf>
    <xf numFmtId="49" fontId="16" fillId="11" borderId="2" xfId="0" applyNumberFormat="1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horizontal="center"/>
    </xf>
    <xf numFmtId="49" fontId="16" fillId="3" borderId="5" xfId="0" applyNumberFormat="1" applyFont="1" applyFill="1" applyBorder="1" applyAlignment="1">
      <alignment horizontal="center"/>
    </xf>
    <xf numFmtId="49" fontId="16" fillId="3" borderId="9" xfId="0" applyNumberFormat="1" applyFont="1" applyFill="1" applyBorder="1" applyAlignment="1">
      <alignment wrapText="1"/>
    </xf>
    <xf numFmtId="49" fontId="16" fillId="0" borderId="6" xfId="0" applyNumberFormat="1" applyFont="1" applyBorder="1" applyAlignment="1">
      <alignment wrapText="1"/>
    </xf>
    <xf numFmtId="49" fontId="6" fillId="0" borderId="0" xfId="0" applyNumberFormat="1" applyFont="1" applyAlignment="1">
      <alignment horizontal="center"/>
    </xf>
    <xf numFmtId="49" fontId="16" fillId="3" borderId="3" xfId="0" applyNumberFormat="1" applyFont="1" applyFill="1" applyBorder="1" applyAlignment="1">
      <alignment horizontal="center" vertical="center"/>
    </xf>
    <xf numFmtId="49" fontId="16" fillId="3" borderId="5" xfId="0" applyNumberFormat="1" applyFont="1" applyFill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center" wrapText="1"/>
    </xf>
    <xf numFmtId="49" fontId="3" fillId="3" borderId="7" xfId="0" applyNumberFormat="1" applyFont="1" applyFill="1" applyBorder="1" applyAlignment="1">
      <alignment horizontal="left" wrapText="1"/>
    </xf>
    <xf numFmtId="49" fontId="6" fillId="3" borderId="2" xfId="0" applyNumberFormat="1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0" borderId="6" xfId="0" applyFont="1" applyBorder="1" applyAlignment="1">
      <alignment wrapText="1"/>
    </xf>
    <xf numFmtId="49" fontId="3" fillId="0" borderId="0" xfId="0" applyNumberFormat="1" applyFont="1" applyAlignment="1">
      <alignment horizontal="left" wrapText="1"/>
    </xf>
    <xf numFmtId="49" fontId="6" fillId="0" borderId="0" xfId="0" applyNumberFormat="1" applyFont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wrapText="1"/>
    </xf>
    <xf numFmtId="49" fontId="6" fillId="0" borderId="7" xfId="0" applyNumberFormat="1" applyFont="1" applyBorder="1"/>
    <xf numFmtId="49" fontId="3" fillId="3" borderId="2" xfId="0" applyNumberFormat="1" applyFont="1" applyFill="1" applyBorder="1" applyAlignment="1">
      <alignment horizontal="center" wrapText="1"/>
    </xf>
    <xf numFmtId="49" fontId="3" fillId="3" borderId="6" xfId="0" applyNumberFormat="1" applyFont="1" applyFill="1" applyBorder="1" applyAlignment="1">
      <alignment horizontal="center" wrapText="1"/>
    </xf>
    <xf numFmtId="49" fontId="3" fillId="3" borderId="0" xfId="0" applyNumberFormat="1" applyFont="1" applyFill="1"/>
    <xf numFmtId="49" fontId="6" fillId="3" borderId="0" xfId="0" applyNumberFormat="1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49" fontId="6" fillId="0" borderId="0" xfId="0" applyNumberFormat="1" applyFont="1"/>
    <xf numFmtId="49" fontId="7" fillId="11" borderId="8" xfId="0" applyNumberFormat="1" applyFont="1" applyFill="1" applyBorder="1"/>
    <xf numFmtId="49" fontId="16" fillId="4" borderId="8" xfId="0" applyNumberFormat="1" applyFont="1" applyFill="1" applyBorder="1" applyAlignment="1">
      <alignment wrapText="1"/>
    </xf>
    <xf numFmtId="49" fontId="6" fillId="4" borderId="11" xfId="0" applyNumberFormat="1" applyFont="1" applyFill="1" applyBorder="1" applyAlignment="1">
      <alignment horizontal="center"/>
    </xf>
    <xf numFmtId="49" fontId="16" fillId="4" borderId="11" xfId="0" applyNumberFormat="1" applyFont="1" applyFill="1" applyBorder="1" applyAlignment="1">
      <alignment horizontal="center"/>
    </xf>
    <xf numFmtId="49" fontId="16" fillId="6" borderId="11" xfId="0" applyNumberFormat="1" applyFont="1" applyFill="1" applyBorder="1" applyAlignment="1">
      <alignment horizontal="center"/>
    </xf>
    <xf numFmtId="49" fontId="16" fillId="12" borderId="13" xfId="0" applyNumberFormat="1" applyFont="1" applyFill="1" applyBorder="1" applyAlignment="1">
      <alignment horizontal="center"/>
    </xf>
    <xf numFmtId="49" fontId="16" fillId="4" borderId="6" xfId="0" applyNumberFormat="1" applyFont="1" applyFill="1" applyBorder="1" applyAlignment="1">
      <alignment wrapText="1"/>
    </xf>
    <xf numFmtId="49" fontId="16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  <xf numFmtId="49" fontId="6" fillId="4" borderId="0" xfId="0" applyNumberFormat="1" applyFont="1" applyFill="1" applyAlignment="1">
      <alignment horizontal="center"/>
    </xf>
    <xf numFmtId="49" fontId="16" fillId="6" borderId="0" xfId="0" applyNumberFormat="1" applyFont="1" applyFill="1" applyAlignment="1">
      <alignment horizontal="center"/>
    </xf>
    <xf numFmtId="49" fontId="16" fillId="12" borderId="12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 wrapText="1"/>
    </xf>
    <xf numFmtId="49" fontId="4" fillId="4" borderId="2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/>
    </xf>
    <xf numFmtId="49" fontId="19" fillId="4" borderId="2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 wrapText="1"/>
    </xf>
    <xf numFmtId="49" fontId="16" fillId="4" borderId="2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vertical="center"/>
    </xf>
    <xf numFmtId="49" fontId="6" fillId="4" borderId="2" xfId="0" applyNumberFormat="1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/>
    </xf>
    <xf numFmtId="49" fontId="3" fillId="4" borderId="8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/>
    <xf numFmtId="49" fontId="6" fillId="4" borderId="2" xfId="0" applyNumberFormat="1" applyFont="1" applyFill="1" applyBorder="1" applyAlignment="1">
      <alignment horizontal="center"/>
    </xf>
    <xf numFmtId="49" fontId="16" fillId="4" borderId="2" xfId="0" applyNumberFormat="1" applyFont="1" applyFill="1" applyBorder="1" applyAlignment="1">
      <alignment horizontal="center"/>
    </xf>
    <xf numFmtId="49" fontId="16" fillId="4" borderId="6" xfId="0" applyNumberFormat="1" applyFont="1" applyFill="1" applyBorder="1" applyAlignment="1">
      <alignment horizontal="center" wrapText="1"/>
    </xf>
    <xf numFmtId="49" fontId="6" fillId="4" borderId="2" xfId="0" applyNumberFormat="1" applyFont="1" applyFill="1" applyBorder="1"/>
    <xf numFmtId="49" fontId="3" fillId="4" borderId="6" xfId="0" applyNumberFormat="1" applyFont="1" applyFill="1" applyBorder="1" applyAlignment="1">
      <alignment horizontal="center" wrapText="1"/>
    </xf>
    <xf numFmtId="49" fontId="16" fillId="0" borderId="8" xfId="0" applyNumberFormat="1" applyFont="1" applyBorder="1" applyAlignment="1">
      <alignment wrapText="1"/>
    </xf>
    <xf numFmtId="49" fontId="3" fillId="0" borderId="7" xfId="0" applyNumberFormat="1" applyFont="1" applyBorder="1"/>
    <xf numFmtId="49" fontId="3" fillId="4" borderId="4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 applyAlignment="1">
      <alignment wrapText="1"/>
    </xf>
    <xf numFmtId="49" fontId="16" fillId="4" borderId="5" xfId="0" applyNumberFormat="1" applyFont="1" applyFill="1" applyBorder="1" applyAlignment="1">
      <alignment horizontal="center" wrapText="1"/>
    </xf>
    <xf numFmtId="49" fontId="16" fillId="4" borderId="9" xfId="0" applyNumberFormat="1" applyFont="1" applyFill="1" applyBorder="1" applyAlignment="1">
      <alignment wrapText="1"/>
    </xf>
    <xf numFmtId="49" fontId="16" fillId="0" borderId="10" xfId="0" applyNumberFormat="1" applyFont="1" applyBorder="1" applyAlignment="1">
      <alignment wrapText="1"/>
    </xf>
    <xf numFmtId="49" fontId="16" fillId="0" borderId="14" xfId="0" applyNumberFormat="1" applyFont="1" applyBorder="1" applyAlignment="1">
      <alignment horizontal="center" vertical="center"/>
    </xf>
    <xf numFmtId="49" fontId="16" fillId="0" borderId="14" xfId="0" applyNumberFormat="1" applyFont="1" applyBorder="1"/>
    <xf numFmtId="49" fontId="6" fillId="0" borderId="14" xfId="0" applyNumberFormat="1" applyFont="1" applyBorder="1" applyAlignment="1">
      <alignment horizontal="center"/>
    </xf>
    <xf numFmtId="49" fontId="7" fillId="6" borderId="1" xfId="0" applyNumberFormat="1" applyFont="1" applyFill="1" applyBorder="1"/>
    <xf numFmtId="49" fontId="16" fillId="7" borderId="6" xfId="0" applyNumberFormat="1" applyFont="1" applyFill="1" applyBorder="1" applyAlignment="1">
      <alignment wrapText="1"/>
    </xf>
    <xf numFmtId="49" fontId="6" fillId="7" borderId="0" xfId="0" applyNumberFormat="1" applyFont="1" applyFill="1" applyAlignment="1">
      <alignment horizontal="center"/>
    </xf>
    <xf numFmtId="49" fontId="16" fillId="13" borderId="0" xfId="0" applyNumberFormat="1" applyFont="1" applyFill="1" applyAlignment="1">
      <alignment horizontal="center"/>
    </xf>
    <xf numFmtId="49" fontId="16" fillId="7" borderId="8" xfId="0" applyNumberFormat="1" applyFont="1" applyFill="1" applyBorder="1" applyAlignment="1">
      <alignment wrapText="1"/>
    </xf>
    <xf numFmtId="49" fontId="16" fillId="7" borderId="11" xfId="0" applyNumberFormat="1" applyFont="1" applyFill="1" applyBorder="1" applyAlignment="1">
      <alignment horizontal="center" vertical="center"/>
    </xf>
    <xf numFmtId="49" fontId="16" fillId="7" borderId="11" xfId="0" applyNumberFormat="1" applyFont="1" applyFill="1" applyBorder="1"/>
    <xf numFmtId="49" fontId="6" fillId="7" borderId="11" xfId="0" applyNumberFormat="1" applyFont="1" applyFill="1" applyBorder="1" applyAlignment="1">
      <alignment horizontal="center"/>
    </xf>
    <xf numFmtId="49" fontId="16" fillId="13" borderId="11" xfId="0" applyNumberFormat="1" applyFont="1" applyFill="1" applyBorder="1" applyAlignment="1">
      <alignment horizontal="center"/>
    </xf>
    <xf numFmtId="49" fontId="4" fillId="7" borderId="8" xfId="0" applyNumberFormat="1" applyFont="1" applyFill="1" applyBorder="1" applyAlignment="1">
      <alignment horizontal="center" wrapText="1"/>
    </xf>
    <xf numFmtId="49" fontId="4" fillId="7" borderId="2" xfId="0" applyNumberFormat="1" applyFont="1" applyFill="1" applyBorder="1" applyAlignment="1">
      <alignment horizontal="center" vertical="center"/>
    </xf>
    <xf numFmtId="49" fontId="4" fillId="7" borderId="3" xfId="0" applyNumberFormat="1" applyFont="1" applyFill="1" applyBorder="1" applyAlignment="1">
      <alignment horizontal="center"/>
    </xf>
    <xf numFmtId="49" fontId="19" fillId="7" borderId="2" xfId="0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 wrapText="1"/>
    </xf>
    <xf numFmtId="49" fontId="16" fillId="7" borderId="2" xfId="0" applyNumberFormat="1" applyFont="1" applyFill="1" applyBorder="1" applyAlignment="1">
      <alignment horizontal="center" vertical="center"/>
    </xf>
    <xf numFmtId="49" fontId="3" fillId="7" borderId="2" xfId="0" applyNumberFormat="1" applyFont="1" applyFill="1" applyBorder="1"/>
    <xf numFmtId="49" fontId="6" fillId="7" borderId="2" xfId="0" applyNumberFormat="1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/>
    </xf>
    <xf numFmtId="49" fontId="3" fillId="7" borderId="5" xfId="0" applyNumberFormat="1" applyFont="1" applyFill="1" applyBorder="1" applyAlignment="1">
      <alignment horizontal="center" wrapText="1"/>
    </xf>
    <xf numFmtId="49" fontId="3" fillId="7" borderId="9" xfId="0" applyNumberFormat="1" applyFont="1" applyFill="1" applyBorder="1" applyAlignment="1">
      <alignment horizontal="center" wrapText="1"/>
    </xf>
    <xf numFmtId="49" fontId="3" fillId="7" borderId="2" xfId="0" applyNumberFormat="1" applyFont="1" applyFill="1" applyBorder="1" applyAlignment="1">
      <alignment horizontal="center" wrapText="1"/>
    </xf>
    <xf numFmtId="49" fontId="3" fillId="7" borderId="2" xfId="0" applyNumberFormat="1" applyFont="1" applyFill="1" applyBorder="1" applyAlignment="1">
      <alignment wrapText="1"/>
    </xf>
    <xf numFmtId="49" fontId="16" fillId="7" borderId="2" xfId="0" applyNumberFormat="1" applyFont="1" applyFill="1" applyBorder="1" applyAlignment="1">
      <alignment horizontal="center"/>
    </xf>
    <xf numFmtId="49" fontId="6" fillId="7" borderId="2" xfId="0" applyNumberFormat="1" applyFont="1" applyFill="1" applyBorder="1" applyAlignment="1">
      <alignment wrapText="1"/>
    </xf>
    <xf numFmtId="49" fontId="3" fillId="7" borderId="6" xfId="0" applyNumberFormat="1" applyFont="1" applyFill="1" applyBorder="1" applyAlignment="1">
      <alignment horizontal="center" wrapText="1"/>
    </xf>
    <xf numFmtId="49" fontId="2" fillId="7" borderId="6" xfId="0" applyNumberFormat="1" applyFont="1" applyFill="1" applyBorder="1" applyAlignment="1">
      <alignment horizontal="center" wrapText="1"/>
    </xf>
    <xf numFmtId="49" fontId="16" fillId="7" borderId="12" xfId="0" applyNumberFormat="1" applyFont="1" applyFill="1" applyBorder="1" applyAlignment="1">
      <alignment horizontal="center"/>
    </xf>
    <xf numFmtId="49" fontId="16" fillId="7" borderId="10" xfId="0" applyNumberFormat="1" applyFont="1" applyFill="1" applyBorder="1" applyAlignment="1">
      <alignment wrapText="1"/>
    </xf>
    <xf numFmtId="49" fontId="16" fillId="8" borderId="1" xfId="0" applyNumberFormat="1" applyFont="1" applyFill="1" applyBorder="1" applyAlignment="1">
      <alignment horizontal="center"/>
    </xf>
    <xf numFmtId="0" fontId="16" fillId="0" borderId="0" xfId="0" applyFont="1" applyAlignment="1">
      <alignment wrapText="1"/>
    </xf>
    <xf numFmtId="49" fontId="20" fillId="10" borderId="2" xfId="0" applyNumberFormat="1" applyFont="1" applyFill="1" applyBorder="1"/>
    <xf numFmtId="49" fontId="21" fillId="10" borderId="2" xfId="0" applyNumberFormat="1" applyFont="1" applyFill="1" applyBorder="1"/>
    <xf numFmtId="49" fontId="20" fillId="11" borderId="2" xfId="0" applyNumberFormat="1" applyFont="1" applyFill="1" applyBorder="1"/>
    <xf numFmtId="49" fontId="21" fillId="11" borderId="2" xfId="0" applyNumberFormat="1" applyFont="1" applyFill="1" applyBorder="1"/>
    <xf numFmtId="49" fontId="22" fillId="11" borderId="2" xfId="0" applyNumberFormat="1" applyFont="1" applyFill="1" applyBorder="1"/>
    <xf numFmtId="0" fontId="10" fillId="0" borderId="1" xfId="3" applyBorder="1" applyAlignment="1" applyProtection="1">
      <alignment horizontal="center"/>
      <protection locked="0"/>
    </xf>
    <xf numFmtId="0" fontId="10" fillId="0" borderId="7" xfId="3" applyBorder="1" applyAlignment="1" applyProtection="1">
      <alignment horizontal="center"/>
      <protection locked="0"/>
    </xf>
    <xf numFmtId="0" fontId="10" fillId="0" borderId="3" xfId="3" applyBorder="1" applyAlignment="1" applyProtection="1">
      <alignment horizontal="center"/>
      <protection locked="0"/>
    </xf>
    <xf numFmtId="0" fontId="7" fillId="0" borderId="0" xfId="2" applyFont="1" applyAlignment="1">
      <alignment horizontal="center" vertical="center" wrapText="1"/>
    </xf>
    <xf numFmtId="0" fontId="10" fillId="0" borderId="2" xfId="2" applyBorder="1" applyAlignment="1" applyProtection="1">
      <alignment horizontal="left" vertical="center"/>
      <protection locked="0"/>
    </xf>
    <xf numFmtId="49" fontId="3" fillId="3" borderId="11" xfId="0" applyNumberFormat="1" applyFont="1" applyFill="1" applyBorder="1" applyAlignment="1">
      <alignment horizontal="center"/>
    </xf>
    <xf numFmtId="49" fontId="3" fillId="3" borderId="13" xfId="0" applyNumberFormat="1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horizontal="center"/>
    </xf>
    <xf numFmtId="49" fontId="3" fillId="7" borderId="0" xfId="0" applyNumberFormat="1" applyFont="1" applyFill="1" applyAlignment="1">
      <alignment horizontal="center"/>
    </xf>
    <xf numFmtId="49" fontId="3" fillId="3" borderId="4" xfId="0" applyNumberFormat="1" applyFont="1" applyFill="1" applyBorder="1" applyAlignment="1">
      <alignment wrapText="1"/>
    </xf>
    <xf numFmtId="49" fontId="3" fillId="3" borderId="5" xfId="0" applyNumberFormat="1" applyFont="1" applyFill="1" applyBorder="1" applyAlignment="1">
      <alignment wrapText="1"/>
    </xf>
    <xf numFmtId="1" fontId="1" fillId="11" borderId="1" xfId="0" applyNumberFormat="1" applyFont="1" applyFill="1" applyBorder="1" applyAlignment="1">
      <alignment horizontal="center"/>
    </xf>
    <xf numFmtId="1" fontId="1" fillId="11" borderId="3" xfId="0" applyNumberFormat="1" applyFont="1" applyFill="1" applyBorder="1" applyAlignment="1">
      <alignment horizontal="center"/>
    </xf>
    <xf numFmtId="1" fontId="1" fillId="14" borderId="2" xfId="0" applyNumberFormat="1" applyFont="1" applyFill="1" applyBorder="1" applyAlignment="1" applyProtection="1">
      <alignment horizontal="center"/>
      <protection locked="0"/>
    </xf>
    <xf numFmtId="1" fontId="1" fillId="8" borderId="0" xfId="0" applyNumberFormat="1" applyFont="1" applyFill="1" applyAlignment="1" applyProtection="1">
      <alignment horizontal="center"/>
      <protection locked="0"/>
    </xf>
  </cellXfs>
  <cellStyles count="4">
    <cellStyle name="Normal" xfId="0" builtinId="0"/>
    <cellStyle name="Normal 2" xfId="2"/>
    <cellStyle name="Normal 3" xfId="3"/>
    <cellStyle name="Normal 4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zoomScale="90" zoomScaleNormal="90" workbookViewId="0">
      <selection activeCell="D23" sqref="D23"/>
    </sheetView>
  </sheetViews>
  <sheetFormatPr defaultColWidth="26.25" defaultRowHeight="14"/>
  <cols>
    <col min="1" max="1" width="3.75" style="29" customWidth="1"/>
    <col min="2" max="16384" width="26.25" style="29"/>
  </cols>
  <sheetData>
    <row r="1" spans="1:7" ht="14.5">
      <c r="A1" s="188" t="s">
        <v>191</v>
      </c>
      <c r="B1" s="188"/>
      <c r="C1" s="188"/>
      <c r="D1" s="188"/>
      <c r="E1" s="188"/>
      <c r="F1" s="188"/>
      <c r="G1" s="188"/>
    </row>
    <row r="2" spans="1:7" ht="14.5">
      <c r="A2" s="30"/>
      <c r="B2" s="30"/>
      <c r="C2" s="30"/>
      <c r="D2" s="30"/>
      <c r="E2" s="30"/>
      <c r="F2" s="30"/>
      <c r="G2" s="30"/>
    </row>
    <row r="3" spans="1:7" ht="14.5">
      <c r="A3" s="30"/>
      <c r="B3" s="31" t="s">
        <v>180</v>
      </c>
      <c r="C3" s="189"/>
      <c r="D3" s="189"/>
      <c r="E3" s="189"/>
      <c r="F3" s="189"/>
      <c r="G3" s="189"/>
    </row>
    <row r="4" spans="1:7" ht="14.5">
      <c r="A4" s="30"/>
      <c r="B4" s="30"/>
      <c r="C4" s="30"/>
      <c r="D4" s="30"/>
      <c r="E4" s="30"/>
      <c r="F4" s="30"/>
      <c r="G4" s="30"/>
    </row>
    <row r="5" spans="1:7" ht="14.5">
      <c r="A5" s="30"/>
      <c r="B5" s="31" t="s">
        <v>181</v>
      </c>
      <c r="C5" s="189"/>
      <c r="D5" s="189"/>
      <c r="E5" s="189"/>
      <c r="F5" s="189"/>
      <c r="G5" s="189"/>
    </row>
    <row r="6" spans="1:7" ht="14.5">
      <c r="A6" s="30"/>
      <c r="B6" s="30"/>
      <c r="C6" s="30"/>
      <c r="D6" s="30"/>
      <c r="E6" s="30"/>
      <c r="F6" s="30"/>
      <c r="G6" s="30"/>
    </row>
    <row r="7" spans="1:7" ht="14.5">
      <c r="A7" s="32"/>
      <c r="B7" s="30"/>
      <c r="C7" s="33" t="s">
        <v>182</v>
      </c>
      <c r="D7" s="34" t="s">
        <v>183</v>
      </c>
      <c r="E7" s="34" t="s">
        <v>184</v>
      </c>
      <c r="F7" s="34" t="s">
        <v>185</v>
      </c>
      <c r="G7" s="34" t="s">
        <v>186</v>
      </c>
    </row>
    <row r="8" spans="1:7" ht="14.5">
      <c r="A8" s="35"/>
      <c r="B8" s="30"/>
      <c r="C8" s="36" t="s">
        <v>187</v>
      </c>
      <c r="D8" s="37"/>
      <c r="E8" s="37"/>
      <c r="F8" s="37"/>
      <c r="G8" s="37"/>
    </row>
    <row r="9" spans="1:7" ht="14.5">
      <c r="A9" s="35"/>
      <c r="B9" s="30"/>
      <c r="C9" s="38"/>
      <c r="D9" s="35"/>
      <c r="E9" s="35"/>
      <c r="F9" s="35"/>
      <c r="G9" s="35"/>
    </row>
    <row r="10" spans="1:7" ht="14.5">
      <c r="A10" s="32"/>
      <c r="B10" s="30"/>
      <c r="C10" s="36" t="s">
        <v>188</v>
      </c>
      <c r="D10" s="37"/>
      <c r="E10" s="37"/>
      <c r="F10" s="37"/>
      <c r="G10" s="37"/>
    </row>
    <row r="11" spans="1:7">
      <c r="A11" s="35"/>
      <c r="B11" s="35"/>
      <c r="C11" s="35"/>
      <c r="D11" s="35"/>
      <c r="E11" s="35"/>
      <c r="F11" s="35"/>
      <c r="G11" s="35"/>
    </row>
    <row r="12" spans="1:7" ht="14.5">
      <c r="A12" s="30"/>
      <c r="B12" s="30"/>
      <c r="C12" s="39" t="s">
        <v>189</v>
      </c>
      <c r="D12" s="185"/>
      <c r="E12" s="186"/>
      <c r="F12" s="186"/>
      <c r="G12" s="187"/>
    </row>
    <row r="13" spans="1:7" ht="14.5">
      <c r="A13" s="30"/>
      <c r="B13" s="30"/>
      <c r="C13" s="40" t="s">
        <v>190</v>
      </c>
      <c r="D13" s="185"/>
      <c r="E13" s="186"/>
      <c r="F13" s="186"/>
      <c r="G13" s="187"/>
    </row>
  </sheetData>
  <mergeCells count="5">
    <mergeCell ref="D12:G12"/>
    <mergeCell ref="D13:G13"/>
    <mergeCell ref="A1:G1"/>
    <mergeCell ref="C3:G3"/>
    <mergeCell ref="C5:G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tabSelected="1" topLeftCell="A73" zoomScaleNormal="100" workbookViewId="0">
      <selection activeCell="C113" sqref="C113"/>
    </sheetView>
  </sheetViews>
  <sheetFormatPr defaultColWidth="8.75" defaultRowHeight="14"/>
  <cols>
    <col min="1" max="1" width="52.1640625" style="179" customWidth="1"/>
    <col min="2" max="2" width="8.75" style="45"/>
    <col min="3" max="3" width="72.25" style="45" customWidth="1"/>
    <col min="4" max="4" width="14" style="45" customWidth="1"/>
    <col min="5" max="5" width="11.25" style="45" bestFit="1" customWidth="1"/>
    <col min="6" max="6" width="24.58203125" style="45" customWidth="1"/>
    <col min="7" max="7" width="21.1640625" style="45" bestFit="1" customWidth="1"/>
    <col min="8" max="16384" width="8.75" style="45"/>
  </cols>
  <sheetData>
    <row r="1" spans="1:7" ht="18.5">
      <c r="A1" s="41"/>
      <c r="B1" s="42" t="s">
        <v>0</v>
      </c>
      <c r="C1" s="43" t="s">
        <v>193</v>
      </c>
      <c r="D1" s="44"/>
      <c r="E1" s="44"/>
      <c r="F1" s="14"/>
      <c r="G1" s="1"/>
    </row>
    <row r="2" spans="1:7" ht="14.5">
      <c r="A2" s="46"/>
      <c r="B2" s="47"/>
      <c r="C2" s="48" t="s">
        <v>192</v>
      </c>
      <c r="D2" s="44"/>
      <c r="E2" s="44"/>
      <c r="F2" s="14"/>
      <c r="G2" s="1"/>
    </row>
    <row r="3" spans="1:7" ht="14.5">
      <c r="A3" s="49"/>
      <c r="B3" s="47"/>
      <c r="C3" s="50"/>
      <c r="D3" s="44"/>
      <c r="E3" s="44"/>
      <c r="F3" s="14"/>
      <c r="G3" s="1"/>
    </row>
    <row r="4" spans="1:7" ht="14.5">
      <c r="A4" s="49"/>
      <c r="B4" s="47"/>
      <c r="C4" s="50"/>
      <c r="D4" s="44"/>
      <c r="E4" s="44"/>
      <c r="F4" s="14"/>
      <c r="G4" s="1"/>
    </row>
    <row r="5" spans="1:7" ht="14.5">
      <c r="A5" s="51"/>
      <c r="B5" s="190" t="s">
        <v>1</v>
      </c>
      <c r="C5" s="190"/>
      <c r="D5" s="52"/>
      <c r="E5" s="52"/>
      <c r="F5" s="190" t="s">
        <v>2</v>
      </c>
      <c r="G5" s="191"/>
    </row>
    <row r="6" spans="1:7" ht="14.5">
      <c r="A6" s="53"/>
      <c r="B6" s="54"/>
      <c r="C6" s="55"/>
      <c r="D6" s="56"/>
      <c r="E6" s="56"/>
      <c r="F6" s="57"/>
      <c r="G6" s="58"/>
    </row>
    <row r="7" spans="1:7" ht="15.5">
      <c r="A7" s="59" t="s">
        <v>3</v>
      </c>
      <c r="B7" s="60"/>
      <c r="C7" s="61" t="s">
        <v>4</v>
      </c>
      <c r="D7" s="62" t="s">
        <v>5</v>
      </c>
      <c r="E7" s="62" t="s">
        <v>6</v>
      </c>
      <c r="F7" s="25" t="s">
        <v>7</v>
      </c>
      <c r="G7" s="2" t="s">
        <v>8</v>
      </c>
    </row>
    <row r="8" spans="1:7" ht="14.5">
      <c r="A8" s="63"/>
      <c r="B8" s="64"/>
      <c r="C8" s="7" t="s">
        <v>9</v>
      </c>
      <c r="D8" s="5"/>
      <c r="E8" s="65"/>
      <c r="F8" s="196"/>
      <c r="G8" s="197"/>
    </row>
    <row r="9" spans="1:7" ht="15" customHeight="1">
      <c r="A9" s="66"/>
      <c r="B9" s="64"/>
      <c r="C9" s="7" t="s">
        <v>10</v>
      </c>
      <c r="D9" s="5"/>
      <c r="E9" s="65"/>
      <c r="F9" s="196"/>
      <c r="G9" s="197"/>
    </row>
    <row r="10" spans="1:7" ht="15" customHeight="1">
      <c r="A10" s="66"/>
      <c r="B10" s="64" t="s">
        <v>11</v>
      </c>
      <c r="C10" s="67" t="s">
        <v>215</v>
      </c>
      <c r="D10" s="5" t="s">
        <v>12</v>
      </c>
      <c r="E10" s="68">
        <v>20</v>
      </c>
      <c r="F10" s="198"/>
      <c r="G10" s="3">
        <f>F10*E10</f>
        <v>0</v>
      </c>
    </row>
    <row r="11" spans="1:7" ht="15" customHeight="1">
      <c r="A11" s="66"/>
      <c r="B11" s="64" t="s">
        <v>13</v>
      </c>
      <c r="C11" s="67" t="s">
        <v>194</v>
      </c>
      <c r="D11" s="5" t="s">
        <v>12</v>
      </c>
      <c r="E11" s="69">
        <v>10</v>
      </c>
      <c r="F11" s="198"/>
      <c r="G11" s="3">
        <f>F11*E11</f>
        <v>0</v>
      </c>
    </row>
    <row r="12" spans="1:7" ht="15" customHeight="1">
      <c r="A12" s="66"/>
      <c r="B12" s="64"/>
      <c r="C12" s="7" t="s">
        <v>14</v>
      </c>
      <c r="D12" s="5"/>
      <c r="E12" s="65"/>
      <c r="F12" s="196"/>
      <c r="G12" s="197"/>
    </row>
    <row r="13" spans="1:7" ht="15" customHeight="1">
      <c r="A13" s="66"/>
      <c r="B13" s="64" t="s">
        <v>15</v>
      </c>
      <c r="C13" s="67" t="s">
        <v>215</v>
      </c>
      <c r="D13" s="5" t="s">
        <v>16</v>
      </c>
      <c r="E13" s="69">
        <v>8</v>
      </c>
      <c r="F13" s="198"/>
      <c r="G13" s="3">
        <f t="shared" ref="G13:G14" si="0">F13*E13</f>
        <v>0</v>
      </c>
    </row>
    <row r="14" spans="1:7" ht="15" customHeight="1">
      <c r="A14" s="66"/>
      <c r="B14" s="64" t="s">
        <v>17</v>
      </c>
      <c r="C14" s="67" t="s">
        <v>194</v>
      </c>
      <c r="D14" s="5" t="s">
        <v>16</v>
      </c>
      <c r="E14" s="69">
        <v>4</v>
      </c>
      <c r="F14" s="198"/>
      <c r="G14" s="3">
        <f t="shared" si="0"/>
        <v>0</v>
      </c>
    </row>
    <row r="15" spans="1:7" ht="15" customHeight="1">
      <c r="A15" s="66"/>
      <c r="B15" s="64"/>
      <c r="C15" s="7" t="s">
        <v>18</v>
      </c>
      <c r="D15" s="5"/>
      <c r="E15" s="65"/>
      <c r="F15" s="196"/>
      <c r="G15" s="197"/>
    </row>
    <row r="16" spans="1:7" ht="15" customHeight="1">
      <c r="A16" s="66"/>
      <c r="B16" s="64" t="s">
        <v>156</v>
      </c>
      <c r="C16" s="67" t="s">
        <v>215</v>
      </c>
      <c r="D16" s="5" t="s">
        <v>12</v>
      </c>
      <c r="E16" s="65" t="s">
        <v>139</v>
      </c>
      <c r="F16" s="198"/>
      <c r="G16" s="3">
        <f t="shared" ref="G16:G17" si="1">F16*E16</f>
        <v>0</v>
      </c>
    </row>
    <row r="17" spans="1:7" ht="15" customHeight="1">
      <c r="A17" s="70" t="s">
        <v>196</v>
      </c>
      <c r="B17" s="64" t="s">
        <v>157</v>
      </c>
      <c r="C17" s="67" t="s">
        <v>194</v>
      </c>
      <c r="D17" s="5" t="s">
        <v>12</v>
      </c>
      <c r="E17" s="65" t="s">
        <v>140</v>
      </c>
      <c r="F17" s="198"/>
      <c r="G17" s="3">
        <f t="shared" si="1"/>
        <v>0</v>
      </c>
    </row>
    <row r="18" spans="1:7" ht="15" customHeight="1">
      <c r="A18" s="70" t="s">
        <v>21</v>
      </c>
      <c r="B18" s="64"/>
      <c r="C18" s="7" t="s">
        <v>22</v>
      </c>
      <c r="D18" s="5"/>
      <c r="E18" s="65"/>
      <c r="F18" s="196"/>
      <c r="G18" s="197"/>
    </row>
    <row r="19" spans="1:7" ht="15" customHeight="1">
      <c r="A19" s="66"/>
      <c r="B19" s="64" t="s">
        <v>19</v>
      </c>
      <c r="C19" s="67" t="s">
        <v>215</v>
      </c>
      <c r="D19" s="5" t="s">
        <v>12</v>
      </c>
      <c r="E19" s="68">
        <v>12</v>
      </c>
      <c r="F19" s="198"/>
      <c r="G19" s="3">
        <f t="shared" ref="G19:G20" si="2">F19*E19</f>
        <v>0</v>
      </c>
    </row>
    <row r="20" spans="1:7" ht="15" customHeight="1">
      <c r="A20" s="66"/>
      <c r="B20" s="4" t="s">
        <v>20</v>
      </c>
      <c r="C20" s="67" t="s">
        <v>194</v>
      </c>
      <c r="D20" s="5" t="s">
        <v>12</v>
      </c>
      <c r="E20" s="6">
        <v>6</v>
      </c>
      <c r="F20" s="198"/>
      <c r="G20" s="3">
        <f t="shared" si="2"/>
        <v>0</v>
      </c>
    </row>
    <row r="21" spans="1:7" ht="15" customHeight="1">
      <c r="A21" s="66"/>
      <c r="B21" s="4"/>
      <c r="C21" s="7" t="s">
        <v>25</v>
      </c>
      <c r="D21" s="5"/>
      <c r="E21" s="8"/>
      <c r="F21" s="196"/>
      <c r="G21" s="197"/>
    </row>
    <row r="22" spans="1:7" ht="15" customHeight="1">
      <c r="A22" s="66"/>
      <c r="B22" s="4" t="s">
        <v>23</v>
      </c>
      <c r="C22" s="67" t="s">
        <v>215</v>
      </c>
      <c r="D22" s="5" t="s">
        <v>12</v>
      </c>
      <c r="E22" s="6">
        <v>6</v>
      </c>
      <c r="F22" s="198"/>
      <c r="G22" s="3">
        <f t="shared" ref="G22:G23" si="3">F22*E22</f>
        <v>0</v>
      </c>
    </row>
    <row r="23" spans="1:7" ht="15" customHeight="1">
      <c r="A23" s="66"/>
      <c r="B23" s="4" t="s">
        <v>24</v>
      </c>
      <c r="C23" s="67" t="s">
        <v>138</v>
      </c>
      <c r="D23" s="5" t="s">
        <v>12</v>
      </c>
      <c r="E23" s="6">
        <v>3</v>
      </c>
      <c r="F23" s="198"/>
      <c r="G23" s="3">
        <f t="shared" si="3"/>
        <v>0</v>
      </c>
    </row>
    <row r="24" spans="1:7" ht="15" customHeight="1">
      <c r="A24" s="66"/>
      <c r="B24" s="64"/>
      <c r="C24" s="7" t="s">
        <v>28</v>
      </c>
      <c r="D24" s="5"/>
      <c r="E24" s="65"/>
      <c r="F24" s="196"/>
      <c r="G24" s="197"/>
    </row>
    <row r="25" spans="1:7" ht="15" customHeight="1">
      <c r="A25" s="71"/>
      <c r="B25" s="64" t="s">
        <v>26</v>
      </c>
      <c r="C25" s="67" t="s">
        <v>218</v>
      </c>
      <c r="D25" s="5" t="s">
        <v>30</v>
      </c>
      <c r="E25" s="69">
        <v>4</v>
      </c>
      <c r="F25" s="198"/>
      <c r="G25" s="3">
        <f t="shared" ref="G25:G26" si="4">F25*E25</f>
        <v>0</v>
      </c>
    </row>
    <row r="26" spans="1:7" ht="15" customHeight="1">
      <c r="A26" s="71"/>
      <c r="B26" s="64" t="s">
        <v>158</v>
      </c>
      <c r="C26" s="67" t="s">
        <v>203</v>
      </c>
      <c r="D26" s="5" t="s">
        <v>30</v>
      </c>
      <c r="E26" s="69">
        <v>2</v>
      </c>
      <c r="F26" s="198"/>
      <c r="G26" s="3">
        <f t="shared" si="4"/>
        <v>0</v>
      </c>
    </row>
    <row r="27" spans="1:7" ht="15" customHeight="1">
      <c r="A27" s="71"/>
      <c r="B27" s="64"/>
      <c r="C27" s="7" t="s">
        <v>219</v>
      </c>
      <c r="D27" s="5"/>
      <c r="E27" s="65"/>
      <c r="F27" s="196"/>
      <c r="G27" s="197"/>
    </row>
    <row r="28" spans="1:7" ht="15" customHeight="1">
      <c r="A28" s="71"/>
      <c r="B28" s="64" t="s">
        <v>27</v>
      </c>
      <c r="C28" s="72" t="s">
        <v>159</v>
      </c>
      <c r="D28" s="5" t="s">
        <v>30</v>
      </c>
      <c r="E28" s="73">
        <v>1</v>
      </c>
      <c r="F28" s="198"/>
      <c r="G28" s="3">
        <f t="shared" ref="G28:G29" si="5">F28*E28</f>
        <v>0</v>
      </c>
    </row>
    <row r="29" spans="1:7" ht="15" customHeight="1">
      <c r="A29" s="71"/>
      <c r="B29" s="64" t="s">
        <v>29</v>
      </c>
      <c r="C29" s="72" t="s">
        <v>160</v>
      </c>
      <c r="D29" s="5" t="s">
        <v>30</v>
      </c>
      <c r="E29" s="73">
        <v>0.3</v>
      </c>
      <c r="F29" s="198"/>
      <c r="G29" s="3">
        <f t="shared" si="5"/>
        <v>0</v>
      </c>
    </row>
    <row r="30" spans="1:7" ht="15" customHeight="1">
      <c r="A30" s="74"/>
      <c r="B30" s="75"/>
      <c r="C30" s="76"/>
      <c r="D30" s="77"/>
      <c r="E30" s="78"/>
      <c r="F30" s="79" t="s">
        <v>195</v>
      </c>
      <c r="G30" s="9">
        <f>MIN(SUM(G10,G11,G13,G14,G16,G17,G19,G20,G22,G23,G25,G26,G28,G29),40)</f>
        <v>0</v>
      </c>
    </row>
    <row r="31" spans="1:7" ht="15" customHeight="1">
      <c r="A31" s="51"/>
      <c r="B31" s="80"/>
      <c r="C31" s="180" t="s">
        <v>208</v>
      </c>
      <c r="D31" s="81"/>
      <c r="E31" s="82"/>
      <c r="F31" s="196"/>
      <c r="G31" s="197"/>
    </row>
    <row r="32" spans="1:7" ht="15" customHeight="1">
      <c r="A32" s="53"/>
      <c r="B32" s="80"/>
      <c r="C32" s="180" t="s">
        <v>34</v>
      </c>
      <c r="D32" s="81"/>
      <c r="E32" s="82"/>
      <c r="F32" s="196"/>
      <c r="G32" s="197"/>
    </row>
    <row r="33" spans="1:7" ht="15" customHeight="1">
      <c r="A33" s="83"/>
      <c r="B33" s="80" t="s">
        <v>31</v>
      </c>
      <c r="C33" s="181" t="s">
        <v>209</v>
      </c>
      <c r="D33" s="81" t="s">
        <v>36</v>
      </c>
      <c r="E33" s="84">
        <v>2</v>
      </c>
      <c r="F33" s="198"/>
      <c r="G33" s="3">
        <f t="shared" ref="G33:G34" si="6">F33*E33</f>
        <v>0</v>
      </c>
    </row>
    <row r="34" spans="1:7" ht="15" customHeight="1">
      <c r="A34" s="83"/>
      <c r="B34" s="80" t="s">
        <v>161</v>
      </c>
      <c r="C34" s="181" t="s">
        <v>210</v>
      </c>
      <c r="D34" s="81" t="s">
        <v>36</v>
      </c>
      <c r="E34" s="82">
        <v>0.5</v>
      </c>
      <c r="F34" s="198"/>
      <c r="G34" s="3">
        <f t="shared" si="6"/>
        <v>0</v>
      </c>
    </row>
    <row r="35" spans="1:7" ht="15" customHeight="1">
      <c r="A35" s="83"/>
      <c r="B35" s="85"/>
      <c r="C35" s="182" t="s">
        <v>211</v>
      </c>
      <c r="D35" s="86"/>
      <c r="E35" s="87"/>
      <c r="F35" s="196"/>
      <c r="G35" s="197"/>
    </row>
    <row r="36" spans="1:7" ht="15" customHeight="1">
      <c r="A36" s="66"/>
      <c r="B36" s="85" t="s">
        <v>32</v>
      </c>
      <c r="C36" s="183" t="s">
        <v>39</v>
      </c>
      <c r="D36" s="86" t="s">
        <v>40</v>
      </c>
      <c r="E36" s="87" t="s">
        <v>68</v>
      </c>
      <c r="F36" s="198"/>
      <c r="G36" s="3">
        <f t="shared" ref="G36:G37" si="7">F36*E36</f>
        <v>0</v>
      </c>
    </row>
    <row r="37" spans="1:7" ht="15" customHeight="1">
      <c r="A37" s="66"/>
      <c r="B37" s="85" t="s">
        <v>33</v>
      </c>
      <c r="C37" s="183" t="s">
        <v>42</v>
      </c>
      <c r="D37" s="86" t="s">
        <v>43</v>
      </c>
      <c r="E37" s="87">
        <v>0.5</v>
      </c>
      <c r="F37" s="198"/>
      <c r="G37" s="3">
        <f t="shared" si="7"/>
        <v>0</v>
      </c>
    </row>
    <row r="38" spans="1:7" ht="15" customHeight="1">
      <c r="A38" s="66"/>
      <c r="B38" s="85"/>
      <c r="C38" s="182" t="s">
        <v>212</v>
      </c>
      <c r="D38" s="86"/>
      <c r="E38" s="87"/>
      <c r="F38" s="196"/>
      <c r="G38" s="197"/>
    </row>
    <row r="39" spans="1:7" ht="15" customHeight="1">
      <c r="A39" s="66"/>
      <c r="B39" s="85" t="s">
        <v>35</v>
      </c>
      <c r="C39" s="183" t="s">
        <v>45</v>
      </c>
      <c r="D39" s="86" t="s">
        <v>46</v>
      </c>
      <c r="E39" s="87">
        <v>0.5</v>
      </c>
      <c r="F39" s="198"/>
      <c r="G39" s="3">
        <f t="shared" ref="G39:G40" si="8">F39*E39</f>
        <v>0</v>
      </c>
    </row>
    <row r="40" spans="1:7" ht="15" customHeight="1">
      <c r="A40" s="66"/>
      <c r="B40" s="85" t="s">
        <v>37</v>
      </c>
      <c r="C40" s="183" t="s">
        <v>48</v>
      </c>
      <c r="D40" s="86" t="s">
        <v>46</v>
      </c>
      <c r="E40" s="87">
        <v>0.2</v>
      </c>
      <c r="F40" s="198"/>
      <c r="G40" s="3">
        <f t="shared" si="8"/>
        <v>0</v>
      </c>
    </row>
    <row r="41" spans="1:7" ht="15" customHeight="1">
      <c r="A41" s="88" t="s">
        <v>49</v>
      </c>
      <c r="B41" s="85"/>
      <c r="C41" s="182" t="s">
        <v>213</v>
      </c>
      <c r="D41" s="86"/>
      <c r="E41" s="87"/>
      <c r="F41" s="196"/>
      <c r="G41" s="197"/>
    </row>
    <row r="42" spans="1:7" ht="15" customHeight="1">
      <c r="A42" s="89" t="s">
        <v>204</v>
      </c>
      <c r="B42" s="85" t="s">
        <v>38</v>
      </c>
      <c r="C42" s="183" t="s">
        <v>51</v>
      </c>
      <c r="D42" s="86" t="s">
        <v>52</v>
      </c>
      <c r="E42" s="87">
        <v>0.1</v>
      </c>
      <c r="F42" s="198"/>
      <c r="G42" s="3">
        <f t="shared" ref="G42" si="9">F42*E42</f>
        <v>0</v>
      </c>
    </row>
    <row r="43" spans="1:7" ht="15" customHeight="1">
      <c r="A43" s="88" t="s">
        <v>155</v>
      </c>
      <c r="B43" s="85"/>
      <c r="C43" s="182" t="s">
        <v>214</v>
      </c>
      <c r="D43" s="86"/>
      <c r="E43" s="87"/>
      <c r="F43" s="196"/>
      <c r="G43" s="197"/>
    </row>
    <row r="44" spans="1:7" ht="15" customHeight="1">
      <c r="A44" s="88"/>
      <c r="B44" s="85" t="s">
        <v>41</v>
      </c>
      <c r="C44" s="183" t="s">
        <v>57</v>
      </c>
      <c r="D44" s="86" t="s">
        <v>46</v>
      </c>
      <c r="E44" s="87">
        <v>0.3</v>
      </c>
      <c r="F44" s="198"/>
      <c r="G44" s="3">
        <f t="shared" ref="G44:G55" si="10">F44*E44</f>
        <v>0</v>
      </c>
    </row>
    <row r="45" spans="1:7" ht="15" customHeight="1">
      <c r="A45" s="66"/>
      <c r="B45" s="85" t="s">
        <v>44</v>
      </c>
      <c r="C45" s="183" t="s">
        <v>59</v>
      </c>
      <c r="D45" s="86" t="s">
        <v>46</v>
      </c>
      <c r="E45" s="87">
        <v>0.2</v>
      </c>
      <c r="F45" s="198"/>
      <c r="G45" s="3">
        <f t="shared" si="10"/>
        <v>0</v>
      </c>
    </row>
    <row r="46" spans="1:7" ht="15" customHeight="1">
      <c r="A46" s="90"/>
      <c r="B46" s="85" t="s">
        <v>47</v>
      </c>
      <c r="C46" s="184" t="s">
        <v>172</v>
      </c>
      <c r="D46" s="86" t="s">
        <v>46</v>
      </c>
      <c r="E46" s="87" t="s">
        <v>141</v>
      </c>
      <c r="F46" s="198"/>
      <c r="G46" s="3">
        <f t="shared" si="10"/>
        <v>0</v>
      </c>
    </row>
    <row r="47" spans="1:7" ht="15" customHeight="1">
      <c r="A47" s="91"/>
      <c r="B47" s="47"/>
      <c r="C47" s="48"/>
      <c r="D47" s="92"/>
      <c r="E47" s="44"/>
      <c r="F47" s="79" t="s">
        <v>195</v>
      </c>
      <c r="G47" s="9">
        <f>MIN(SUM(G33,G34,G36,G37,G39,G40,G42,G44,G45,G46),30)</f>
        <v>0</v>
      </c>
    </row>
    <row r="48" spans="1:7" ht="15" customHeight="1">
      <c r="A48" s="194" t="s">
        <v>142</v>
      </c>
      <c r="B48" s="93" t="s">
        <v>50</v>
      </c>
      <c r="C48" s="7" t="s">
        <v>144</v>
      </c>
      <c r="D48" s="5" t="s">
        <v>62</v>
      </c>
      <c r="E48" s="69">
        <v>5</v>
      </c>
      <c r="F48" s="198"/>
      <c r="G48" s="3">
        <f t="shared" si="10"/>
        <v>0</v>
      </c>
    </row>
    <row r="49" spans="1:7" ht="15" customHeight="1">
      <c r="A49" s="195"/>
      <c r="B49" s="93" t="s">
        <v>162</v>
      </c>
      <c r="C49" s="7" t="s">
        <v>143</v>
      </c>
      <c r="D49" s="5" t="s">
        <v>62</v>
      </c>
      <c r="E49" s="69">
        <v>4</v>
      </c>
      <c r="F49" s="198"/>
      <c r="G49" s="3">
        <f t="shared" si="10"/>
        <v>0</v>
      </c>
    </row>
    <row r="50" spans="1:7" ht="15" customHeight="1">
      <c r="A50" s="195"/>
      <c r="B50" s="93" t="s">
        <v>163</v>
      </c>
      <c r="C50" s="7" t="s">
        <v>173</v>
      </c>
      <c r="D50" s="5" t="s">
        <v>62</v>
      </c>
      <c r="E50" s="65">
        <v>2</v>
      </c>
      <c r="F50" s="198"/>
      <c r="G50" s="3">
        <f t="shared" si="10"/>
        <v>0</v>
      </c>
    </row>
    <row r="51" spans="1:7" ht="15" customHeight="1">
      <c r="A51" s="94" t="s">
        <v>204</v>
      </c>
      <c r="B51" s="93" t="s">
        <v>164</v>
      </c>
      <c r="C51" s="7" t="s">
        <v>174</v>
      </c>
      <c r="D51" s="5" t="s">
        <v>65</v>
      </c>
      <c r="E51" s="69">
        <v>3</v>
      </c>
      <c r="F51" s="198"/>
      <c r="G51" s="3">
        <f t="shared" si="10"/>
        <v>0</v>
      </c>
    </row>
    <row r="52" spans="1:7" ht="15" customHeight="1">
      <c r="A52" s="95" t="s">
        <v>111</v>
      </c>
      <c r="B52" s="93" t="s">
        <v>165</v>
      </c>
      <c r="C52" s="96" t="s">
        <v>175</v>
      </c>
      <c r="D52" s="97" t="s">
        <v>66</v>
      </c>
      <c r="E52" s="98">
        <v>1</v>
      </c>
      <c r="F52" s="198"/>
      <c r="G52" s="3">
        <f t="shared" si="10"/>
        <v>0</v>
      </c>
    </row>
    <row r="53" spans="1:7" ht="15" customHeight="1">
      <c r="A53" s="99"/>
      <c r="B53" s="47"/>
      <c r="C53" s="100"/>
      <c r="D53" s="101"/>
      <c r="E53" s="101"/>
      <c r="F53" s="79" t="s">
        <v>195</v>
      </c>
      <c r="G53" s="9">
        <f>MIN(15,SUM(G48:G52))</f>
        <v>0</v>
      </c>
    </row>
    <row r="54" spans="1:7" ht="15" customHeight="1">
      <c r="A54" s="102" t="s">
        <v>69</v>
      </c>
      <c r="B54" s="93" t="s">
        <v>166</v>
      </c>
      <c r="C54" s="7" t="s">
        <v>145</v>
      </c>
      <c r="D54" s="5" t="s">
        <v>67</v>
      </c>
      <c r="E54" s="65" t="s">
        <v>68</v>
      </c>
      <c r="F54" s="198"/>
      <c r="G54" s="3">
        <f t="shared" si="10"/>
        <v>0</v>
      </c>
    </row>
    <row r="55" spans="1:7" ht="15" customHeight="1">
      <c r="A55" s="94" t="s">
        <v>205</v>
      </c>
      <c r="B55" s="93" t="s">
        <v>56</v>
      </c>
      <c r="C55" s="7" t="s">
        <v>70</v>
      </c>
      <c r="D55" s="5" t="s">
        <v>71</v>
      </c>
      <c r="E55" s="65" t="s">
        <v>72</v>
      </c>
      <c r="F55" s="198"/>
      <c r="G55" s="3">
        <f t="shared" si="10"/>
        <v>0</v>
      </c>
    </row>
    <row r="56" spans="1:7" ht="15" customHeight="1">
      <c r="A56" s="91"/>
      <c r="B56" s="47"/>
      <c r="C56" s="50"/>
      <c r="D56" s="92"/>
      <c r="E56" s="44"/>
      <c r="F56" s="79" t="s">
        <v>195</v>
      </c>
      <c r="G56" s="9">
        <f>MIN(5,SUM(G54:G55))</f>
        <v>0</v>
      </c>
    </row>
    <row r="57" spans="1:7" ht="15" customHeight="1">
      <c r="A57" s="102" t="s">
        <v>146</v>
      </c>
      <c r="B57" s="64"/>
      <c r="C57" s="7" t="s">
        <v>74</v>
      </c>
      <c r="D57" s="5"/>
      <c r="E57" s="65"/>
      <c r="F57" s="196"/>
      <c r="G57" s="197"/>
    </row>
    <row r="58" spans="1:7" ht="15" customHeight="1">
      <c r="A58" s="70" t="s">
        <v>75</v>
      </c>
      <c r="B58" s="64" t="s">
        <v>58</v>
      </c>
      <c r="C58" s="67" t="s">
        <v>54</v>
      </c>
      <c r="D58" s="5" t="s">
        <v>76</v>
      </c>
      <c r="E58" s="65" t="s">
        <v>141</v>
      </c>
      <c r="F58" s="198"/>
      <c r="G58" s="3">
        <f t="shared" ref="G58:G59" si="11">F58*E58</f>
        <v>0</v>
      </c>
    </row>
    <row r="59" spans="1:7" ht="15" customHeight="1">
      <c r="A59" s="94" t="s">
        <v>204</v>
      </c>
      <c r="B59" s="64" t="s">
        <v>60</v>
      </c>
      <c r="C59" s="67" t="s">
        <v>55</v>
      </c>
      <c r="D59" s="5" t="s">
        <v>76</v>
      </c>
      <c r="E59" s="65" t="s">
        <v>72</v>
      </c>
      <c r="F59" s="198"/>
      <c r="G59" s="3">
        <f t="shared" si="11"/>
        <v>0</v>
      </c>
    </row>
    <row r="60" spans="1:7" ht="15" customHeight="1">
      <c r="A60" s="70" t="s">
        <v>73</v>
      </c>
      <c r="B60" s="64"/>
      <c r="C60" s="7" t="s">
        <v>77</v>
      </c>
      <c r="D60" s="5"/>
      <c r="E60" s="65"/>
      <c r="F60" s="196"/>
      <c r="G60" s="197"/>
    </row>
    <row r="61" spans="1:7" ht="15" customHeight="1">
      <c r="A61" s="66"/>
      <c r="B61" s="64" t="s">
        <v>61</v>
      </c>
      <c r="C61" s="67" t="s">
        <v>54</v>
      </c>
      <c r="D61" s="5" t="s">
        <v>76</v>
      </c>
      <c r="E61" s="65">
        <v>0.5</v>
      </c>
      <c r="F61" s="198"/>
      <c r="G61" s="3">
        <f t="shared" ref="G61:G62" si="12">F61*E61</f>
        <v>0</v>
      </c>
    </row>
    <row r="62" spans="1:7" ht="15" customHeight="1">
      <c r="A62" s="90"/>
      <c r="B62" s="64" t="s">
        <v>63</v>
      </c>
      <c r="C62" s="67" t="s">
        <v>55</v>
      </c>
      <c r="D62" s="5" t="s">
        <v>76</v>
      </c>
      <c r="E62" s="65">
        <v>0.3</v>
      </c>
      <c r="F62" s="198"/>
      <c r="G62" s="3">
        <f t="shared" si="12"/>
        <v>0</v>
      </c>
    </row>
    <row r="63" spans="1:7" ht="15" customHeight="1">
      <c r="A63" s="74"/>
      <c r="B63" s="75"/>
      <c r="C63" s="103"/>
      <c r="D63" s="77"/>
      <c r="E63" s="78"/>
      <c r="F63" s="79" t="s">
        <v>195</v>
      </c>
      <c r="G63" s="9">
        <f>MIN(5,SUM(G58,G59,G61,G62))</f>
        <v>0</v>
      </c>
    </row>
    <row r="64" spans="1:7" ht="29">
      <c r="A64" s="104" t="s">
        <v>206</v>
      </c>
      <c r="B64" s="64" t="s">
        <v>64</v>
      </c>
      <c r="C64" s="7" t="s">
        <v>147</v>
      </c>
      <c r="D64" s="5" t="s">
        <v>197</v>
      </c>
      <c r="E64" s="69">
        <v>1</v>
      </c>
      <c r="F64" s="198"/>
      <c r="G64" s="3">
        <f t="shared" ref="G64" si="13">F64*E64</f>
        <v>0</v>
      </c>
    </row>
    <row r="65" spans="1:7" ht="15" customHeight="1">
      <c r="A65" s="105"/>
      <c r="B65" s="54"/>
      <c r="C65" s="106"/>
      <c r="D65" s="107"/>
      <c r="E65" s="108"/>
      <c r="F65" s="79" t="s">
        <v>195</v>
      </c>
      <c r="G65" s="10">
        <f>MIN(5,SUM(G64))</f>
        <v>0</v>
      </c>
    </row>
    <row r="66" spans="1:7" ht="15" customHeight="1">
      <c r="A66" s="91"/>
      <c r="B66" s="50"/>
      <c r="C66" s="50"/>
      <c r="D66" s="109"/>
      <c r="E66" s="110"/>
      <c r="F66" s="26" t="s">
        <v>78</v>
      </c>
      <c r="G66" s="10">
        <f>G65+G63+G56+G53+G47+G30</f>
        <v>0</v>
      </c>
    </row>
    <row r="67" spans="1:7" ht="15" customHeight="1">
      <c r="A67" s="111"/>
      <c r="B67" s="192" t="s">
        <v>79</v>
      </c>
      <c r="C67" s="192"/>
      <c r="D67" s="112"/>
      <c r="E67" s="113"/>
      <c r="F67" s="114"/>
      <c r="G67" s="115"/>
    </row>
    <row r="68" spans="1:7" ht="15" customHeight="1">
      <c r="A68" s="116"/>
      <c r="B68" s="117"/>
      <c r="C68" s="118"/>
      <c r="D68" s="119"/>
      <c r="E68" s="117"/>
      <c r="F68" s="120"/>
      <c r="G68" s="121"/>
    </row>
    <row r="69" spans="1:7" ht="15" customHeight="1">
      <c r="A69" s="122" t="s">
        <v>3</v>
      </c>
      <c r="B69" s="123"/>
      <c r="C69" s="124" t="s">
        <v>4</v>
      </c>
      <c r="D69" s="125" t="s">
        <v>5</v>
      </c>
      <c r="E69" s="126" t="s">
        <v>6</v>
      </c>
      <c r="F69" s="15" t="s">
        <v>7</v>
      </c>
      <c r="G69" s="11" t="s">
        <v>8</v>
      </c>
    </row>
    <row r="70" spans="1:7" ht="41.5" customHeight="1">
      <c r="A70" s="127" t="s">
        <v>207</v>
      </c>
      <c r="B70" s="128" t="s">
        <v>80</v>
      </c>
      <c r="C70" s="129" t="s">
        <v>81</v>
      </c>
      <c r="D70" s="130" t="s">
        <v>198</v>
      </c>
      <c r="E70" s="131">
        <v>1.5</v>
      </c>
      <c r="F70" s="198"/>
      <c r="G70" s="3">
        <f t="shared" ref="G70" si="14">F70*E70</f>
        <v>0</v>
      </c>
    </row>
    <row r="71" spans="1:7" ht="15" customHeight="1">
      <c r="A71" s="74"/>
      <c r="B71" s="75"/>
      <c r="C71" s="103"/>
      <c r="D71" s="77"/>
      <c r="E71" s="78"/>
      <c r="F71" s="79" t="s">
        <v>195</v>
      </c>
      <c r="G71" s="9">
        <f>MIN(60,G70)</f>
        <v>0</v>
      </c>
    </row>
    <row r="72" spans="1:7" ht="15" customHeight="1">
      <c r="A72" s="132" t="s">
        <v>83</v>
      </c>
      <c r="B72" s="128"/>
      <c r="C72" s="133" t="s">
        <v>84</v>
      </c>
      <c r="D72" s="134"/>
      <c r="E72" s="135"/>
      <c r="F72" s="18"/>
      <c r="G72" s="17"/>
    </row>
    <row r="73" spans="1:7" ht="15" customHeight="1">
      <c r="A73" s="136" t="s">
        <v>204</v>
      </c>
      <c r="B73" s="128" t="s">
        <v>167</v>
      </c>
      <c r="C73" s="137" t="s">
        <v>199</v>
      </c>
      <c r="D73" s="134" t="s">
        <v>86</v>
      </c>
      <c r="E73" s="131">
        <v>0.6</v>
      </c>
      <c r="F73" s="198"/>
      <c r="G73" s="3">
        <f t="shared" ref="G73" si="15">F73*E73</f>
        <v>0</v>
      </c>
    </row>
    <row r="74" spans="1:7" ht="15" customHeight="1">
      <c r="A74" s="138" t="s">
        <v>53</v>
      </c>
      <c r="B74" s="128" t="s">
        <v>168</v>
      </c>
      <c r="C74" s="137" t="s">
        <v>88</v>
      </c>
      <c r="D74" s="134" t="s">
        <v>86</v>
      </c>
      <c r="E74" s="135" t="s">
        <v>148</v>
      </c>
      <c r="F74" s="198"/>
      <c r="G74" s="3">
        <f>F74*E74</f>
        <v>0</v>
      </c>
    </row>
    <row r="75" spans="1:7" ht="15" customHeight="1">
      <c r="A75" s="116"/>
      <c r="B75" s="128" t="s">
        <v>169</v>
      </c>
      <c r="C75" s="137" t="s">
        <v>82</v>
      </c>
      <c r="D75" s="134" t="s">
        <v>86</v>
      </c>
      <c r="E75" s="135" t="s">
        <v>149</v>
      </c>
      <c r="F75" s="198"/>
      <c r="G75" s="3">
        <f>F75*E75</f>
        <v>0</v>
      </c>
    </row>
    <row r="76" spans="1:7" ht="15" customHeight="1">
      <c r="A76" s="116"/>
      <c r="B76" s="128"/>
      <c r="C76" s="133" t="s">
        <v>90</v>
      </c>
      <c r="D76" s="134"/>
      <c r="E76" s="135"/>
      <c r="F76" s="20"/>
      <c r="G76" s="19"/>
    </row>
    <row r="77" spans="1:7" ht="15" customHeight="1">
      <c r="A77" s="116"/>
      <c r="B77" s="128" t="s">
        <v>85</v>
      </c>
      <c r="C77" s="137" t="s">
        <v>92</v>
      </c>
      <c r="D77" s="134" t="s">
        <v>93</v>
      </c>
      <c r="E77" s="135">
        <v>0.2</v>
      </c>
      <c r="F77" s="198"/>
      <c r="G77" s="3">
        <f>F77*E77</f>
        <v>0</v>
      </c>
    </row>
    <row r="78" spans="1:7" ht="15" customHeight="1">
      <c r="A78" s="116"/>
      <c r="B78" s="128" t="s">
        <v>87</v>
      </c>
      <c r="C78" s="137" t="s">
        <v>200</v>
      </c>
      <c r="D78" s="134" t="s">
        <v>93</v>
      </c>
      <c r="E78" s="135">
        <v>0.15</v>
      </c>
      <c r="F78" s="198"/>
      <c r="G78" s="3">
        <f>F78*E78</f>
        <v>0</v>
      </c>
    </row>
    <row r="79" spans="1:7" ht="15" customHeight="1">
      <c r="A79" s="116"/>
      <c r="B79" s="128" t="s">
        <v>89</v>
      </c>
      <c r="C79" s="137" t="s">
        <v>82</v>
      </c>
      <c r="D79" s="134" t="s">
        <v>93</v>
      </c>
      <c r="E79" s="135" t="s">
        <v>150</v>
      </c>
      <c r="F79" s="198"/>
      <c r="G79" s="3">
        <f>F79*E79</f>
        <v>0</v>
      </c>
    </row>
    <row r="80" spans="1:7" ht="15" customHeight="1">
      <c r="A80" s="139"/>
      <c r="B80" s="75"/>
      <c r="C80" s="140"/>
      <c r="D80" s="77"/>
      <c r="E80" s="78"/>
      <c r="F80" s="79" t="s">
        <v>195</v>
      </c>
      <c r="G80" s="9">
        <f>MIN(20,SUM(G73,G74,G75,G77,G78,G79))</f>
        <v>0</v>
      </c>
    </row>
    <row r="81" spans="1:7" ht="30.65" customHeight="1">
      <c r="A81" s="141" t="s">
        <v>97</v>
      </c>
      <c r="B81" s="128" t="s">
        <v>91</v>
      </c>
      <c r="C81" s="142" t="s">
        <v>151</v>
      </c>
      <c r="D81" s="130" t="s">
        <v>152</v>
      </c>
      <c r="E81" s="135">
        <v>1</v>
      </c>
      <c r="F81" s="198"/>
      <c r="G81" s="3">
        <f>F81*E81</f>
        <v>0</v>
      </c>
    </row>
    <row r="82" spans="1:7" ht="15" customHeight="1">
      <c r="A82" s="143" t="s">
        <v>204</v>
      </c>
      <c r="B82" s="128" t="s">
        <v>94</v>
      </c>
      <c r="C82" s="133" t="s">
        <v>98</v>
      </c>
      <c r="D82" s="134" t="s">
        <v>99</v>
      </c>
      <c r="E82" s="135">
        <v>1.5</v>
      </c>
      <c r="F82" s="198"/>
      <c r="G82" s="3">
        <f>F82*E82</f>
        <v>0</v>
      </c>
    </row>
    <row r="83" spans="1:7" ht="15" customHeight="1">
      <c r="A83" s="127" t="s">
        <v>53</v>
      </c>
      <c r="B83" s="128" t="s">
        <v>95</v>
      </c>
      <c r="C83" s="133" t="s">
        <v>100</v>
      </c>
      <c r="D83" s="134" t="s">
        <v>101</v>
      </c>
      <c r="E83" s="131">
        <v>1</v>
      </c>
      <c r="F83" s="198"/>
      <c r="G83" s="3">
        <f>F83*E83</f>
        <v>0</v>
      </c>
    </row>
    <row r="84" spans="1:7" ht="15" customHeight="1">
      <c r="A84" s="144"/>
      <c r="B84" s="128" t="s">
        <v>96</v>
      </c>
      <c r="C84" s="133" t="s">
        <v>102</v>
      </c>
      <c r="D84" s="134" t="s">
        <v>103</v>
      </c>
      <c r="E84" s="135">
        <v>1</v>
      </c>
      <c r="F84" s="198"/>
      <c r="G84" s="3">
        <f>F84*E84</f>
        <v>0</v>
      </c>
    </row>
    <row r="85" spans="1:7" ht="15" customHeight="1">
      <c r="A85" s="91"/>
      <c r="B85" s="47"/>
      <c r="C85" s="50"/>
      <c r="D85" s="92"/>
      <c r="E85" s="44"/>
      <c r="F85" s="79" t="s">
        <v>195</v>
      </c>
      <c r="G85" s="9">
        <f>MIN(20,SUM(G81,G82,G83,G84))</f>
        <v>0</v>
      </c>
    </row>
    <row r="86" spans="1:7" ht="15" customHeight="1">
      <c r="A86" s="145"/>
      <c r="B86" s="146"/>
      <c r="C86" s="147"/>
      <c r="D86" s="148"/>
      <c r="E86" s="149"/>
      <c r="F86" s="27" t="s">
        <v>105</v>
      </c>
      <c r="G86" s="9">
        <f>G85+G80+G71</f>
        <v>0</v>
      </c>
    </row>
    <row r="87" spans="1:7" ht="15" customHeight="1">
      <c r="A87" s="150"/>
      <c r="B87" s="193" t="s">
        <v>106</v>
      </c>
      <c r="C87" s="193"/>
      <c r="D87" s="151"/>
      <c r="E87" s="152"/>
      <c r="F87" s="23"/>
      <c r="G87" s="22"/>
    </row>
    <row r="88" spans="1:7" ht="15" customHeight="1">
      <c r="A88" s="153"/>
      <c r="B88" s="154"/>
      <c r="C88" s="155"/>
      <c r="D88" s="156"/>
      <c r="E88" s="157"/>
      <c r="F88" s="24"/>
      <c r="G88" s="21"/>
    </row>
    <row r="89" spans="1:7" ht="15" customHeight="1">
      <c r="A89" s="158" t="s">
        <v>3</v>
      </c>
      <c r="B89" s="159"/>
      <c r="C89" s="160" t="s">
        <v>4</v>
      </c>
      <c r="D89" s="161" t="s">
        <v>5</v>
      </c>
      <c r="E89" s="162" t="s">
        <v>6</v>
      </c>
      <c r="F89" s="15" t="s">
        <v>7</v>
      </c>
      <c r="G89" s="12" t="s">
        <v>8</v>
      </c>
    </row>
    <row r="90" spans="1:7" ht="15" customHeight="1">
      <c r="A90" s="163" t="s">
        <v>220</v>
      </c>
      <c r="B90" s="164" t="s">
        <v>107</v>
      </c>
      <c r="C90" s="165" t="s">
        <v>119</v>
      </c>
      <c r="D90" s="166" t="s">
        <v>120</v>
      </c>
      <c r="E90" s="167">
        <v>2</v>
      </c>
      <c r="F90" s="198"/>
      <c r="G90" s="3">
        <f>F90*E90</f>
        <v>0</v>
      </c>
    </row>
    <row r="91" spans="1:7" ht="15" customHeight="1">
      <c r="A91" s="168" t="s">
        <v>21</v>
      </c>
      <c r="B91" s="164" t="s">
        <v>109</v>
      </c>
      <c r="C91" s="165" t="s">
        <v>122</v>
      </c>
      <c r="D91" s="166" t="s">
        <v>120</v>
      </c>
      <c r="E91" s="167">
        <v>1</v>
      </c>
      <c r="F91" s="198"/>
      <c r="G91" s="3">
        <f>F91*E91</f>
        <v>0</v>
      </c>
    </row>
    <row r="92" spans="1:7" ht="15" customHeight="1">
      <c r="A92" s="169"/>
      <c r="B92" s="164" t="s">
        <v>110</v>
      </c>
      <c r="C92" s="165" t="s">
        <v>124</v>
      </c>
      <c r="D92" s="166" t="s">
        <v>125</v>
      </c>
      <c r="E92" s="167">
        <v>0.5</v>
      </c>
      <c r="F92" s="198"/>
      <c r="G92" s="3">
        <f>F92*E92</f>
        <v>0</v>
      </c>
    </row>
    <row r="93" spans="1:7" ht="15" customHeight="1">
      <c r="A93" s="91"/>
      <c r="B93" s="50"/>
      <c r="C93" s="50"/>
      <c r="D93" s="92"/>
      <c r="E93" s="44"/>
      <c r="F93" s="79" t="s">
        <v>195</v>
      </c>
      <c r="G93" s="9">
        <f>MIN(40,SUM(G90,G91,G92))</f>
        <v>0</v>
      </c>
    </row>
    <row r="94" spans="1:7" ht="38.15" customHeight="1">
      <c r="A94" s="170" t="s">
        <v>170</v>
      </c>
      <c r="B94" s="164" t="s">
        <v>112</v>
      </c>
      <c r="C94" s="171" t="s">
        <v>216</v>
      </c>
      <c r="D94" s="166" t="s">
        <v>104</v>
      </c>
      <c r="E94" s="172">
        <v>0.5</v>
      </c>
      <c r="F94" s="198"/>
      <c r="G94" s="3">
        <f>F94*E94</f>
        <v>0</v>
      </c>
    </row>
    <row r="95" spans="1:7" ht="15" customHeight="1">
      <c r="A95" s="91"/>
      <c r="B95" s="47"/>
      <c r="C95" s="50"/>
      <c r="D95" s="92"/>
      <c r="E95" s="44"/>
      <c r="F95" s="79" t="s">
        <v>195</v>
      </c>
      <c r="G95" s="9">
        <f>MIN(20,G94)</f>
        <v>0</v>
      </c>
    </row>
    <row r="96" spans="1:7" ht="15" customHeight="1">
      <c r="A96" s="153"/>
      <c r="B96" s="164"/>
      <c r="C96" s="165" t="s">
        <v>153</v>
      </c>
      <c r="D96" s="166"/>
      <c r="E96" s="172"/>
      <c r="F96" s="23"/>
      <c r="G96" s="22"/>
    </row>
    <row r="97" spans="1:7" ht="28.5" customHeight="1">
      <c r="A97" s="150"/>
      <c r="B97" s="164" t="s">
        <v>113</v>
      </c>
      <c r="C97" s="173" t="s">
        <v>128</v>
      </c>
      <c r="D97" s="166" t="s">
        <v>154</v>
      </c>
      <c r="E97" s="172" t="s">
        <v>68</v>
      </c>
      <c r="F97" s="198"/>
      <c r="G97" s="3">
        <f>F97*E97</f>
        <v>0</v>
      </c>
    </row>
    <row r="98" spans="1:7" ht="15" customHeight="1">
      <c r="A98" s="150"/>
      <c r="B98" s="164" t="s">
        <v>114</v>
      </c>
      <c r="C98" s="173" t="s">
        <v>217</v>
      </c>
      <c r="D98" s="166" t="s">
        <v>154</v>
      </c>
      <c r="E98" s="172" t="s">
        <v>72</v>
      </c>
      <c r="F98" s="198"/>
      <c r="G98" s="3">
        <f>F98*E98</f>
        <v>0</v>
      </c>
    </row>
    <row r="99" spans="1:7" ht="33.65" customHeight="1">
      <c r="A99" s="174" t="s">
        <v>171</v>
      </c>
      <c r="B99" s="164" t="s">
        <v>115</v>
      </c>
      <c r="C99" s="171" t="s">
        <v>176</v>
      </c>
      <c r="D99" s="166" t="s">
        <v>30</v>
      </c>
      <c r="E99" s="172">
        <v>1</v>
      </c>
      <c r="F99" s="198"/>
      <c r="G99" s="3">
        <f>F99*E99</f>
        <v>0</v>
      </c>
    </row>
    <row r="100" spans="1:7" ht="15" customHeight="1">
      <c r="A100" s="174" t="s">
        <v>201</v>
      </c>
      <c r="B100" s="164" t="s">
        <v>116</v>
      </c>
      <c r="C100" s="171" t="s">
        <v>177</v>
      </c>
      <c r="D100" s="166" t="s">
        <v>129</v>
      </c>
      <c r="E100" s="172">
        <v>2</v>
      </c>
      <c r="F100" s="198"/>
      <c r="G100" s="3">
        <f>F100*E100</f>
        <v>0</v>
      </c>
    </row>
    <row r="101" spans="1:7" ht="15" customHeight="1">
      <c r="A101" s="175" t="s">
        <v>204</v>
      </c>
      <c r="B101" s="164"/>
      <c r="C101" s="171" t="s">
        <v>178</v>
      </c>
      <c r="D101" s="166"/>
      <c r="E101" s="176"/>
      <c r="F101" s="199"/>
      <c r="G101" s="22"/>
    </row>
    <row r="102" spans="1:7" ht="15" customHeight="1">
      <c r="A102" s="174" t="s">
        <v>21</v>
      </c>
      <c r="B102" s="164" t="s">
        <v>117</v>
      </c>
      <c r="C102" s="173" t="s">
        <v>130</v>
      </c>
      <c r="D102" s="166" t="s">
        <v>131</v>
      </c>
      <c r="E102" s="172">
        <v>3</v>
      </c>
      <c r="F102" s="198"/>
      <c r="G102" s="3">
        <f>F102*E102</f>
        <v>0</v>
      </c>
    </row>
    <row r="103" spans="1:7" ht="15" customHeight="1">
      <c r="A103" s="150"/>
      <c r="B103" s="164" t="s">
        <v>118</v>
      </c>
      <c r="C103" s="173" t="s">
        <v>132</v>
      </c>
      <c r="D103" s="166" t="s">
        <v>131</v>
      </c>
      <c r="E103" s="172">
        <v>1.5</v>
      </c>
      <c r="F103" s="198"/>
      <c r="G103" s="3">
        <f>F103*E103</f>
        <v>0</v>
      </c>
    </row>
    <row r="104" spans="1:7" ht="15" customHeight="1">
      <c r="A104" s="150"/>
      <c r="B104" s="164"/>
      <c r="C104" s="171" t="s">
        <v>179</v>
      </c>
      <c r="D104" s="166"/>
      <c r="E104" s="172"/>
      <c r="F104" s="23"/>
      <c r="G104" s="22"/>
    </row>
    <row r="105" spans="1:7" ht="15" customHeight="1">
      <c r="A105" s="150"/>
      <c r="B105" s="164" t="s">
        <v>121</v>
      </c>
      <c r="C105" s="173" t="s">
        <v>133</v>
      </c>
      <c r="D105" s="166" t="s">
        <v>108</v>
      </c>
      <c r="E105" s="172">
        <v>10</v>
      </c>
      <c r="F105" s="198"/>
      <c r="G105" s="3">
        <f>F105*E105</f>
        <v>0</v>
      </c>
    </row>
    <row r="106" spans="1:7" ht="33.65" customHeight="1">
      <c r="A106" s="150"/>
      <c r="B106" s="164" t="s">
        <v>123</v>
      </c>
      <c r="C106" s="173" t="s">
        <v>202</v>
      </c>
      <c r="D106" s="166" t="s">
        <v>108</v>
      </c>
      <c r="E106" s="172">
        <v>4</v>
      </c>
      <c r="F106" s="198"/>
      <c r="G106" s="3">
        <f>F106*E106</f>
        <v>0</v>
      </c>
    </row>
    <row r="107" spans="1:7" ht="15" customHeight="1">
      <c r="A107" s="150"/>
      <c r="B107" s="164" t="s">
        <v>126</v>
      </c>
      <c r="C107" s="173" t="s">
        <v>134</v>
      </c>
      <c r="D107" s="166" t="s">
        <v>108</v>
      </c>
      <c r="E107" s="172">
        <v>2</v>
      </c>
      <c r="F107" s="198"/>
      <c r="G107" s="3">
        <f>F107*E107</f>
        <v>0</v>
      </c>
    </row>
    <row r="108" spans="1:7" ht="15" customHeight="1">
      <c r="A108" s="177"/>
      <c r="B108" s="164" t="s">
        <v>127</v>
      </c>
      <c r="C108" s="173" t="s">
        <v>135</v>
      </c>
      <c r="D108" s="166" t="s">
        <v>108</v>
      </c>
      <c r="E108" s="172">
        <v>1</v>
      </c>
      <c r="F108" s="198"/>
      <c r="G108" s="3">
        <f>F108*E108</f>
        <v>0</v>
      </c>
    </row>
    <row r="109" spans="1:7" ht="15" customHeight="1">
      <c r="A109" s="46"/>
      <c r="B109" s="47"/>
      <c r="C109" s="50"/>
      <c r="D109" s="44"/>
      <c r="E109" s="44"/>
      <c r="F109" s="79" t="s">
        <v>195</v>
      </c>
      <c r="G109" s="9">
        <f>MIN(40,SUM(G97,G98,G99,G100,G102,G103,G105,G106,G107,G108))</f>
        <v>0</v>
      </c>
    </row>
    <row r="110" spans="1:7" ht="15" customHeight="1">
      <c r="A110" s="46"/>
      <c r="B110" s="47"/>
      <c r="C110" s="50"/>
      <c r="D110" s="44"/>
      <c r="E110" s="178"/>
      <c r="F110" s="28" t="s">
        <v>136</v>
      </c>
      <c r="G110" s="9">
        <f>G93+G95+G109</f>
        <v>0</v>
      </c>
    </row>
    <row r="111" spans="1:7" ht="15" customHeight="1">
      <c r="A111" s="46"/>
      <c r="B111" s="47"/>
      <c r="C111" s="50"/>
      <c r="D111" s="44"/>
      <c r="E111" s="44"/>
      <c r="F111" s="14"/>
      <c r="G111" s="1"/>
    </row>
    <row r="112" spans="1:7" ht="15" customHeight="1">
      <c r="A112" s="46"/>
      <c r="B112" s="47"/>
      <c r="C112" s="50"/>
      <c r="D112" s="44"/>
      <c r="E112" s="44"/>
      <c r="F112" s="16" t="s">
        <v>137</v>
      </c>
      <c r="G112" s="13">
        <f>(0.1*G110)+(0.3*G86)+(0.6*G66)</f>
        <v>0</v>
      </c>
    </row>
    <row r="113" spans="1:7" ht="14.5">
      <c r="A113" s="46"/>
      <c r="B113" s="47"/>
      <c r="C113" s="50"/>
      <c r="D113" s="44"/>
      <c r="E113" s="44"/>
      <c r="F113" s="14"/>
      <c r="G113" s="1"/>
    </row>
    <row r="114" spans="1:7" ht="14.5">
      <c r="A114" s="46"/>
      <c r="B114" s="47"/>
      <c r="C114" s="50"/>
      <c r="D114" s="44"/>
      <c r="E114" s="44"/>
      <c r="F114" s="14"/>
      <c r="G114" s="1"/>
    </row>
    <row r="115" spans="1:7" ht="14.5">
      <c r="A115" s="46"/>
      <c r="B115" s="47"/>
      <c r="C115" s="50"/>
      <c r="D115" s="44"/>
      <c r="E115" s="44"/>
      <c r="F115" s="14"/>
      <c r="G115" s="1"/>
    </row>
    <row r="116" spans="1:7" ht="14.5">
      <c r="A116" s="46"/>
      <c r="B116" s="47"/>
      <c r="C116" s="50"/>
      <c r="D116" s="44"/>
      <c r="E116" s="44"/>
      <c r="F116" s="14"/>
      <c r="G116" s="1"/>
    </row>
    <row r="117" spans="1:7" ht="14.5">
      <c r="A117" s="46"/>
      <c r="B117" s="47"/>
      <c r="C117" s="50"/>
      <c r="D117" s="44"/>
      <c r="E117" s="44"/>
      <c r="F117" s="14"/>
      <c r="G117" s="1"/>
    </row>
  </sheetData>
  <protectedRanges>
    <protectedRange sqref="F10:F11 F13:F14 F16:F17 F19:F20 F22:F23 F25:F26 F28:F29 F33:F34 F36:F37 F39:F40 F42 F44:F46 F48:F52 F54:F55 F58:F59 F61:F62 F64 F70 F73:F75 F77:F79 F81:F84 F90:F92 F97:F100 F102:F103 F105:F108 F94" name="Intervalo1"/>
    <protectedRange sqref="C1" name="Intervalo4"/>
  </protectedRanges>
  <mergeCells count="21">
    <mergeCell ref="F38:G38"/>
    <mergeCell ref="F41:G41"/>
    <mergeCell ref="F43:G43"/>
    <mergeCell ref="F57:G57"/>
    <mergeCell ref="F60:G60"/>
    <mergeCell ref="B5:C5"/>
    <mergeCell ref="F5:G5"/>
    <mergeCell ref="B67:C67"/>
    <mergeCell ref="B87:C87"/>
    <mergeCell ref="A48:A50"/>
    <mergeCell ref="F12:G12"/>
    <mergeCell ref="F8:G8"/>
    <mergeCell ref="F9:G9"/>
    <mergeCell ref="F15:G15"/>
    <mergeCell ref="F18:G18"/>
    <mergeCell ref="F21:G21"/>
    <mergeCell ref="F24:G24"/>
    <mergeCell ref="F27:G27"/>
    <mergeCell ref="F31:G31"/>
    <mergeCell ref="F32:G32"/>
    <mergeCell ref="F35:G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Identificação</vt:lpstr>
      <vt:lpstr>formulário_candidatura (PT)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Fidalgo</dc:creator>
  <cp:lastModifiedBy>Maria Inês de Almeida</cp:lastModifiedBy>
  <dcterms:created xsi:type="dcterms:W3CDTF">2024-10-23T16:26:37Z</dcterms:created>
  <dcterms:modified xsi:type="dcterms:W3CDTF">2026-02-05T13:13:33Z</dcterms:modified>
</cp:coreProperties>
</file>